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heme/themeOverride2.xml" ContentType="application/vnd.openxmlformats-officedocument.themeOverrid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theme/themeOverride3.xml" ContentType="application/vnd.openxmlformats-officedocument.themeOverrid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theme/themeOverride4.xml" ContentType="application/vnd.openxmlformats-officedocument.themeOverrid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5.xml" ContentType="application/vnd.openxmlformats-officedocument.themeOverrid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8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theme/themeOverride6.xml" ContentType="application/vnd.openxmlformats-officedocument.themeOverrid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theme/themeOverride7.xml" ContentType="application/vnd.openxmlformats-officedocument.themeOverrid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9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theme/themeOverride8.xml" ContentType="application/vnd.openxmlformats-officedocument.themeOverrid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theme/themeOverride9.xml" ContentType="application/vnd.openxmlformats-officedocument.themeOverrid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theme/themeOverride10.xml" ContentType="application/vnd.openxmlformats-officedocument.themeOverrid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theme/themeOverride11.xml" ContentType="application/vnd.openxmlformats-officedocument.themeOverride+xml"/>
  <Override PartName="/xl/drawings/drawing10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drawings/drawing11.xml" ContentType="application/vnd.openxmlformats-officedocument.drawingml.chartshapes+xml"/>
  <Override PartName="/xl/drawings/drawing12.xml" ContentType="application/vnd.openxmlformats-officedocument.drawing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theme/themeOverride12.xml" ContentType="application/vnd.openxmlformats-officedocument.themeOverrid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theme/themeOverride13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goedeme\Dropbox\Publicaties\2021\Between-class inequality\"/>
    </mc:Choice>
  </mc:AlternateContent>
  <xr:revisionPtr revIDLastSave="0" documentId="13_ncr:1_{45ED4631-3FFD-4505-9BFD-3D28B20E9102}" xr6:coauthVersionLast="45" xr6:coauthVersionMax="45" xr10:uidLastSave="{00000000-0000-0000-0000-000000000000}"/>
  <bookViews>
    <workbookView xWindow="-120" yWindow="-120" windowWidth="29040" windowHeight="15840" tabRatio="835" xr2:uid="{9E371AA2-CD28-43DC-A2F4-C01F5C0F9CBF}"/>
  </bookViews>
  <sheets>
    <sheet name="Sheet1" sheetId="25" r:id="rId1"/>
    <sheet name="Fig. 1 Class shares 2018" sheetId="3" r:id="rId2"/>
    <sheet name="Fig. 2 Median earnings" sheetId="6" r:id="rId3"/>
    <sheet name="Fig. 3 Median earnings" sheetId="14" r:id="rId4"/>
    <sheet name="Table 2" sheetId="8" r:id="rId5"/>
    <sheet name="Fig. 4" sheetId="9" r:id="rId6"/>
    <sheet name="Fig. 5 Counterfactual MLD" sheetId="10" r:id="rId7"/>
    <sheet name="Fig. 6 overal ineq - between" sheetId="12" r:id="rId8"/>
    <sheet name="MLD vs Theil" sheetId="24" r:id="rId9"/>
    <sheet name="Goodness of fit regression" sheetId="13" r:id="rId10"/>
    <sheet name="missings on covariates" sheetId="7" r:id="rId11"/>
    <sheet name="bivariate associations" sheetId="15" r:id="rId12"/>
    <sheet name="MedEarnings by Gender" sheetId="16" r:id="rId13"/>
    <sheet name="MedianEarnings by Hhtype" sheetId="17" r:id="rId14"/>
    <sheet name="MLD-Gender" sheetId="20" r:id="rId15"/>
    <sheet name="Class-gender incidence" sheetId="21" r:id="rId16"/>
    <sheet name="Counterfactual MLD - Gender" sheetId="23" r:id="rId17"/>
  </sheets>
  <definedNames>
    <definedName name="_xlnm._FilterDatabase" localSheetId="1" hidden="1">'Fig. 1 Class shares 2018'!$A$3:$M$3</definedName>
    <definedName name="_xlnm._FilterDatabase" localSheetId="2" hidden="1">'Fig. 2 Median earnings'!#REF!</definedName>
    <definedName name="_xlnm._FilterDatabase" localSheetId="4" hidden="1">'Table 2'!$N$42:$Y$42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84" i="23" l="1"/>
  <c r="C184" i="23"/>
  <c r="H184" i="23"/>
  <c r="G184" i="23"/>
  <c r="G156" i="23"/>
  <c r="H156" i="23"/>
  <c r="I156" i="23"/>
  <c r="J156" i="23"/>
  <c r="G157" i="23"/>
  <c r="H157" i="23"/>
  <c r="I157" i="23"/>
  <c r="J157" i="23"/>
  <c r="G158" i="23"/>
  <c r="H158" i="23"/>
  <c r="I158" i="23"/>
  <c r="J158" i="23"/>
  <c r="G159" i="23"/>
  <c r="H159" i="23"/>
  <c r="I159" i="23"/>
  <c r="J159" i="23"/>
  <c r="G160" i="23"/>
  <c r="H160" i="23"/>
  <c r="I160" i="23"/>
  <c r="J160" i="23"/>
  <c r="G161" i="23"/>
  <c r="H161" i="23"/>
  <c r="I161" i="23"/>
  <c r="J161" i="23"/>
  <c r="G162" i="23"/>
  <c r="H162" i="23"/>
  <c r="I162" i="23"/>
  <c r="J162" i="23"/>
  <c r="G163" i="23"/>
  <c r="H163" i="23"/>
  <c r="I163" i="23"/>
  <c r="J163" i="23"/>
  <c r="G164" i="23"/>
  <c r="H164" i="23"/>
  <c r="I164" i="23"/>
  <c r="J164" i="23"/>
  <c r="G165" i="23"/>
  <c r="H165" i="23"/>
  <c r="I165" i="23"/>
  <c r="J165" i="23"/>
  <c r="G166" i="23"/>
  <c r="H166" i="23"/>
  <c r="I166" i="23"/>
  <c r="J166" i="23"/>
  <c r="G167" i="23"/>
  <c r="H167" i="23"/>
  <c r="I167" i="23"/>
  <c r="J167" i="23"/>
  <c r="G168" i="23"/>
  <c r="H168" i="23"/>
  <c r="I168" i="23"/>
  <c r="J168" i="23"/>
  <c r="G169" i="23"/>
  <c r="H169" i="23"/>
  <c r="I169" i="23"/>
  <c r="J169" i="23"/>
  <c r="G170" i="23"/>
  <c r="H170" i="23"/>
  <c r="I170" i="23"/>
  <c r="J170" i="23"/>
  <c r="G171" i="23"/>
  <c r="H171" i="23"/>
  <c r="I171" i="23"/>
  <c r="J171" i="23"/>
  <c r="G172" i="23"/>
  <c r="H172" i="23"/>
  <c r="I172" i="23"/>
  <c r="J172" i="23"/>
  <c r="G173" i="23"/>
  <c r="H173" i="23"/>
  <c r="I173" i="23"/>
  <c r="J173" i="23"/>
  <c r="G174" i="23"/>
  <c r="H174" i="23"/>
  <c r="I174" i="23"/>
  <c r="J174" i="23"/>
  <c r="G175" i="23"/>
  <c r="H175" i="23"/>
  <c r="I175" i="23"/>
  <c r="J175" i="23"/>
  <c r="G176" i="23"/>
  <c r="H176" i="23"/>
  <c r="I176" i="23"/>
  <c r="J176" i="23"/>
  <c r="G177" i="23"/>
  <c r="H177" i="23"/>
  <c r="I177" i="23"/>
  <c r="J177" i="23"/>
  <c r="G178" i="23"/>
  <c r="H178" i="23"/>
  <c r="I178" i="23"/>
  <c r="J178" i="23"/>
  <c r="G179" i="23"/>
  <c r="H179" i="23"/>
  <c r="I179" i="23"/>
  <c r="J179" i="23"/>
  <c r="G180" i="23"/>
  <c r="H180" i="23"/>
  <c r="I180" i="23"/>
  <c r="J180" i="23"/>
  <c r="G181" i="23"/>
  <c r="H181" i="23"/>
  <c r="I181" i="23"/>
  <c r="J181" i="23"/>
  <c r="G182" i="23"/>
  <c r="H182" i="23"/>
  <c r="I182" i="23"/>
  <c r="J182" i="23"/>
  <c r="G183" i="23"/>
  <c r="H183" i="23"/>
  <c r="I183" i="23"/>
  <c r="J183" i="23"/>
  <c r="J155" i="23"/>
  <c r="I155" i="23"/>
  <c r="H155" i="23"/>
  <c r="G155" i="23"/>
  <c r="Z7" i="20"/>
  <c r="Z8" i="20"/>
  <c r="Z9" i="20"/>
  <c r="Z10" i="20"/>
  <c r="Z11" i="20"/>
  <c r="Z12" i="20"/>
  <c r="Z13" i="20"/>
  <c r="Z14" i="20"/>
  <c r="Z15" i="20"/>
  <c r="Z16" i="20"/>
  <c r="Z17" i="20"/>
  <c r="Z18" i="20"/>
  <c r="Z19" i="20"/>
  <c r="Z20" i="20"/>
  <c r="Z21" i="20"/>
  <c r="Z22" i="20"/>
  <c r="Z23" i="20"/>
  <c r="Z24" i="20"/>
  <c r="Z25" i="20"/>
  <c r="Z26" i="20"/>
  <c r="Z27" i="20"/>
  <c r="Z28" i="20"/>
  <c r="Z29" i="20"/>
  <c r="Z30" i="20"/>
  <c r="Z31" i="20"/>
  <c r="Z32" i="20"/>
  <c r="Z33" i="20"/>
  <c r="Z34" i="20"/>
  <c r="Z35" i="20"/>
  <c r="Z36" i="20"/>
  <c r="AR32" i="23"/>
  <c r="AR29" i="23"/>
  <c r="AR20" i="23"/>
  <c r="AR17" i="23"/>
  <c r="AS9" i="23"/>
  <c r="AS10" i="23"/>
  <c r="AS11" i="23"/>
  <c r="AS20" i="23"/>
  <c r="AS21" i="23"/>
  <c r="AS22" i="23"/>
  <c r="AS23" i="23"/>
  <c r="AS32" i="23"/>
  <c r="AS33" i="23"/>
  <c r="AS34" i="23"/>
  <c r="AS35" i="23"/>
  <c r="AR39" i="23"/>
  <c r="AP9" i="23"/>
  <c r="AQ9" i="23"/>
  <c r="AP10" i="23"/>
  <c r="AR10" i="23" s="1"/>
  <c r="AQ10" i="23"/>
  <c r="AP11" i="23"/>
  <c r="AQ11" i="23"/>
  <c r="AP12" i="23"/>
  <c r="AQ12" i="23"/>
  <c r="AS12" i="23" s="1"/>
  <c r="AP13" i="23"/>
  <c r="AQ13" i="23"/>
  <c r="AP14" i="23"/>
  <c r="AR14" i="23" s="1"/>
  <c r="AQ14" i="23"/>
  <c r="AP15" i="23"/>
  <c r="AQ15" i="23"/>
  <c r="AP16" i="23"/>
  <c r="AQ16" i="23"/>
  <c r="AP17" i="23"/>
  <c r="AQ17" i="23"/>
  <c r="AP18" i="23"/>
  <c r="AQ18" i="23"/>
  <c r="AP19" i="23"/>
  <c r="AQ19" i="23"/>
  <c r="AP20" i="23"/>
  <c r="AQ20" i="23"/>
  <c r="AP21" i="23"/>
  <c r="AQ21" i="23"/>
  <c r="AP22" i="23"/>
  <c r="AQ22" i="23"/>
  <c r="AP23" i="23"/>
  <c r="AQ23" i="23"/>
  <c r="AP24" i="23"/>
  <c r="AQ24" i="23"/>
  <c r="AS24" i="23" s="1"/>
  <c r="AP25" i="23"/>
  <c r="AQ25" i="23"/>
  <c r="AP26" i="23"/>
  <c r="AR26" i="23" s="1"/>
  <c r="AQ26" i="23"/>
  <c r="AP27" i="23"/>
  <c r="AQ27" i="23"/>
  <c r="AP28" i="23"/>
  <c r="AQ28" i="23"/>
  <c r="AP29" i="23"/>
  <c r="AQ29" i="23"/>
  <c r="AP30" i="23"/>
  <c r="AQ30" i="23"/>
  <c r="AP31" i="23"/>
  <c r="AQ31" i="23"/>
  <c r="AP32" i="23"/>
  <c r="AQ32" i="23"/>
  <c r="AP33" i="23"/>
  <c r="AQ33" i="23"/>
  <c r="AP34" i="23"/>
  <c r="AQ34" i="23"/>
  <c r="AP35" i="23"/>
  <c r="AQ35" i="23"/>
  <c r="AP36" i="23"/>
  <c r="AQ36" i="23"/>
  <c r="AS36" i="23" s="1"/>
  <c r="AQ8" i="23"/>
  <c r="AP8" i="23"/>
  <c r="AN9" i="23"/>
  <c r="AR9" i="23" s="1"/>
  <c r="AN10" i="23"/>
  <c r="AN11" i="23"/>
  <c r="AR11" i="23" s="1"/>
  <c r="AN12" i="23"/>
  <c r="AR12" i="23" s="1"/>
  <c r="AN13" i="23"/>
  <c r="AR13" i="23" s="1"/>
  <c r="AN14" i="23"/>
  <c r="AN15" i="23"/>
  <c r="AR15" i="23" s="1"/>
  <c r="AN16" i="23"/>
  <c r="AR16" i="23" s="1"/>
  <c r="AN17" i="23"/>
  <c r="AN18" i="23"/>
  <c r="AR18" i="23" s="1"/>
  <c r="AN19" i="23"/>
  <c r="AR19" i="23" s="1"/>
  <c r="AN20" i="23"/>
  <c r="AN21" i="23"/>
  <c r="AR21" i="23" s="1"/>
  <c r="AN22" i="23"/>
  <c r="AR22" i="23" s="1"/>
  <c r="AN23" i="23"/>
  <c r="AR23" i="23" s="1"/>
  <c r="AN24" i="23"/>
  <c r="AR24" i="23" s="1"/>
  <c r="AN25" i="23"/>
  <c r="AR25" i="23" s="1"/>
  <c r="AN26" i="23"/>
  <c r="AN27" i="23"/>
  <c r="AR27" i="23" s="1"/>
  <c r="AN28" i="23"/>
  <c r="AR28" i="23" s="1"/>
  <c r="AN29" i="23"/>
  <c r="AN30" i="23"/>
  <c r="AR30" i="23" s="1"/>
  <c r="AN31" i="23"/>
  <c r="AR31" i="23" s="1"/>
  <c r="AN32" i="23"/>
  <c r="AN33" i="23"/>
  <c r="AR33" i="23" s="1"/>
  <c r="AN34" i="23"/>
  <c r="AR34" i="23" s="1"/>
  <c r="AN35" i="23"/>
  <c r="AR35" i="23" s="1"/>
  <c r="AN36" i="23"/>
  <c r="AR36" i="23" s="1"/>
  <c r="AN8" i="23"/>
  <c r="AR8" i="23" s="1"/>
  <c r="AO9" i="23"/>
  <c r="AO10" i="23"/>
  <c r="AO11" i="23"/>
  <c r="AO12" i="23"/>
  <c r="AO13" i="23"/>
  <c r="AS13" i="23" s="1"/>
  <c r="AO14" i="23"/>
  <c r="AS14" i="23" s="1"/>
  <c r="AO15" i="23"/>
  <c r="AS15" i="23" s="1"/>
  <c r="AO16" i="23"/>
  <c r="AS16" i="23" s="1"/>
  <c r="AO17" i="23"/>
  <c r="AS17" i="23" s="1"/>
  <c r="AO18" i="23"/>
  <c r="AS18" i="23" s="1"/>
  <c r="AO19" i="23"/>
  <c r="AS19" i="23" s="1"/>
  <c r="AO20" i="23"/>
  <c r="AO21" i="23"/>
  <c r="AO22" i="23"/>
  <c r="AO23" i="23"/>
  <c r="AO24" i="23"/>
  <c r="AO25" i="23"/>
  <c r="AS25" i="23" s="1"/>
  <c r="AO26" i="23"/>
  <c r="AS26" i="23" s="1"/>
  <c r="AO27" i="23"/>
  <c r="AS27" i="23" s="1"/>
  <c r="AO28" i="23"/>
  <c r="AS28" i="23" s="1"/>
  <c r="AO29" i="23"/>
  <c r="AS29" i="23" s="1"/>
  <c r="AO30" i="23"/>
  <c r="AS30" i="23" s="1"/>
  <c r="AO31" i="23"/>
  <c r="AS31" i="23" s="1"/>
  <c r="AO32" i="23"/>
  <c r="AO33" i="23"/>
  <c r="AO34" i="23"/>
  <c r="AO35" i="23"/>
  <c r="AO36" i="23"/>
  <c r="AO8" i="23"/>
  <c r="AS8" i="23" s="1" a="1"/>
  <c r="AS8" i="23" s="1"/>
  <c r="Y113" i="23"/>
  <c r="Y114" i="23" s="1"/>
  <c r="Y112" i="23"/>
  <c r="N113" i="23"/>
  <c r="N114" i="23" s="1"/>
  <c r="N112" i="23"/>
  <c r="C113" i="23"/>
  <c r="C114" i="23" s="1"/>
  <c r="C112" i="23"/>
  <c r="Y38" i="23"/>
  <c r="Y39" i="23" s="1"/>
  <c r="Y37" i="23"/>
  <c r="N38" i="23"/>
  <c r="N39" i="23" s="1"/>
  <c r="N37" i="23"/>
  <c r="C38" i="23"/>
  <c r="C39" i="23" s="1"/>
  <c r="C37" i="23"/>
  <c r="W36" i="10"/>
  <c r="W37" i="10" s="1"/>
  <c r="W35" i="10"/>
  <c r="M36" i="10"/>
  <c r="M37" i="10" s="1"/>
  <c r="M35" i="10"/>
  <c r="C37" i="10"/>
  <c r="C36" i="10"/>
  <c r="C35" i="10"/>
  <c r="C69" i="10"/>
  <c r="AL11" i="23"/>
  <c r="AL12" i="23"/>
  <c r="AL14" i="23"/>
  <c r="AL17" i="23"/>
  <c r="AL18" i="23"/>
  <c r="AL20" i="23"/>
  <c r="AL23" i="23"/>
  <c r="AL24" i="23"/>
  <c r="AL26" i="23"/>
  <c r="AL29" i="23"/>
  <c r="AL30" i="23"/>
  <c r="AL32" i="23"/>
  <c r="AL35" i="23"/>
  <c r="AL36" i="23"/>
  <c r="AJ9" i="23"/>
  <c r="AK9" i="23"/>
  <c r="AM9" i="23" s="1"/>
  <c r="AJ10" i="23"/>
  <c r="AK10" i="23"/>
  <c r="AJ11" i="23"/>
  <c r="AJ37" i="23" s="1"/>
  <c r="AJ38" i="23" s="1"/>
  <c r="AK11" i="23"/>
  <c r="AM11" i="23" s="1"/>
  <c r="AJ12" i="23"/>
  <c r="AK12" i="23"/>
  <c r="AM12" i="23" s="1"/>
  <c r="AJ13" i="23"/>
  <c r="AK13" i="23"/>
  <c r="AM13" i="23" s="1"/>
  <c r="AJ14" i="23"/>
  <c r="AK14" i="23"/>
  <c r="AM14" i="23" s="1"/>
  <c r="AJ15" i="23"/>
  <c r="AK15" i="23"/>
  <c r="AM15" i="23" s="1"/>
  <c r="AJ16" i="23"/>
  <c r="AK16" i="23"/>
  <c r="AJ17" i="23"/>
  <c r="AK17" i="23"/>
  <c r="AM17" i="23" s="1"/>
  <c r="AJ18" i="23"/>
  <c r="AK18" i="23"/>
  <c r="AM18" i="23" s="1"/>
  <c r="AJ19" i="23"/>
  <c r="AK19" i="23"/>
  <c r="AM19" i="23" s="1"/>
  <c r="AJ20" i="23"/>
  <c r="AK20" i="23"/>
  <c r="AM20" i="23" s="1"/>
  <c r="AJ21" i="23"/>
  <c r="AK21" i="23"/>
  <c r="AM21" i="23" s="1"/>
  <c r="AJ22" i="23"/>
  <c r="AK22" i="23"/>
  <c r="AJ23" i="23"/>
  <c r="AK23" i="23"/>
  <c r="AM23" i="23" s="1"/>
  <c r="AJ24" i="23"/>
  <c r="AK24" i="23"/>
  <c r="AM24" i="23" s="1"/>
  <c r="AJ25" i="23"/>
  <c r="AK25" i="23"/>
  <c r="AM25" i="23" s="1"/>
  <c r="AJ26" i="23"/>
  <c r="AK26" i="23"/>
  <c r="AM26" i="23" s="1"/>
  <c r="AJ27" i="23"/>
  <c r="AK27" i="23"/>
  <c r="AM27" i="23" s="1"/>
  <c r="AJ28" i="23"/>
  <c r="AK28" i="23"/>
  <c r="AJ29" i="23"/>
  <c r="AK29" i="23"/>
  <c r="AM29" i="23" s="1"/>
  <c r="AJ30" i="23"/>
  <c r="AK30" i="23"/>
  <c r="AM30" i="23" s="1"/>
  <c r="AJ31" i="23"/>
  <c r="AK31" i="23"/>
  <c r="AM31" i="23" s="1"/>
  <c r="AJ32" i="23"/>
  <c r="AK32" i="23"/>
  <c r="AM32" i="23" s="1"/>
  <c r="AJ33" i="23"/>
  <c r="AK33" i="23"/>
  <c r="AM33" i="23" s="1"/>
  <c r="AJ34" i="23"/>
  <c r="AK34" i="23"/>
  <c r="AJ35" i="23"/>
  <c r="AK35" i="23"/>
  <c r="AM35" i="23" s="1"/>
  <c r="AJ36" i="23"/>
  <c r="AK36" i="23"/>
  <c r="AM36" i="23" s="1"/>
  <c r="AK8" i="23"/>
  <c r="AM8" i="23" s="1"/>
  <c r="AJ8" i="23"/>
  <c r="AL8" i="23" s="1"/>
  <c r="AH9" i="23"/>
  <c r="AL9" i="23" s="1"/>
  <c r="AI9" i="23"/>
  <c r="AH10" i="23"/>
  <c r="AL10" i="23" s="1"/>
  <c r="AI10" i="23"/>
  <c r="AM10" i="23" s="1"/>
  <c r="AH11" i="23"/>
  <c r="AI11" i="23"/>
  <c r="AH12" i="23"/>
  <c r="AI12" i="23"/>
  <c r="AH13" i="23"/>
  <c r="AL13" i="23" s="1"/>
  <c r="AI13" i="23"/>
  <c r="AH14" i="23"/>
  <c r="AI14" i="23"/>
  <c r="AH15" i="23"/>
  <c r="AL15" i="23" s="1"/>
  <c r="AI15" i="23"/>
  <c r="AH16" i="23"/>
  <c r="AL16" i="23" s="1"/>
  <c r="AI16" i="23"/>
  <c r="AM16" i="23" s="1"/>
  <c r="AH17" i="23"/>
  <c r="AI17" i="23"/>
  <c r="AH18" i="23"/>
  <c r="AI18" i="23"/>
  <c r="AH19" i="23"/>
  <c r="AL19" i="23" s="1"/>
  <c r="AI19" i="23"/>
  <c r="AH20" i="23"/>
  <c r="AI20" i="23"/>
  <c r="AH21" i="23"/>
  <c r="AL21" i="23" s="1"/>
  <c r="AI21" i="23"/>
  <c r="AH22" i="23"/>
  <c r="AL22" i="23" s="1"/>
  <c r="AI22" i="23"/>
  <c r="AM22" i="23" s="1"/>
  <c r="AH23" i="23"/>
  <c r="AI23" i="23"/>
  <c r="AH24" i="23"/>
  <c r="AI24" i="23"/>
  <c r="AH25" i="23"/>
  <c r="AL25" i="23" s="1"/>
  <c r="AI25" i="23"/>
  <c r="AH26" i="23"/>
  <c r="AI26" i="23"/>
  <c r="AH27" i="23"/>
  <c r="AL27" i="23" s="1"/>
  <c r="AI27" i="23"/>
  <c r="AH28" i="23"/>
  <c r="AL28" i="23" s="1"/>
  <c r="AI28" i="23"/>
  <c r="AM28" i="23" s="1"/>
  <c r="AH29" i="23"/>
  <c r="AI29" i="23"/>
  <c r="AH30" i="23"/>
  <c r="AI30" i="23"/>
  <c r="AH31" i="23"/>
  <c r="AL31" i="23" s="1"/>
  <c r="AI31" i="23"/>
  <c r="AH32" i="23"/>
  <c r="AI32" i="23"/>
  <c r="AH33" i="23"/>
  <c r="AL33" i="23" s="1"/>
  <c r="AI33" i="23"/>
  <c r="AH34" i="23"/>
  <c r="AL34" i="23" s="1"/>
  <c r="AI34" i="23"/>
  <c r="AM34" i="23" s="1"/>
  <c r="AH35" i="23"/>
  <c r="AI35" i="23"/>
  <c r="AH36" i="23"/>
  <c r="AI36" i="23"/>
  <c r="AI8" i="23"/>
  <c r="AH8" i="23"/>
  <c r="W37" i="20"/>
  <c r="V37" i="20"/>
  <c r="Y8" i="20"/>
  <c r="Y9" i="20"/>
  <c r="Y10" i="20"/>
  <c r="Y11" i="20"/>
  <c r="Y12" i="20"/>
  <c r="Y13" i="20"/>
  <c r="Y14" i="20"/>
  <c r="Y15" i="20"/>
  <c r="Y16" i="20"/>
  <c r="Y17" i="20"/>
  <c r="Y18" i="20"/>
  <c r="Y19" i="20"/>
  <c r="Y20" i="20"/>
  <c r="Y21" i="20"/>
  <c r="Y22" i="20"/>
  <c r="Y23" i="20"/>
  <c r="Y24" i="20"/>
  <c r="Y25" i="20"/>
  <c r="Y26" i="20"/>
  <c r="Y27" i="20"/>
  <c r="Y28" i="20"/>
  <c r="Y29" i="20"/>
  <c r="Y30" i="20"/>
  <c r="Y31" i="20"/>
  <c r="Y32" i="20"/>
  <c r="Y33" i="20"/>
  <c r="Y34" i="20"/>
  <c r="Y35" i="20"/>
  <c r="Y36" i="20"/>
  <c r="Y7" i="20"/>
  <c r="X7" i="20"/>
  <c r="X36" i="20"/>
  <c r="X35" i="20"/>
  <c r="X34" i="20"/>
  <c r="X33" i="20"/>
  <c r="X32" i="20"/>
  <c r="X31" i="20"/>
  <c r="X30" i="20"/>
  <c r="X29" i="20"/>
  <c r="X28" i="20"/>
  <c r="X27" i="20"/>
  <c r="X26" i="20"/>
  <c r="X25" i="20"/>
  <c r="X24" i="20"/>
  <c r="X23" i="20"/>
  <c r="X22" i="20"/>
  <c r="X21" i="20"/>
  <c r="X20" i="20"/>
  <c r="X19" i="20"/>
  <c r="X18" i="20"/>
  <c r="X17" i="20"/>
  <c r="X16" i="20"/>
  <c r="X15" i="20"/>
  <c r="X14" i="20"/>
  <c r="X13" i="20"/>
  <c r="X12" i="20"/>
  <c r="X11" i="20"/>
  <c r="X10" i="20"/>
  <c r="X9" i="20"/>
  <c r="X8" i="20"/>
  <c r="V8" i="20"/>
  <c r="W8" i="20"/>
  <c r="V9" i="20"/>
  <c r="W9" i="20"/>
  <c r="V10" i="20"/>
  <c r="W10" i="20"/>
  <c r="V11" i="20"/>
  <c r="W11" i="20"/>
  <c r="V12" i="20"/>
  <c r="W12" i="20"/>
  <c r="V13" i="20"/>
  <c r="W13" i="20"/>
  <c r="V14" i="20"/>
  <c r="W14" i="20"/>
  <c r="V15" i="20"/>
  <c r="W15" i="20"/>
  <c r="V16" i="20"/>
  <c r="W16" i="20"/>
  <c r="V17" i="20"/>
  <c r="W17" i="20"/>
  <c r="V18" i="20"/>
  <c r="W18" i="20"/>
  <c r="V19" i="20"/>
  <c r="W19" i="20"/>
  <c r="V20" i="20"/>
  <c r="W20" i="20"/>
  <c r="V21" i="20"/>
  <c r="W21" i="20"/>
  <c r="V22" i="20"/>
  <c r="W22" i="20"/>
  <c r="V23" i="20"/>
  <c r="W23" i="20"/>
  <c r="V24" i="20"/>
  <c r="W24" i="20"/>
  <c r="V25" i="20"/>
  <c r="W25" i="20"/>
  <c r="V26" i="20"/>
  <c r="W26" i="20"/>
  <c r="V27" i="20"/>
  <c r="W27" i="20"/>
  <c r="V28" i="20"/>
  <c r="W28" i="20"/>
  <c r="V29" i="20"/>
  <c r="W29" i="20"/>
  <c r="V30" i="20"/>
  <c r="W30" i="20"/>
  <c r="V31" i="20"/>
  <c r="W31" i="20"/>
  <c r="V32" i="20"/>
  <c r="W32" i="20"/>
  <c r="V33" i="20"/>
  <c r="W33" i="20"/>
  <c r="V34" i="20"/>
  <c r="W34" i="20"/>
  <c r="V35" i="20"/>
  <c r="W35" i="20"/>
  <c r="V36" i="20"/>
  <c r="W36" i="20"/>
  <c r="W7" i="20"/>
  <c r="V7" i="20"/>
  <c r="D37" i="20"/>
  <c r="B37" i="20"/>
  <c r="F37" i="20"/>
  <c r="U7" i="20"/>
  <c r="U8" i="20"/>
  <c r="U9" i="20"/>
  <c r="U10" i="20"/>
  <c r="U11" i="20"/>
  <c r="U12" i="20"/>
  <c r="U13" i="20"/>
  <c r="U14" i="20"/>
  <c r="U15" i="20"/>
  <c r="U16" i="20"/>
  <c r="U17" i="20"/>
  <c r="U18" i="20"/>
  <c r="U19" i="20"/>
  <c r="U20" i="20"/>
  <c r="U21" i="20"/>
  <c r="U22" i="20"/>
  <c r="U23" i="20"/>
  <c r="U24" i="20"/>
  <c r="U25" i="20"/>
  <c r="U26" i="20"/>
  <c r="U27" i="20"/>
  <c r="U28" i="20"/>
  <c r="U29" i="20"/>
  <c r="U30" i="20"/>
  <c r="U31" i="20"/>
  <c r="U32" i="20"/>
  <c r="U33" i="20"/>
  <c r="U34" i="20"/>
  <c r="U35" i="20"/>
  <c r="U36" i="20"/>
  <c r="AD40" i="16"/>
  <c r="AF40" i="16"/>
  <c r="AE40" i="16"/>
  <c r="AD11" i="16"/>
  <c r="AE11" i="16"/>
  <c r="AF11" i="16"/>
  <c r="AD12" i="16"/>
  <c r="AE12" i="16"/>
  <c r="AF12" i="16"/>
  <c r="AD13" i="16"/>
  <c r="AE13" i="16"/>
  <c r="AF13" i="16"/>
  <c r="AD14" i="16"/>
  <c r="AE14" i="16"/>
  <c r="AF14" i="16"/>
  <c r="AD15" i="16"/>
  <c r="AE15" i="16"/>
  <c r="AF15" i="16"/>
  <c r="AD16" i="16"/>
  <c r="AE16" i="16"/>
  <c r="AF16" i="16"/>
  <c r="AD17" i="16"/>
  <c r="AE17" i="16"/>
  <c r="AF17" i="16"/>
  <c r="AD18" i="16"/>
  <c r="AE18" i="16"/>
  <c r="AF18" i="16"/>
  <c r="AD19" i="16"/>
  <c r="AE19" i="16"/>
  <c r="AF19" i="16"/>
  <c r="AD20" i="16"/>
  <c r="AE20" i="16"/>
  <c r="AF20" i="16"/>
  <c r="AD21" i="16"/>
  <c r="AE21" i="16"/>
  <c r="AF21" i="16"/>
  <c r="AD22" i="16"/>
  <c r="AE22" i="16"/>
  <c r="AF22" i="16"/>
  <c r="AD23" i="16"/>
  <c r="AE23" i="16"/>
  <c r="AF23" i="16"/>
  <c r="AD24" i="16"/>
  <c r="AE24" i="16"/>
  <c r="AF24" i="16"/>
  <c r="AD25" i="16"/>
  <c r="AE25" i="16"/>
  <c r="AF25" i="16"/>
  <c r="AD26" i="16"/>
  <c r="AE26" i="16"/>
  <c r="AF26" i="16"/>
  <c r="AD27" i="16"/>
  <c r="AE27" i="16"/>
  <c r="AF27" i="16"/>
  <c r="AD28" i="16"/>
  <c r="AE28" i="16"/>
  <c r="AF28" i="16"/>
  <c r="AD29" i="16"/>
  <c r="AE29" i="16"/>
  <c r="AF29" i="16"/>
  <c r="AD30" i="16"/>
  <c r="AE30" i="16"/>
  <c r="AF30" i="16"/>
  <c r="AD31" i="16"/>
  <c r="AE31" i="16"/>
  <c r="AF31" i="16"/>
  <c r="AD32" i="16"/>
  <c r="AE32" i="16"/>
  <c r="AF32" i="16"/>
  <c r="AD33" i="16"/>
  <c r="AE33" i="16"/>
  <c r="AF33" i="16"/>
  <c r="AD34" i="16"/>
  <c r="AE34" i="16"/>
  <c r="AF34" i="16"/>
  <c r="AD35" i="16"/>
  <c r="AE35" i="16"/>
  <c r="AF35" i="16"/>
  <c r="AD36" i="16"/>
  <c r="AE36" i="16"/>
  <c r="AF36" i="16"/>
  <c r="AD37" i="16"/>
  <c r="AE37" i="16"/>
  <c r="AF37" i="16"/>
  <c r="AD38" i="16"/>
  <c r="AE38" i="16"/>
  <c r="AF38" i="16"/>
  <c r="AD39" i="16"/>
  <c r="AE39" i="16"/>
  <c r="AF39" i="16"/>
  <c r="AF10" i="16"/>
  <c r="AE10" i="16"/>
  <c r="AD10" i="16"/>
  <c r="AC11" i="16"/>
  <c r="AC12" i="16"/>
  <c r="AC13" i="16"/>
  <c r="AC14" i="16"/>
  <c r="AC15" i="16"/>
  <c r="AC16" i="16"/>
  <c r="AC17" i="16"/>
  <c r="AC18" i="16"/>
  <c r="AC19" i="16"/>
  <c r="AC20" i="16"/>
  <c r="AC21" i="16"/>
  <c r="AC22" i="16"/>
  <c r="AC23" i="16"/>
  <c r="AC24" i="16"/>
  <c r="AC25" i="16"/>
  <c r="AC26" i="16"/>
  <c r="AC27" i="16"/>
  <c r="AC28" i="16"/>
  <c r="AC29" i="16"/>
  <c r="AC30" i="16"/>
  <c r="AC31" i="16"/>
  <c r="AC32" i="16"/>
  <c r="AC33" i="16"/>
  <c r="AC34" i="16"/>
  <c r="AC35" i="16"/>
  <c r="AC36" i="16"/>
  <c r="AC37" i="16"/>
  <c r="AC38" i="16"/>
  <c r="AC39" i="16"/>
  <c r="AC10" i="16"/>
  <c r="AB10" i="16"/>
  <c r="AA10" i="16"/>
  <c r="AA11" i="16"/>
  <c r="AA12" i="16"/>
  <c r="AA13" i="16"/>
  <c r="AA14" i="16"/>
  <c r="AA15" i="16"/>
  <c r="AA16" i="16"/>
  <c r="AA17" i="16"/>
  <c r="AA18" i="16"/>
  <c r="AA19" i="16"/>
  <c r="AA20" i="16"/>
  <c r="AA21" i="16"/>
  <c r="AA22" i="16"/>
  <c r="AA23" i="16"/>
  <c r="AA24" i="16"/>
  <c r="AA25" i="16"/>
  <c r="AA26" i="16"/>
  <c r="AA27" i="16"/>
  <c r="AA28" i="16"/>
  <c r="AA29" i="16"/>
  <c r="AA30" i="16"/>
  <c r="AA31" i="16"/>
  <c r="AA32" i="16"/>
  <c r="AA33" i="16"/>
  <c r="AA34" i="16"/>
  <c r="AA35" i="16"/>
  <c r="AA36" i="16"/>
  <c r="AA37" i="16"/>
  <c r="AA38" i="16"/>
  <c r="AA39" i="16"/>
  <c r="AB11" i="16"/>
  <c r="AB12" i="16"/>
  <c r="AB13" i="16"/>
  <c r="AB14" i="16"/>
  <c r="AB15" i="16"/>
  <c r="AB16" i="16"/>
  <c r="AB17" i="16"/>
  <c r="AB18" i="16"/>
  <c r="AB19" i="16"/>
  <c r="AB20" i="16"/>
  <c r="AB21" i="16"/>
  <c r="AB22" i="16"/>
  <c r="AB23" i="16"/>
  <c r="AB24" i="16"/>
  <c r="AB25" i="16"/>
  <c r="AB26" i="16"/>
  <c r="AB27" i="16"/>
  <c r="AB28" i="16"/>
  <c r="AB29" i="16"/>
  <c r="AB30" i="16"/>
  <c r="AB31" i="16"/>
  <c r="AB32" i="16"/>
  <c r="AB33" i="16"/>
  <c r="AB34" i="16"/>
  <c r="AB35" i="16"/>
  <c r="AB36" i="16"/>
  <c r="AB37" i="16"/>
  <c r="AB38" i="16"/>
  <c r="AB39" i="16"/>
  <c r="Z40" i="16"/>
  <c r="Y40" i="16"/>
  <c r="X40" i="16"/>
  <c r="H146" i="24"/>
  <c r="G146" i="24"/>
  <c r="E146" i="24"/>
  <c r="D146" i="24"/>
  <c r="I145" i="24"/>
  <c r="I144" i="24"/>
  <c r="I143" i="24"/>
  <c r="I142" i="24"/>
  <c r="I141" i="24"/>
  <c r="I140" i="24"/>
  <c r="I139" i="24"/>
  <c r="I138" i="24"/>
  <c r="I137" i="24"/>
  <c r="I136" i="24"/>
  <c r="I135" i="24"/>
  <c r="I134" i="24"/>
  <c r="I133" i="24"/>
  <c r="I132" i="24"/>
  <c r="I131" i="24"/>
  <c r="I130" i="24"/>
  <c r="I129" i="24"/>
  <c r="I128" i="24"/>
  <c r="I127" i="24"/>
  <c r="I126" i="24"/>
  <c r="I125" i="24"/>
  <c r="I124" i="24"/>
  <c r="I123" i="24"/>
  <c r="I122" i="24"/>
  <c r="I121" i="24"/>
  <c r="I120" i="24"/>
  <c r="I119" i="24"/>
  <c r="I118" i="24"/>
  <c r="I117" i="24"/>
  <c r="I116" i="24"/>
  <c r="H145" i="24"/>
  <c r="H144" i="24"/>
  <c r="H143" i="24"/>
  <c r="H142" i="24"/>
  <c r="H141" i="24"/>
  <c r="H140" i="24"/>
  <c r="H139" i="24"/>
  <c r="H138" i="24"/>
  <c r="H137" i="24"/>
  <c r="H136" i="24"/>
  <c r="H135" i="24"/>
  <c r="H134" i="24"/>
  <c r="H133" i="24"/>
  <c r="H132" i="24"/>
  <c r="H131" i="24"/>
  <c r="H130" i="24"/>
  <c r="H129" i="24"/>
  <c r="H128" i="24"/>
  <c r="H127" i="24"/>
  <c r="H126" i="24"/>
  <c r="H125" i="24"/>
  <c r="H124" i="24"/>
  <c r="H123" i="24"/>
  <c r="H122" i="24"/>
  <c r="H121" i="24"/>
  <c r="H120" i="24"/>
  <c r="H119" i="24"/>
  <c r="H118" i="24"/>
  <c r="H117" i="24"/>
  <c r="H116" i="24"/>
  <c r="G117" i="24"/>
  <c r="G118" i="24"/>
  <c r="G119" i="24"/>
  <c r="G120" i="24"/>
  <c r="G121" i="24"/>
  <c r="G122" i="24"/>
  <c r="G123" i="24"/>
  <c r="G124" i="24"/>
  <c r="G125" i="24"/>
  <c r="G126" i="24"/>
  <c r="G127" i="24"/>
  <c r="G128" i="24"/>
  <c r="G129" i="24"/>
  <c r="G130" i="24"/>
  <c r="G131" i="24"/>
  <c r="G132" i="24"/>
  <c r="G133" i="24"/>
  <c r="G134" i="24"/>
  <c r="G135" i="24"/>
  <c r="G136" i="24"/>
  <c r="G137" i="24"/>
  <c r="G138" i="24"/>
  <c r="G139" i="24"/>
  <c r="G140" i="24"/>
  <c r="G141" i="24"/>
  <c r="G142" i="24"/>
  <c r="G143" i="24"/>
  <c r="G144" i="24"/>
  <c r="G145" i="24"/>
  <c r="G116" i="24"/>
  <c r="F117" i="24"/>
  <c r="F118" i="24"/>
  <c r="F119" i="24"/>
  <c r="F120" i="24"/>
  <c r="F121" i="24"/>
  <c r="F122" i="24"/>
  <c r="F123" i="24"/>
  <c r="F124" i="24"/>
  <c r="F125" i="24"/>
  <c r="F126" i="24"/>
  <c r="F127" i="24"/>
  <c r="F128" i="24"/>
  <c r="F129" i="24"/>
  <c r="F130" i="24"/>
  <c r="F131" i="24"/>
  <c r="F132" i="24"/>
  <c r="F133" i="24"/>
  <c r="F134" i="24"/>
  <c r="F135" i="24"/>
  <c r="F136" i="24"/>
  <c r="F137" i="24"/>
  <c r="F138" i="24"/>
  <c r="F139" i="24"/>
  <c r="F140" i="24"/>
  <c r="F141" i="24"/>
  <c r="F142" i="24"/>
  <c r="F143" i="24"/>
  <c r="F144" i="24"/>
  <c r="F145" i="24"/>
  <c r="F116" i="24"/>
  <c r="E117" i="24"/>
  <c r="E118" i="24"/>
  <c r="E119" i="24"/>
  <c r="E120" i="24"/>
  <c r="E121" i="24"/>
  <c r="E122" i="24"/>
  <c r="E123" i="24"/>
  <c r="E124" i="24"/>
  <c r="E125" i="24"/>
  <c r="E126" i="24"/>
  <c r="E127" i="24"/>
  <c r="E128" i="24"/>
  <c r="E129" i="24"/>
  <c r="E130" i="24"/>
  <c r="E131" i="24"/>
  <c r="E132" i="24"/>
  <c r="E133" i="24"/>
  <c r="E134" i="24"/>
  <c r="E135" i="24"/>
  <c r="E136" i="24"/>
  <c r="E137" i="24"/>
  <c r="E138" i="24"/>
  <c r="E139" i="24"/>
  <c r="E140" i="24"/>
  <c r="E141" i="24"/>
  <c r="E142" i="24"/>
  <c r="E143" i="24"/>
  <c r="E144" i="24"/>
  <c r="E145" i="24"/>
  <c r="E116" i="24"/>
  <c r="D117" i="24"/>
  <c r="D118" i="24"/>
  <c r="D119" i="24"/>
  <c r="D120" i="24"/>
  <c r="D121" i="24"/>
  <c r="D122" i="24"/>
  <c r="D123" i="24"/>
  <c r="D124" i="24"/>
  <c r="D125" i="24"/>
  <c r="D126" i="24"/>
  <c r="D127" i="24"/>
  <c r="D128" i="24"/>
  <c r="D129" i="24"/>
  <c r="D130" i="24"/>
  <c r="D131" i="24"/>
  <c r="D132" i="24"/>
  <c r="D133" i="24"/>
  <c r="D134" i="24"/>
  <c r="D135" i="24"/>
  <c r="D136" i="24"/>
  <c r="D137" i="24"/>
  <c r="D138" i="24"/>
  <c r="D139" i="24"/>
  <c r="D140" i="24"/>
  <c r="D141" i="24"/>
  <c r="D142" i="24"/>
  <c r="D143" i="24"/>
  <c r="D144" i="24"/>
  <c r="D145" i="24"/>
  <c r="D116" i="24"/>
  <c r="AH37" i="23" l="1"/>
  <c r="AH38" i="23" s="1"/>
  <c r="AI37" i="23"/>
  <c r="AI38" i="23" s="1"/>
  <c r="AK37" i="23"/>
  <c r="AK38" i="23" s="1"/>
  <c r="V48" i="16"/>
  <c r="W48" i="16"/>
  <c r="X48" i="16"/>
  <c r="V49" i="16"/>
  <c r="W49" i="16"/>
  <c r="X49" i="16"/>
  <c r="V50" i="16"/>
  <c r="W50" i="16"/>
  <c r="X50" i="16"/>
  <c r="V51" i="16"/>
  <c r="W51" i="16"/>
  <c r="X51" i="16"/>
  <c r="V52" i="16"/>
  <c r="W52" i="16"/>
  <c r="X52" i="16"/>
  <c r="V53" i="16"/>
  <c r="W53" i="16"/>
  <c r="X53" i="16"/>
  <c r="V54" i="16"/>
  <c r="W54" i="16"/>
  <c r="X54" i="16"/>
  <c r="V55" i="16"/>
  <c r="W55" i="16"/>
  <c r="X55" i="16"/>
  <c r="V56" i="16"/>
  <c r="W56" i="16"/>
  <c r="X56" i="16"/>
  <c r="V57" i="16"/>
  <c r="W57" i="16"/>
  <c r="X57" i="16"/>
  <c r="V58" i="16"/>
  <c r="W58" i="16"/>
  <c r="X58" i="16"/>
  <c r="V59" i="16"/>
  <c r="W59" i="16"/>
  <c r="X59" i="16"/>
  <c r="V60" i="16"/>
  <c r="W60" i="16"/>
  <c r="X60" i="16"/>
  <c r="V61" i="16"/>
  <c r="W61" i="16"/>
  <c r="X61" i="16"/>
  <c r="V62" i="16"/>
  <c r="W62" i="16"/>
  <c r="X62" i="16"/>
  <c r="V63" i="16"/>
  <c r="W63" i="16"/>
  <c r="X63" i="16"/>
  <c r="V64" i="16"/>
  <c r="W64" i="16"/>
  <c r="X64" i="16"/>
  <c r="V65" i="16"/>
  <c r="W65" i="16"/>
  <c r="X65" i="16"/>
  <c r="V66" i="16"/>
  <c r="W66" i="16"/>
  <c r="X66" i="16"/>
  <c r="V67" i="16"/>
  <c r="W67" i="16"/>
  <c r="X67" i="16"/>
  <c r="V68" i="16"/>
  <c r="W68" i="16"/>
  <c r="X68" i="16"/>
  <c r="V69" i="16"/>
  <c r="W69" i="16"/>
  <c r="X69" i="16"/>
  <c r="V70" i="16"/>
  <c r="W70" i="16"/>
  <c r="X70" i="16"/>
  <c r="V71" i="16"/>
  <c r="W71" i="16"/>
  <c r="X71" i="16"/>
  <c r="V72" i="16"/>
  <c r="W72" i="16"/>
  <c r="X72" i="16"/>
  <c r="V73" i="16"/>
  <c r="W73" i="16"/>
  <c r="X73" i="16"/>
  <c r="V74" i="16"/>
  <c r="W74" i="16"/>
  <c r="X74" i="16"/>
  <c r="V75" i="16"/>
  <c r="W75" i="16"/>
  <c r="X75" i="16"/>
  <c r="V76" i="16"/>
  <c r="W76" i="16"/>
  <c r="X76" i="16"/>
  <c r="X47" i="16"/>
  <c r="W47" i="16"/>
  <c r="V47" i="16"/>
  <c r="P72" i="16"/>
  <c r="F72" i="16"/>
  <c r="P71" i="16"/>
  <c r="F51" i="16"/>
  <c r="P51" i="16"/>
  <c r="F71" i="16"/>
  <c r="P62" i="16"/>
  <c r="F65" i="16"/>
  <c r="P57" i="16"/>
  <c r="F57" i="16"/>
  <c r="P53" i="16"/>
  <c r="F62" i="16"/>
  <c r="P75" i="16"/>
  <c r="F53" i="16"/>
  <c r="P49" i="16"/>
  <c r="F76" i="16"/>
  <c r="P60" i="16"/>
  <c r="F66" i="16"/>
  <c r="P65" i="16"/>
  <c r="F49" i="16"/>
  <c r="P67" i="16"/>
  <c r="F64" i="16"/>
  <c r="P76" i="16"/>
  <c r="F67" i="16"/>
  <c r="P66" i="16"/>
  <c r="F73" i="16"/>
  <c r="P56" i="16"/>
  <c r="F47" i="16"/>
  <c r="P64" i="16"/>
  <c r="F58" i="16"/>
  <c r="P47" i="16"/>
  <c r="F68" i="16"/>
  <c r="P59" i="16"/>
  <c r="F55" i="16"/>
  <c r="P55" i="16"/>
  <c r="F60" i="16"/>
  <c r="P70" i="16"/>
  <c r="F61" i="16"/>
  <c r="P68" i="16"/>
  <c r="F75" i="16"/>
  <c r="P73" i="16"/>
  <c r="F50" i="16"/>
  <c r="P50" i="16"/>
  <c r="F70" i="16"/>
  <c r="P48" i="16"/>
  <c r="F59" i="16"/>
  <c r="P61" i="16"/>
  <c r="F52" i="16"/>
  <c r="P58" i="16"/>
  <c r="F69" i="16"/>
  <c r="P52" i="16"/>
  <c r="F56" i="16"/>
  <c r="P63" i="16"/>
  <c r="F63" i="16"/>
  <c r="P69" i="16"/>
  <c r="F54" i="16"/>
  <c r="P74" i="16"/>
  <c r="F74" i="16"/>
  <c r="P54" i="16"/>
  <c r="F48" i="16"/>
  <c r="L4" i="3"/>
  <c r="P37" i="24"/>
  <c r="O37" i="24"/>
  <c r="N37" i="24"/>
  <c r="M37" i="24"/>
  <c r="L37" i="24"/>
  <c r="K37" i="24"/>
  <c r="J37" i="24"/>
  <c r="I37" i="24"/>
  <c r="H37" i="24"/>
  <c r="G37" i="24"/>
  <c r="F37" i="24"/>
  <c r="E37" i="24"/>
  <c r="P36" i="24"/>
  <c r="O36" i="24"/>
  <c r="N36" i="24"/>
  <c r="M36" i="24"/>
  <c r="L36" i="24"/>
  <c r="K36" i="24"/>
  <c r="J36" i="24"/>
  <c r="I36" i="24"/>
  <c r="H36" i="24"/>
  <c r="G36" i="24"/>
  <c r="F36" i="24"/>
  <c r="E36" i="24"/>
  <c r="D37" i="24"/>
  <c r="D36" i="24"/>
  <c r="AH51" i="21"/>
  <c r="Z69" i="21"/>
  <c r="AA43" i="21"/>
  <c r="AH43" i="21" s="1"/>
  <c r="AA44" i="21"/>
  <c r="AH44" i="21" s="1"/>
  <c r="AA45" i="21"/>
  <c r="AH45" i="21" s="1"/>
  <c r="AA51" i="21"/>
  <c r="AA56" i="21"/>
  <c r="AH56" i="21" s="1"/>
  <c r="AA57" i="21"/>
  <c r="AH57" i="21" s="1"/>
  <c r="Z67" i="21"/>
  <c r="AA67" i="21" s="1"/>
  <c r="AH67" i="21" s="1"/>
  <c r="Z65" i="21"/>
  <c r="AA65" i="21" s="1"/>
  <c r="AH65" i="21" s="1"/>
  <c r="Z62" i="21"/>
  <c r="Z61" i="21"/>
  <c r="AA61" i="21" s="1"/>
  <c r="AH61" i="21" s="1"/>
  <c r="Z60" i="21"/>
  <c r="AA60" i="21" s="1"/>
  <c r="AH60" i="21" s="1"/>
  <c r="Z58" i="21"/>
  <c r="AA58" i="21" s="1"/>
  <c r="AH58" i="21" s="1"/>
  <c r="Z47" i="21"/>
  <c r="AA47" i="21" s="1"/>
  <c r="AH47" i="21" s="1"/>
  <c r="Z44" i="21"/>
  <c r="Z41" i="21"/>
  <c r="AA41" i="21" s="1"/>
  <c r="AH41" i="21" s="1"/>
  <c r="Z66" i="21"/>
  <c r="AA66" i="21" s="1"/>
  <c r="AH66" i="21" s="1"/>
  <c r="Z64" i="21"/>
  <c r="AA64" i="21" s="1"/>
  <c r="AH64" i="21" s="1"/>
  <c r="Z63" i="21"/>
  <c r="AA63" i="21" s="1"/>
  <c r="AH63" i="21" s="1"/>
  <c r="Z59" i="21"/>
  <c r="AA59" i="21" s="1"/>
  <c r="AH59" i="21" s="1"/>
  <c r="Z57" i="21"/>
  <c r="Z56" i="21"/>
  <c r="Z53" i="21"/>
  <c r="AA53" i="21" s="1"/>
  <c r="AH53" i="21" s="1"/>
  <c r="Z51" i="21"/>
  <c r="Z50" i="21"/>
  <c r="AA50" i="21" s="1"/>
  <c r="AH50" i="21" s="1"/>
  <c r="Z49" i="21"/>
  <c r="AA49" i="21" s="1"/>
  <c r="AH49" i="21" s="1"/>
  <c r="Z42" i="21"/>
  <c r="AA42" i="21" s="1"/>
  <c r="AH42" i="21" s="1"/>
  <c r="Z40" i="21"/>
  <c r="AA40" i="21" s="1"/>
  <c r="AH40" i="21" s="1"/>
  <c r="Z43" i="21"/>
  <c r="Z45" i="21"/>
  <c r="Z46" i="21"/>
  <c r="AA46" i="21" s="1"/>
  <c r="AH46" i="21" s="1"/>
  <c r="Z48" i="21"/>
  <c r="AA48" i="21" s="1"/>
  <c r="AH48" i="21" s="1"/>
  <c r="Z52" i="21"/>
  <c r="AA52" i="21" s="1"/>
  <c r="AH52" i="21" s="1"/>
  <c r="Z54" i="21"/>
  <c r="AA54" i="21" s="1"/>
  <c r="AH54" i="21" s="1"/>
  <c r="Z55" i="21"/>
  <c r="Z68" i="21"/>
  <c r="AA68" i="21" s="1"/>
  <c r="AH68" i="21" s="1"/>
  <c r="M67" i="21"/>
  <c r="M62" i="21"/>
  <c r="AA62" i="21" s="1"/>
  <c r="AH62" i="21" s="1"/>
  <c r="M61" i="21"/>
  <c r="M60" i="21"/>
  <c r="M58" i="21"/>
  <c r="M46" i="21"/>
  <c r="M41" i="21"/>
  <c r="M42" i="21"/>
  <c r="M43" i="21"/>
  <c r="M44" i="21"/>
  <c r="M45" i="21"/>
  <c r="M47" i="21"/>
  <c r="M48" i="21"/>
  <c r="M49" i="21"/>
  <c r="M50" i="21"/>
  <c r="M51" i="21"/>
  <c r="M52" i="21"/>
  <c r="M53" i="21"/>
  <c r="M54" i="21"/>
  <c r="M55" i="21"/>
  <c r="AA55" i="21" s="1"/>
  <c r="AH55" i="21" s="1"/>
  <c r="M56" i="21"/>
  <c r="M57" i="21"/>
  <c r="M59" i="21"/>
  <c r="M63" i="21"/>
  <c r="M64" i="21"/>
  <c r="M65" i="21"/>
  <c r="M66" i="21"/>
  <c r="M68" i="21"/>
  <c r="M69" i="21"/>
  <c r="M70" i="21"/>
  <c r="M40" i="21"/>
  <c r="AA69" i="21" l="1"/>
  <c r="AH69" i="21" s="1"/>
  <c r="AF83" i="23"/>
  <c r="AF111" i="23"/>
  <c r="AF110" i="23"/>
  <c r="AF109" i="23"/>
  <c r="AF108" i="23"/>
  <c r="AF107" i="23"/>
  <c r="AF106" i="23"/>
  <c r="AF105" i="23"/>
  <c r="AF104" i="23"/>
  <c r="AF103" i="23"/>
  <c r="AF102" i="23"/>
  <c r="AF101" i="23"/>
  <c r="AF100" i="23"/>
  <c r="AF99" i="23"/>
  <c r="AF98" i="23"/>
  <c r="AF97" i="23"/>
  <c r="AF96" i="23"/>
  <c r="AF95" i="23"/>
  <c r="AF94" i="23"/>
  <c r="AF93" i="23"/>
  <c r="AF92" i="23"/>
  <c r="AF91" i="23"/>
  <c r="AF90" i="23"/>
  <c r="AF89" i="23"/>
  <c r="AF88" i="23"/>
  <c r="AF87" i="23"/>
  <c r="AF86" i="23"/>
  <c r="AF85" i="23"/>
  <c r="AF84" i="23"/>
  <c r="U84" i="23"/>
  <c r="U85" i="23"/>
  <c r="U86" i="23"/>
  <c r="U87" i="23"/>
  <c r="U88" i="23"/>
  <c r="U89" i="23"/>
  <c r="U90" i="23"/>
  <c r="U91" i="23"/>
  <c r="U92" i="23"/>
  <c r="U93" i="23"/>
  <c r="U94" i="23"/>
  <c r="U95" i="23"/>
  <c r="U96" i="23"/>
  <c r="U97" i="23"/>
  <c r="U98" i="23"/>
  <c r="U99" i="23"/>
  <c r="U100" i="23"/>
  <c r="U101" i="23"/>
  <c r="U102" i="23"/>
  <c r="U103" i="23"/>
  <c r="U104" i="23"/>
  <c r="U105" i="23"/>
  <c r="U106" i="23"/>
  <c r="U107" i="23"/>
  <c r="U108" i="23"/>
  <c r="U109" i="23"/>
  <c r="U110" i="23"/>
  <c r="U111" i="23"/>
  <c r="U83" i="23"/>
  <c r="K84" i="23"/>
  <c r="K85" i="23"/>
  <c r="K86" i="23"/>
  <c r="K87" i="23"/>
  <c r="K88" i="23"/>
  <c r="K89" i="23"/>
  <c r="K90" i="23"/>
  <c r="K91" i="23"/>
  <c r="K92" i="23"/>
  <c r="K93" i="23"/>
  <c r="K94" i="23"/>
  <c r="K95" i="23"/>
  <c r="K96" i="23"/>
  <c r="K97" i="23"/>
  <c r="K98" i="23"/>
  <c r="K99" i="23"/>
  <c r="K100" i="23"/>
  <c r="K101" i="23"/>
  <c r="K102" i="23"/>
  <c r="K103" i="23"/>
  <c r="K104" i="23"/>
  <c r="K105" i="23"/>
  <c r="K106" i="23"/>
  <c r="K107" i="23"/>
  <c r="K108" i="23"/>
  <c r="K109" i="23"/>
  <c r="K110" i="23"/>
  <c r="K111" i="23"/>
  <c r="K83" i="23"/>
  <c r="AF9" i="23"/>
  <c r="AF10" i="23"/>
  <c r="AF11" i="23"/>
  <c r="AF12" i="23"/>
  <c r="AF13" i="23"/>
  <c r="AF14" i="23"/>
  <c r="AF15" i="23"/>
  <c r="AF16" i="23"/>
  <c r="AF17" i="23"/>
  <c r="AF18" i="23"/>
  <c r="AF19" i="23"/>
  <c r="AF20" i="23"/>
  <c r="AF21" i="23"/>
  <c r="AF22" i="23"/>
  <c r="AF23" i="23"/>
  <c r="AF24" i="23"/>
  <c r="AF25" i="23"/>
  <c r="AF26" i="23"/>
  <c r="AF27" i="23"/>
  <c r="AF28" i="23"/>
  <c r="AF29" i="23"/>
  <c r="AF30" i="23"/>
  <c r="AF31" i="23"/>
  <c r="AF32" i="23"/>
  <c r="AF33" i="23"/>
  <c r="AF34" i="23"/>
  <c r="AF35" i="23"/>
  <c r="AF36" i="23"/>
  <c r="AF8" i="23"/>
  <c r="U9" i="23"/>
  <c r="U10" i="23"/>
  <c r="U11" i="23"/>
  <c r="U12" i="23"/>
  <c r="U13" i="23"/>
  <c r="U14" i="23"/>
  <c r="U15" i="23"/>
  <c r="U16" i="23"/>
  <c r="U17" i="23"/>
  <c r="U18" i="23"/>
  <c r="U19" i="23"/>
  <c r="U20" i="23"/>
  <c r="U21" i="23"/>
  <c r="U22" i="23"/>
  <c r="U23" i="23"/>
  <c r="U24" i="23"/>
  <c r="U25" i="23"/>
  <c r="U26" i="23"/>
  <c r="U27" i="23"/>
  <c r="U28" i="23"/>
  <c r="U29" i="23"/>
  <c r="U30" i="23"/>
  <c r="U31" i="23"/>
  <c r="U32" i="23"/>
  <c r="U33" i="23"/>
  <c r="U34" i="23"/>
  <c r="U35" i="23"/>
  <c r="U36" i="23"/>
  <c r="U8" i="23"/>
  <c r="K9" i="23"/>
  <c r="K10" i="23"/>
  <c r="K11" i="23"/>
  <c r="K12" i="23"/>
  <c r="K13" i="23"/>
  <c r="K14" i="23"/>
  <c r="K15" i="23"/>
  <c r="K16" i="23"/>
  <c r="K17" i="23"/>
  <c r="K18" i="23"/>
  <c r="K19" i="23"/>
  <c r="K20" i="23"/>
  <c r="K21" i="23"/>
  <c r="K22" i="23"/>
  <c r="K23" i="23"/>
  <c r="K24" i="23"/>
  <c r="K25" i="23"/>
  <c r="K26" i="23"/>
  <c r="K27" i="23"/>
  <c r="K28" i="23"/>
  <c r="K29" i="23"/>
  <c r="K30" i="23"/>
  <c r="K31" i="23"/>
  <c r="K32" i="23"/>
  <c r="K33" i="23"/>
  <c r="K34" i="23"/>
  <c r="K35" i="23"/>
  <c r="K36" i="23"/>
  <c r="K8" i="23"/>
  <c r="X41" i="17" l="1"/>
  <c r="W41" i="17"/>
  <c r="V41" i="17"/>
  <c r="Y41" i="17" s="1"/>
  <c r="X40" i="17"/>
  <c r="Y40" i="17"/>
  <c r="X39" i="17"/>
  <c r="X38" i="17"/>
  <c r="W38" i="17"/>
  <c r="Y38" i="17" s="1"/>
  <c r="X37" i="17"/>
  <c r="Y37" i="17"/>
  <c r="X36" i="17"/>
  <c r="W36" i="17"/>
  <c r="Y36" i="17" s="1"/>
  <c r="V36" i="17"/>
  <c r="X35" i="17"/>
  <c r="Y35" i="17"/>
  <c r="Y34" i="17"/>
  <c r="X33" i="17"/>
  <c r="W33" i="17"/>
  <c r="V33" i="17"/>
  <c r="X32" i="17"/>
  <c r="Y32" i="17"/>
  <c r="X31" i="17"/>
  <c r="W31" i="17"/>
  <c r="X30" i="17"/>
  <c r="W30" i="17"/>
  <c r="V30" i="17"/>
  <c r="X29" i="17"/>
  <c r="W29" i="17"/>
  <c r="V29" i="17"/>
  <c r="X28" i="17"/>
  <c r="Y28" i="17"/>
  <c r="X26" i="17"/>
  <c r="V26" i="17"/>
  <c r="X25" i="17"/>
  <c r="W25" i="17"/>
  <c r="V25" i="17"/>
  <c r="Y25" i="17" s="1"/>
  <c r="X24" i="17"/>
  <c r="W24" i="17"/>
  <c r="Y24" i="17" s="1"/>
  <c r="V24" i="17"/>
  <c r="X23" i="17"/>
  <c r="V23" i="17"/>
  <c r="Y23" i="17" s="1"/>
  <c r="X22" i="17"/>
  <c r="W22" i="17"/>
  <c r="X21" i="17"/>
  <c r="W21" i="17"/>
  <c r="V21" i="17"/>
  <c r="X20" i="17"/>
  <c r="Y20" i="17"/>
  <c r="V20" i="17"/>
  <c r="X19" i="17"/>
  <c r="X18" i="17"/>
  <c r="Y18" i="17"/>
  <c r="V18" i="17"/>
  <c r="X17" i="17"/>
  <c r="V17" i="17"/>
  <c r="Y17" i="17" s="1"/>
  <c r="X16" i="17"/>
  <c r="W16" i="17"/>
  <c r="Y16" i="17" s="1"/>
  <c r="V16" i="17"/>
  <c r="X15" i="17"/>
  <c r="W15" i="17"/>
  <c r="V15" i="17"/>
  <c r="Y15" i="17" s="1"/>
  <c r="X14" i="17"/>
  <c r="W14" i="17"/>
  <c r="Y14" i="17" s="1"/>
  <c r="V14" i="17"/>
  <c r="X13" i="17"/>
  <c r="W13" i="17"/>
  <c r="V13" i="17"/>
  <c r="Y13" i="17" s="1"/>
  <c r="X12" i="17"/>
  <c r="V12" i="17"/>
  <c r="Y76" i="17"/>
  <c r="Y75" i="17"/>
  <c r="Y74" i="17"/>
  <c r="Y73" i="17"/>
  <c r="Y72" i="17"/>
  <c r="Y71" i="17"/>
  <c r="Y70" i="17"/>
  <c r="Y69" i="17"/>
  <c r="Y68" i="17"/>
  <c r="Y67" i="17"/>
  <c r="Y66" i="17"/>
  <c r="Y65" i="17"/>
  <c r="Y64" i="17"/>
  <c r="Y63" i="17"/>
  <c r="Y62" i="17"/>
  <c r="Y61" i="17"/>
  <c r="Y60" i="17"/>
  <c r="Y59" i="17"/>
  <c r="Y58" i="17"/>
  <c r="Y57" i="17"/>
  <c r="Y56" i="17"/>
  <c r="Y55" i="17"/>
  <c r="Y54" i="17"/>
  <c r="Y53" i="17"/>
  <c r="Y52" i="17"/>
  <c r="Y51" i="17"/>
  <c r="Y50" i="17"/>
  <c r="Y49" i="17"/>
  <c r="Y48" i="17"/>
  <c r="Y47" i="17"/>
  <c r="AI38" i="17"/>
  <c r="AI31" i="17"/>
  <c r="AI14" i="17"/>
  <c r="AI26" i="17"/>
  <c r="AI41" i="17"/>
  <c r="AI40" i="17"/>
  <c r="AI20" i="17"/>
  <c r="AI16" i="17"/>
  <c r="AI28" i="17"/>
  <c r="AI32" i="17"/>
  <c r="AI25" i="17"/>
  <c r="AI37" i="17"/>
  <c r="AI29" i="17"/>
  <c r="AI12" i="17"/>
  <c r="AI36" i="17"/>
  <c r="AI22" i="17"/>
  <c r="AI30" i="17"/>
  <c r="AI21" i="17"/>
  <c r="AI19" i="17"/>
  <c r="AI35" i="17"/>
  <c r="AI17" i="17"/>
  <c r="AI23" i="17"/>
  <c r="AI13" i="17"/>
  <c r="AI33" i="17"/>
  <c r="AI18" i="17"/>
  <c r="AI39" i="17"/>
  <c r="AI24" i="17"/>
  <c r="AI34" i="17"/>
  <c r="AI15" i="17"/>
  <c r="AI27" i="17"/>
  <c r="Y27" i="17"/>
  <c r="Y30" i="17"/>
  <c r="Y39" i="17"/>
  <c r="Y26" i="17"/>
  <c r="Y19" i="17"/>
  <c r="Y31" i="17"/>
  <c r="Y21" i="17"/>
  <c r="Y22" i="17"/>
  <c r="Y33" i="17"/>
  <c r="Y29" i="17"/>
  <c r="P29" i="17"/>
  <c r="P30" i="17"/>
  <c r="P13" i="17"/>
  <c r="P19" i="17"/>
  <c r="P41" i="17"/>
  <c r="P40" i="17"/>
  <c r="P23" i="17"/>
  <c r="P14" i="17"/>
  <c r="P25" i="17"/>
  <c r="P34" i="17"/>
  <c r="P27" i="17"/>
  <c r="P38" i="17"/>
  <c r="P24" i="17"/>
  <c r="P15" i="17"/>
  <c r="P31" i="17"/>
  <c r="P16" i="17"/>
  <c r="P32" i="17"/>
  <c r="P26" i="17"/>
  <c r="P20" i="17"/>
  <c r="P35" i="17"/>
  <c r="P28" i="17"/>
  <c r="P21" i="17"/>
  <c r="P12" i="17"/>
  <c r="P37" i="17"/>
  <c r="P18" i="17"/>
  <c r="P39" i="17"/>
  <c r="P22" i="17"/>
  <c r="P33" i="17"/>
  <c r="P17" i="17"/>
  <c r="P36" i="17"/>
  <c r="F30" i="17"/>
  <c r="F31" i="17"/>
  <c r="F12" i="17"/>
  <c r="F38" i="17"/>
  <c r="F41" i="17"/>
  <c r="F40" i="17"/>
  <c r="F26" i="17"/>
  <c r="F14" i="17"/>
  <c r="F22" i="17"/>
  <c r="F33" i="17"/>
  <c r="F29" i="17"/>
  <c r="F37" i="17"/>
  <c r="F27" i="17"/>
  <c r="F15" i="17"/>
  <c r="F35" i="17"/>
  <c r="F25" i="17"/>
  <c r="F36" i="17"/>
  <c r="F18" i="17"/>
  <c r="F21" i="17"/>
  <c r="F28" i="17"/>
  <c r="F16" i="17"/>
  <c r="F23" i="17"/>
  <c r="F13" i="17"/>
  <c r="F32" i="17"/>
  <c r="F17" i="17"/>
  <c r="F39" i="17"/>
  <c r="F20" i="17"/>
  <c r="F34" i="17"/>
  <c r="F19" i="17"/>
  <c r="F24" i="17"/>
  <c r="P28" i="16"/>
  <c r="P33" i="16"/>
  <c r="P11" i="16"/>
  <c r="P19" i="16"/>
  <c r="P39" i="16"/>
  <c r="P38" i="16"/>
  <c r="P21" i="16"/>
  <c r="P12" i="16"/>
  <c r="P20" i="16"/>
  <c r="P29" i="16"/>
  <c r="P27" i="16"/>
  <c r="P30" i="16"/>
  <c r="P25" i="16"/>
  <c r="P13" i="16"/>
  <c r="P36" i="16"/>
  <c r="P16" i="16"/>
  <c r="P31" i="16"/>
  <c r="P23" i="16"/>
  <c r="P15" i="16"/>
  <c r="P35" i="16"/>
  <c r="P26" i="16"/>
  <c r="P22" i="16"/>
  <c r="P10" i="16"/>
  <c r="P34" i="16"/>
  <c r="P14" i="16"/>
  <c r="P37" i="16"/>
  <c r="P18" i="16"/>
  <c r="P32" i="16"/>
  <c r="P17" i="16"/>
  <c r="P24" i="16"/>
  <c r="F10" i="16"/>
  <c r="F30" i="16"/>
  <c r="F19" i="16"/>
  <c r="F38" i="16"/>
  <c r="F16" i="16"/>
  <c r="F33" i="16"/>
  <c r="F12" i="16"/>
  <c r="F23" i="16"/>
  <c r="F14" i="16"/>
  <c r="F35" i="16"/>
  <c r="F25" i="16"/>
  <c r="F17" i="16"/>
  <c r="F22" i="16"/>
  <c r="F21" i="16"/>
  <c r="F34" i="16"/>
  <c r="F13" i="16"/>
  <c r="F29" i="16"/>
  <c r="F36" i="16"/>
  <c r="F31" i="16"/>
  <c r="F28" i="16"/>
  <c r="F24" i="16"/>
  <c r="F15" i="16"/>
  <c r="F18" i="16"/>
  <c r="F37" i="16"/>
  <c r="F39" i="16"/>
  <c r="F27" i="16"/>
  <c r="F11" i="16"/>
  <c r="F20" i="16"/>
  <c r="F32" i="16"/>
  <c r="F26" i="16"/>
  <c r="Y12" i="17" l="1"/>
  <c r="E30" i="9"/>
  <c r="F30" i="9"/>
  <c r="AQ80" i="7" l="1"/>
  <c r="AQ81" i="7"/>
  <c r="AQ82" i="7"/>
  <c r="AQ83" i="7"/>
  <c r="AQ84" i="7"/>
  <c r="AQ85" i="7"/>
  <c r="AQ86" i="7"/>
  <c r="AQ87" i="7"/>
  <c r="AQ88" i="7"/>
  <c r="AQ89" i="7"/>
  <c r="AQ90" i="7"/>
  <c r="AQ91" i="7"/>
  <c r="AQ92" i="7"/>
  <c r="AQ93" i="7"/>
  <c r="AQ94" i="7"/>
  <c r="AQ95" i="7"/>
  <c r="AQ96" i="7"/>
  <c r="AQ97" i="7"/>
  <c r="AQ98" i="7"/>
  <c r="AQ99" i="7"/>
  <c r="AQ100" i="7"/>
  <c r="AQ101" i="7"/>
  <c r="AQ102" i="7"/>
  <c r="AQ103" i="7"/>
  <c r="AQ104" i="7"/>
  <c r="AQ105" i="7"/>
  <c r="AQ106" i="7"/>
  <c r="AQ107" i="7"/>
  <c r="AQ108" i="7"/>
  <c r="AQ79" i="7"/>
  <c r="T31" i="8"/>
  <c r="U31" i="8"/>
  <c r="V31" i="8" s="1"/>
  <c r="C36" i="8"/>
  <c r="Q6" i="8"/>
  <c r="K11" i="14"/>
  <c r="L11" i="14"/>
  <c r="M11" i="14"/>
  <c r="K28" i="14"/>
  <c r="L28" i="14"/>
  <c r="M28" i="14" s="1"/>
  <c r="K20" i="14"/>
  <c r="L20" i="14"/>
  <c r="M20" i="14"/>
  <c r="K35" i="14"/>
  <c r="L35" i="14"/>
  <c r="M35" i="14" s="1"/>
  <c r="K12" i="14"/>
  <c r="L12" i="14"/>
  <c r="M12" i="14"/>
  <c r="K31" i="14"/>
  <c r="L31" i="14"/>
  <c r="M31" i="14" s="1"/>
  <c r="K7" i="14"/>
  <c r="L7" i="14"/>
  <c r="M7" i="14" s="1"/>
  <c r="K16" i="14"/>
  <c r="L16" i="14"/>
  <c r="M16" i="14"/>
  <c r="K18" i="14"/>
  <c r="L18" i="14"/>
  <c r="M18" i="14"/>
  <c r="K30" i="14"/>
  <c r="L30" i="14"/>
  <c r="M30" i="14"/>
  <c r="K17" i="14"/>
  <c r="L17" i="14"/>
  <c r="M17" i="14"/>
  <c r="K19" i="14"/>
  <c r="L19" i="14"/>
  <c r="M19" i="14"/>
  <c r="K25" i="14"/>
  <c r="L25" i="14"/>
  <c r="M25" i="14"/>
  <c r="K13" i="14"/>
  <c r="L13" i="14"/>
  <c r="M13" i="14"/>
  <c r="K32" i="14"/>
  <c r="L32" i="14"/>
  <c r="M32" i="14"/>
  <c r="K9" i="14"/>
  <c r="L9" i="14"/>
  <c r="M9" i="14"/>
  <c r="K22" i="14"/>
  <c r="L22" i="14"/>
  <c r="M22" i="14"/>
  <c r="K33" i="14"/>
  <c r="L33" i="14"/>
  <c r="M33" i="14"/>
  <c r="K23" i="14"/>
  <c r="L23" i="14"/>
  <c r="M23" i="14"/>
  <c r="K26" i="14"/>
  <c r="L26" i="14"/>
  <c r="M26" i="14"/>
  <c r="K21" i="14"/>
  <c r="L21" i="14"/>
  <c r="M21" i="14"/>
  <c r="K10" i="14"/>
  <c r="L10" i="14"/>
  <c r="M10" i="14"/>
  <c r="K15" i="14"/>
  <c r="L15" i="14"/>
  <c r="M15" i="14"/>
  <c r="K34" i="14"/>
  <c r="L34" i="14"/>
  <c r="M34" i="14"/>
  <c r="K36" i="14"/>
  <c r="L36" i="14"/>
  <c r="M36" i="14"/>
  <c r="K14" i="14"/>
  <c r="L14" i="14"/>
  <c r="M14" i="14"/>
  <c r="K8" i="14"/>
  <c r="L8" i="14"/>
  <c r="M8" i="14"/>
  <c r="K27" i="14"/>
  <c r="L27" i="14"/>
  <c r="M27" i="14"/>
  <c r="K29" i="14"/>
  <c r="L29" i="14"/>
  <c r="M29" i="14"/>
  <c r="L24" i="14"/>
  <c r="M24" i="14" s="1"/>
  <c r="K24" i="14"/>
  <c r="AR78" i="7"/>
  <c r="AO79" i="7"/>
  <c r="AO44" i="7"/>
  <c r="U7" i="8" l="1"/>
  <c r="U8" i="8"/>
  <c r="U9" i="8"/>
  <c r="U10" i="8"/>
  <c r="U11" i="8"/>
  <c r="U12" i="8"/>
  <c r="U13" i="8"/>
  <c r="U14" i="8"/>
  <c r="U15" i="8"/>
  <c r="U16" i="8"/>
  <c r="V16" i="8" s="1"/>
  <c r="U17" i="8"/>
  <c r="U18" i="8"/>
  <c r="U19" i="8"/>
  <c r="U20" i="8"/>
  <c r="V20" i="8" s="1"/>
  <c r="U21" i="8"/>
  <c r="U22" i="8"/>
  <c r="U23" i="8"/>
  <c r="U24" i="8"/>
  <c r="U25" i="8"/>
  <c r="U26" i="8"/>
  <c r="U27" i="8"/>
  <c r="U28" i="8"/>
  <c r="V28" i="8" s="1"/>
  <c r="U29" i="8"/>
  <c r="V29" i="8" s="1"/>
  <c r="U30" i="8"/>
  <c r="V30" i="8" s="1"/>
  <c r="U32" i="8"/>
  <c r="V32" i="8" s="1"/>
  <c r="U33" i="8"/>
  <c r="V33" i="8" s="1"/>
  <c r="U34" i="8"/>
  <c r="U35" i="8"/>
  <c r="U6" i="8"/>
  <c r="T7" i="8"/>
  <c r="T8" i="8"/>
  <c r="T9" i="8"/>
  <c r="T10" i="8"/>
  <c r="T11" i="8"/>
  <c r="T12" i="8"/>
  <c r="T13" i="8"/>
  <c r="T14" i="8"/>
  <c r="T15" i="8"/>
  <c r="T16" i="8"/>
  <c r="T17" i="8"/>
  <c r="T18" i="8"/>
  <c r="T19" i="8"/>
  <c r="T20" i="8"/>
  <c r="T21" i="8"/>
  <c r="T22" i="8"/>
  <c r="T23" i="8"/>
  <c r="T24" i="8"/>
  <c r="T25" i="8"/>
  <c r="T26" i="8"/>
  <c r="T27" i="8"/>
  <c r="T28" i="8"/>
  <c r="T29" i="8"/>
  <c r="T30" i="8"/>
  <c r="T32" i="8"/>
  <c r="T33" i="8"/>
  <c r="T34" i="8"/>
  <c r="T35" i="8"/>
  <c r="T6" i="8"/>
  <c r="R6" i="8"/>
  <c r="V8" i="8" l="1"/>
  <c r="V19" i="8"/>
  <c r="V18" i="8"/>
  <c r="V17" i="8"/>
  <c r="V11" i="8"/>
  <c r="V27" i="8"/>
  <c r="V14" i="8"/>
  <c r="V25" i="8"/>
  <c r="V12" i="8"/>
  <c r="V6" i="8"/>
  <c r="V35" i="8"/>
  <c r="V22" i="8"/>
  <c r="V10" i="8"/>
  <c r="V15" i="8"/>
  <c r="V26" i="8"/>
  <c r="V13" i="8"/>
  <c r="V24" i="8"/>
  <c r="V23" i="8"/>
  <c r="V34" i="8"/>
  <c r="V21" i="8"/>
  <c r="V9" i="8"/>
  <c r="V7" i="8"/>
  <c r="T36" i="8"/>
  <c r="V39" i="12"/>
  <c r="X10" i="12"/>
  <c r="Y10" i="12"/>
  <c r="X11" i="12"/>
  <c r="Y11" i="12"/>
  <c r="X12" i="12"/>
  <c r="Y12" i="12"/>
  <c r="X13" i="12"/>
  <c r="Y13" i="12"/>
  <c r="X14" i="12"/>
  <c r="Y14" i="12"/>
  <c r="X15" i="12"/>
  <c r="Y15" i="12"/>
  <c r="X16" i="12"/>
  <c r="Y16" i="12"/>
  <c r="X17" i="12"/>
  <c r="Y17" i="12"/>
  <c r="X18" i="12"/>
  <c r="Y18" i="12"/>
  <c r="X19" i="12"/>
  <c r="Y19" i="12"/>
  <c r="X20" i="12"/>
  <c r="Y20" i="12"/>
  <c r="X21" i="12"/>
  <c r="Y21" i="12"/>
  <c r="X22" i="12"/>
  <c r="Y22" i="12"/>
  <c r="X23" i="12"/>
  <c r="Y23" i="12"/>
  <c r="X24" i="12"/>
  <c r="Y24" i="12"/>
  <c r="X25" i="12"/>
  <c r="Y25" i="12"/>
  <c r="X26" i="12"/>
  <c r="Y26" i="12"/>
  <c r="X27" i="12"/>
  <c r="Y27" i="12"/>
  <c r="X28" i="12"/>
  <c r="Y28" i="12"/>
  <c r="X29" i="12"/>
  <c r="Y29" i="12"/>
  <c r="X30" i="12"/>
  <c r="Y30" i="12"/>
  <c r="X31" i="12"/>
  <c r="Y31" i="12"/>
  <c r="X32" i="12"/>
  <c r="Y32" i="12"/>
  <c r="X33" i="12"/>
  <c r="Y33" i="12"/>
  <c r="X34" i="12"/>
  <c r="Y34" i="12"/>
  <c r="X35" i="12"/>
  <c r="Y35" i="12"/>
  <c r="X36" i="12"/>
  <c r="Y36" i="12"/>
  <c r="X37" i="12"/>
  <c r="Y37" i="12"/>
  <c r="X38" i="12"/>
  <c r="Y38" i="12"/>
  <c r="Y9" i="12"/>
  <c r="X9" i="12"/>
  <c r="H76" i="10"/>
  <c r="I76" i="10"/>
  <c r="H75" i="10"/>
  <c r="I75" i="10"/>
  <c r="H98" i="10"/>
  <c r="I98" i="10"/>
  <c r="H91" i="10"/>
  <c r="I91" i="10"/>
  <c r="H99" i="10"/>
  <c r="I99" i="10"/>
  <c r="H86" i="10"/>
  <c r="I86" i="10"/>
  <c r="H82" i="10"/>
  <c r="I82" i="10"/>
  <c r="H81" i="10"/>
  <c r="I81" i="10"/>
  <c r="H101" i="10"/>
  <c r="I101" i="10"/>
  <c r="H89" i="10"/>
  <c r="I89" i="10"/>
  <c r="H85" i="10"/>
  <c r="I85" i="10"/>
  <c r="H100" i="10"/>
  <c r="I100" i="10"/>
  <c r="H96" i="10"/>
  <c r="I96" i="10"/>
  <c r="H103" i="10"/>
  <c r="I103" i="10"/>
  <c r="H84" i="10"/>
  <c r="I84" i="10"/>
  <c r="H79" i="10"/>
  <c r="I79" i="10"/>
  <c r="H93" i="10"/>
  <c r="I93" i="10"/>
  <c r="H80" i="10"/>
  <c r="I80" i="10"/>
  <c r="H90" i="10"/>
  <c r="I90" i="10"/>
  <c r="H92" i="10"/>
  <c r="I92" i="10"/>
  <c r="H78" i="10"/>
  <c r="I78" i="10"/>
  <c r="H87" i="10"/>
  <c r="I87" i="10"/>
  <c r="H97" i="10"/>
  <c r="I97" i="10"/>
  <c r="H88" i="10"/>
  <c r="I88" i="10"/>
  <c r="H94" i="10"/>
  <c r="I94" i="10"/>
  <c r="H77" i="10"/>
  <c r="I77" i="10"/>
  <c r="H102" i="10"/>
  <c r="I102" i="10"/>
  <c r="H95" i="10"/>
  <c r="I95" i="10"/>
  <c r="H83" i="10"/>
  <c r="I83" i="10"/>
  <c r="I104" i="10"/>
  <c r="H104" i="10"/>
  <c r="G76" i="10"/>
  <c r="G78" i="10"/>
  <c r="G79" i="10"/>
  <c r="G75" i="10"/>
  <c r="G86" i="10"/>
  <c r="G84" i="10"/>
  <c r="G85" i="10"/>
  <c r="G90" i="10"/>
  <c r="G92" i="10"/>
  <c r="G81" i="10"/>
  <c r="G98" i="10"/>
  <c r="G93" i="10"/>
  <c r="G104" i="10"/>
  <c r="G103" i="10"/>
  <c r="G100" i="10"/>
  <c r="G91" i="10"/>
  <c r="G89" i="10"/>
  <c r="G96" i="10"/>
  <c r="G87" i="10"/>
  <c r="G101" i="10"/>
  <c r="G77" i="10"/>
  <c r="G97" i="10"/>
  <c r="G94" i="10"/>
  <c r="G80" i="10"/>
  <c r="G95" i="10"/>
  <c r="G99" i="10"/>
  <c r="G88" i="10"/>
  <c r="G83" i="10"/>
  <c r="G102" i="10"/>
  <c r="G82" i="10"/>
  <c r="F79" i="10"/>
  <c r="F92" i="10"/>
  <c r="F82" i="10"/>
  <c r="F90" i="10"/>
  <c r="F84" i="10"/>
  <c r="F93" i="10"/>
  <c r="F77" i="10"/>
  <c r="F95" i="10"/>
  <c r="F83" i="10"/>
  <c r="F87" i="10"/>
  <c r="F85" i="10"/>
  <c r="F86" i="10"/>
  <c r="F76" i="10"/>
  <c r="F94" i="10"/>
  <c r="F81" i="10"/>
  <c r="F103" i="10"/>
  <c r="F88" i="10"/>
  <c r="F102" i="10"/>
  <c r="F97" i="10"/>
  <c r="F75" i="10"/>
  <c r="F100" i="10"/>
  <c r="F96" i="10"/>
  <c r="F89" i="10"/>
  <c r="F98" i="10"/>
  <c r="F80" i="10"/>
  <c r="F101" i="10"/>
  <c r="F91" i="10"/>
  <c r="F99" i="10"/>
  <c r="F104" i="10"/>
  <c r="F78" i="10"/>
  <c r="AT77" i="7"/>
  <c r="AT108" i="7"/>
  <c r="AT107" i="7"/>
  <c r="AT106" i="7"/>
  <c r="AT105" i="7"/>
  <c r="AT104" i="7"/>
  <c r="AT103" i="7"/>
  <c r="AT102" i="7"/>
  <c r="AT101" i="7"/>
  <c r="AT100" i="7"/>
  <c r="AT99" i="7"/>
  <c r="AT98" i="7"/>
  <c r="AT97" i="7"/>
  <c r="AT96" i="7"/>
  <c r="AT95" i="7"/>
  <c r="AT94" i="7"/>
  <c r="AT93" i="7"/>
  <c r="AT92" i="7"/>
  <c r="AT91" i="7"/>
  <c r="AT90" i="7"/>
  <c r="AT89" i="7"/>
  <c r="AT88" i="7"/>
  <c r="AT87" i="7"/>
  <c r="AT86" i="7"/>
  <c r="AT85" i="7"/>
  <c r="AT84" i="7"/>
  <c r="AT83" i="7"/>
  <c r="AT82" i="7"/>
  <c r="AT81" i="7"/>
  <c r="AT80" i="7"/>
  <c r="AT79" i="7"/>
  <c r="AS80" i="7"/>
  <c r="AS81" i="7"/>
  <c r="AS82" i="7"/>
  <c r="AS83" i="7"/>
  <c r="AS84" i="7"/>
  <c r="AS85" i="7"/>
  <c r="AS86" i="7"/>
  <c r="AS87" i="7"/>
  <c r="AS88" i="7"/>
  <c r="AS89" i="7"/>
  <c r="AS90" i="7"/>
  <c r="AS91" i="7"/>
  <c r="AS92" i="7"/>
  <c r="AS93" i="7"/>
  <c r="AS94" i="7"/>
  <c r="AS95" i="7"/>
  <c r="AS96" i="7"/>
  <c r="AS97" i="7"/>
  <c r="AS98" i="7"/>
  <c r="AS99" i="7"/>
  <c r="AS100" i="7"/>
  <c r="AS101" i="7"/>
  <c r="AS102" i="7"/>
  <c r="AS103" i="7"/>
  <c r="AS104" i="7"/>
  <c r="AS105" i="7"/>
  <c r="AS106" i="7"/>
  <c r="AS107" i="7"/>
  <c r="AS108" i="7"/>
  <c r="AS79" i="7"/>
  <c r="AP80" i="7"/>
  <c r="AP81" i="7"/>
  <c r="AP82" i="7"/>
  <c r="AP83" i="7"/>
  <c r="AP84" i="7"/>
  <c r="AP85" i="7"/>
  <c r="AP86" i="7"/>
  <c r="AP87" i="7"/>
  <c r="AP88" i="7"/>
  <c r="AP89" i="7"/>
  <c r="AP90" i="7"/>
  <c r="AP91" i="7"/>
  <c r="AP92" i="7"/>
  <c r="AP93" i="7"/>
  <c r="AP94" i="7"/>
  <c r="AP95" i="7"/>
  <c r="AP96" i="7"/>
  <c r="AP97" i="7"/>
  <c r="AP98" i="7"/>
  <c r="AP99" i="7"/>
  <c r="AP100" i="7"/>
  <c r="AP101" i="7"/>
  <c r="AP102" i="7"/>
  <c r="AP103" i="7"/>
  <c r="AP104" i="7"/>
  <c r="AP105" i="7"/>
  <c r="AP106" i="7"/>
  <c r="AP107" i="7"/>
  <c r="AP108" i="7"/>
  <c r="AP79" i="7"/>
  <c r="V36" i="8" l="1"/>
  <c r="X39" i="12"/>
  <c r="M45" i="3"/>
  <c r="L45" i="3"/>
  <c r="M66" i="3"/>
  <c r="L66" i="3"/>
  <c r="M55" i="3"/>
  <c r="L55" i="3"/>
  <c r="M46" i="3"/>
  <c r="L46" i="3"/>
  <c r="M67" i="3"/>
  <c r="L67" i="3"/>
  <c r="M59" i="3"/>
  <c r="L59" i="3"/>
  <c r="M58" i="3"/>
  <c r="L58" i="3"/>
  <c r="M65" i="3"/>
  <c r="L65" i="3"/>
  <c r="M69" i="3"/>
  <c r="L69" i="3"/>
  <c r="M47" i="3"/>
  <c r="L47" i="3"/>
  <c r="M64" i="3"/>
  <c r="L64" i="3"/>
  <c r="M48" i="3"/>
  <c r="L48" i="3"/>
  <c r="M54" i="3"/>
  <c r="L54" i="3"/>
  <c r="M50" i="3"/>
  <c r="L50" i="3"/>
  <c r="M51" i="3"/>
  <c r="L51" i="3"/>
  <c r="M57" i="3"/>
  <c r="L57" i="3"/>
  <c r="M70" i="3"/>
  <c r="L70" i="3"/>
  <c r="M68" i="3"/>
  <c r="L68" i="3"/>
  <c r="M56" i="3"/>
  <c r="L56" i="3"/>
  <c r="M60" i="3"/>
  <c r="L60" i="3"/>
  <c r="M61" i="3"/>
  <c r="L61" i="3"/>
  <c r="M52" i="3"/>
  <c r="L52" i="3"/>
  <c r="M53" i="3"/>
  <c r="L53" i="3"/>
  <c r="M72" i="3"/>
  <c r="L72" i="3"/>
  <c r="M49" i="3"/>
  <c r="L49" i="3"/>
  <c r="M63" i="3"/>
  <c r="L63" i="3"/>
  <c r="M44" i="3"/>
  <c r="L44" i="3"/>
  <c r="M43" i="3"/>
  <c r="L43" i="3"/>
  <c r="M71" i="3"/>
  <c r="L71" i="3"/>
  <c r="M62" i="3"/>
  <c r="L62" i="3"/>
  <c r="G30" i="9"/>
  <c r="F23" i="9"/>
  <c r="F34" i="9"/>
  <c r="F33" i="9"/>
  <c r="F32" i="9"/>
  <c r="F31" i="9"/>
  <c r="F29" i="9"/>
  <c r="F28" i="9"/>
  <c r="F27" i="9"/>
  <c r="F26" i="9"/>
  <c r="F25" i="9"/>
  <c r="F24" i="9"/>
  <c r="F22" i="9"/>
  <c r="F21" i="9"/>
  <c r="F20" i="9"/>
  <c r="F19" i="9"/>
  <c r="F18" i="9"/>
  <c r="F17" i="9"/>
  <c r="F16" i="9"/>
  <c r="F15" i="9"/>
  <c r="F14" i="9"/>
  <c r="F13" i="9"/>
  <c r="F12" i="9"/>
  <c r="F11" i="9"/>
  <c r="F10" i="9"/>
  <c r="F9" i="9"/>
  <c r="F8" i="9"/>
  <c r="F7" i="9"/>
  <c r="F6" i="9"/>
  <c r="F5" i="9"/>
  <c r="E6" i="9"/>
  <c r="G6" i="9" s="1"/>
  <c r="E7" i="9"/>
  <c r="E8" i="9"/>
  <c r="E9" i="9"/>
  <c r="E10" i="9"/>
  <c r="E11" i="9"/>
  <c r="G11" i="9" s="1"/>
  <c r="E12" i="9"/>
  <c r="E13" i="9"/>
  <c r="E14" i="9"/>
  <c r="E15" i="9"/>
  <c r="E16" i="9"/>
  <c r="E17" i="9"/>
  <c r="G17" i="9" s="1"/>
  <c r="E18" i="9"/>
  <c r="G18" i="9" s="1"/>
  <c r="E19" i="9"/>
  <c r="E20" i="9"/>
  <c r="E21" i="9"/>
  <c r="E22" i="9"/>
  <c r="E23" i="9"/>
  <c r="E24" i="9"/>
  <c r="E25" i="9"/>
  <c r="E26" i="9"/>
  <c r="G26" i="9" s="1"/>
  <c r="E27" i="9"/>
  <c r="E28" i="9"/>
  <c r="E29" i="9"/>
  <c r="E31" i="9"/>
  <c r="E32" i="9"/>
  <c r="G32" i="9" s="1"/>
  <c r="E33" i="9"/>
  <c r="E34" i="9"/>
  <c r="E5" i="9"/>
  <c r="C35" i="9"/>
  <c r="G15" i="9" l="1"/>
  <c r="G13" i="9"/>
  <c r="G27" i="9"/>
  <c r="G5" i="9"/>
  <c r="E35" i="9"/>
  <c r="G22" i="9"/>
  <c r="G10" i="9"/>
  <c r="G34" i="9"/>
  <c r="G21" i="9"/>
  <c r="G9" i="9"/>
  <c r="G20" i="9"/>
  <c r="G14" i="9"/>
  <c r="G19" i="9"/>
  <c r="G7" i="9"/>
  <c r="G31" i="9"/>
  <c r="G33" i="9"/>
  <c r="G8" i="9"/>
  <c r="G23" i="9"/>
  <c r="G24" i="9"/>
  <c r="G12" i="9"/>
  <c r="G25" i="9"/>
  <c r="G28" i="9"/>
  <c r="G16" i="9"/>
  <c r="G29" i="9"/>
  <c r="D72" i="8" l="1"/>
  <c r="G43" i="8"/>
  <c r="H43" i="8"/>
  <c r="G44" i="8"/>
  <c r="H44" i="8"/>
  <c r="G45" i="8"/>
  <c r="H45" i="8"/>
  <c r="G46" i="8"/>
  <c r="H46" i="8"/>
  <c r="G47" i="8"/>
  <c r="H47" i="8"/>
  <c r="G48" i="8"/>
  <c r="H48" i="8"/>
  <c r="G49" i="8"/>
  <c r="H49" i="8"/>
  <c r="G50" i="8"/>
  <c r="H50" i="8"/>
  <c r="G51" i="8"/>
  <c r="H51" i="8"/>
  <c r="G52" i="8"/>
  <c r="H52" i="8"/>
  <c r="G53" i="8"/>
  <c r="H53" i="8"/>
  <c r="G54" i="8"/>
  <c r="H54" i="8"/>
  <c r="G55" i="8"/>
  <c r="H55" i="8"/>
  <c r="G56" i="8"/>
  <c r="H56" i="8"/>
  <c r="G57" i="8"/>
  <c r="H57" i="8"/>
  <c r="G58" i="8"/>
  <c r="H58" i="8"/>
  <c r="G59" i="8"/>
  <c r="H59" i="8"/>
  <c r="G60" i="8"/>
  <c r="H60" i="8"/>
  <c r="G61" i="8"/>
  <c r="H61" i="8"/>
  <c r="G62" i="8"/>
  <c r="H62" i="8"/>
  <c r="G63" i="8"/>
  <c r="H63" i="8"/>
  <c r="G64" i="8"/>
  <c r="H64" i="8"/>
  <c r="G65" i="8"/>
  <c r="H65" i="8"/>
  <c r="G66" i="8"/>
  <c r="H66" i="8"/>
  <c r="G67" i="8"/>
  <c r="H67" i="8"/>
  <c r="G68" i="8"/>
  <c r="H68" i="8"/>
  <c r="G69" i="8"/>
  <c r="H69" i="8"/>
  <c r="G70" i="8"/>
  <c r="H70" i="8"/>
  <c r="G71" i="8"/>
  <c r="H71" i="8"/>
  <c r="H42" i="8"/>
  <c r="G42" i="8"/>
  <c r="M59" i="6"/>
  <c r="N59" i="6" s="1"/>
  <c r="L59" i="6"/>
  <c r="M58" i="6"/>
  <c r="N58" i="6" s="1"/>
  <c r="L58" i="6"/>
  <c r="M57" i="6"/>
  <c r="L57" i="6"/>
  <c r="M56" i="6"/>
  <c r="N56" i="6" s="1"/>
  <c r="L56" i="6"/>
  <c r="G72" i="8" l="1"/>
  <c r="N57" i="6"/>
  <c r="M34" i="6"/>
  <c r="N34" i="6" s="1"/>
  <c r="L33" i="6"/>
  <c r="M33" i="6"/>
  <c r="N33" i="6" s="1"/>
  <c r="L36" i="6"/>
  <c r="M36" i="6"/>
  <c r="N36" i="6" s="1"/>
  <c r="L50" i="6"/>
  <c r="M50" i="6"/>
  <c r="N50" i="6" s="1"/>
  <c r="L32" i="6"/>
  <c r="M32" i="6"/>
  <c r="N32" i="6" s="1"/>
  <c r="L40" i="6"/>
  <c r="M40" i="6"/>
  <c r="L22" i="6"/>
  <c r="M22" i="6"/>
  <c r="L27" i="6"/>
  <c r="M27" i="6"/>
  <c r="L28" i="6"/>
  <c r="M28" i="6"/>
  <c r="L41" i="6"/>
  <c r="M41" i="6"/>
  <c r="N41" i="6" s="1"/>
  <c r="L30" i="6"/>
  <c r="M30" i="6"/>
  <c r="N30" i="6" s="1"/>
  <c r="L42" i="6"/>
  <c r="M42" i="6"/>
  <c r="L44" i="6"/>
  <c r="M44" i="6"/>
  <c r="L35" i="6"/>
  <c r="M35" i="6"/>
  <c r="N35" i="6" s="1"/>
  <c r="L48" i="6"/>
  <c r="M48" i="6"/>
  <c r="L26" i="6"/>
  <c r="M26" i="6"/>
  <c r="N26" i="6" s="1"/>
  <c r="L25" i="6"/>
  <c r="M25" i="6"/>
  <c r="N25" i="6" s="1"/>
  <c r="L39" i="6"/>
  <c r="M39" i="6"/>
  <c r="L37" i="6"/>
  <c r="M37" i="6"/>
  <c r="L24" i="6"/>
  <c r="M24" i="6"/>
  <c r="N24" i="6" s="1"/>
  <c r="L31" i="6"/>
  <c r="M31" i="6"/>
  <c r="L23" i="6"/>
  <c r="M23" i="6"/>
  <c r="N23" i="6" s="1"/>
  <c r="L43" i="6"/>
  <c r="M43" i="6"/>
  <c r="N43" i="6" s="1"/>
  <c r="L45" i="6"/>
  <c r="M45" i="6"/>
  <c r="L51" i="6"/>
  <c r="M51" i="6"/>
  <c r="L49" i="6"/>
  <c r="M49" i="6"/>
  <c r="M29" i="6"/>
  <c r="N29" i="6" s="1"/>
  <c r="L46" i="6"/>
  <c r="M46" i="6"/>
  <c r="L47" i="6"/>
  <c r="M47" i="6"/>
  <c r="N47" i="6" s="1"/>
  <c r="M38" i="6"/>
  <c r="L38" i="6"/>
  <c r="C52" i="6"/>
  <c r="L7" i="8"/>
  <c r="L8" i="8"/>
  <c r="L9" i="8"/>
  <c r="L10" i="8"/>
  <c r="L11" i="8"/>
  <c r="L12" i="8"/>
  <c r="L13" i="8"/>
  <c r="L14" i="8"/>
  <c r="L15" i="8"/>
  <c r="L16" i="8"/>
  <c r="L17" i="8"/>
  <c r="L18" i="8"/>
  <c r="L19" i="8"/>
  <c r="L20" i="8"/>
  <c r="L21" i="8"/>
  <c r="L22" i="8"/>
  <c r="L23" i="8"/>
  <c r="L24" i="8"/>
  <c r="L25" i="8"/>
  <c r="L26" i="8"/>
  <c r="L27" i="8"/>
  <c r="L28" i="8"/>
  <c r="L29" i="8"/>
  <c r="L30" i="8"/>
  <c r="L31" i="8"/>
  <c r="L32" i="8"/>
  <c r="L33" i="8"/>
  <c r="L34" i="8"/>
  <c r="L35" i="8"/>
  <c r="L6" i="8"/>
  <c r="R7" i="8"/>
  <c r="R8" i="8"/>
  <c r="R10" i="8"/>
  <c r="R11" i="8"/>
  <c r="R12" i="8"/>
  <c r="R13" i="8"/>
  <c r="R14" i="8"/>
  <c r="R15" i="8"/>
  <c r="R16" i="8"/>
  <c r="R17" i="8"/>
  <c r="R18" i="8"/>
  <c r="R19" i="8"/>
  <c r="R20" i="8"/>
  <c r="R21" i="8"/>
  <c r="R22" i="8"/>
  <c r="R23" i="8"/>
  <c r="R24" i="8"/>
  <c r="R25" i="8"/>
  <c r="R26" i="8"/>
  <c r="R27" i="8"/>
  <c r="R28" i="8"/>
  <c r="R29" i="8"/>
  <c r="R30" i="8"/>
  <c r="R31" i="8"/>
  <c r="R32" i="8"/>
  <c r="R33" i="8"/>
  <c r="R34" i="8"/>
  <c r="R35" i="8"/>
  <c r="Q35" i="8"/>
  <c r="Q7" i="8"/>
  <c r="Q8" i="8"/>
  <c r="Q10" i="8"/>
  <c r="Q11" i="8"/>
  <c r="Q12" i="8"/>
  <c r="Q13" i="8"/>
  <c r="Q14" i="8"/>
  <c r="Q15" i="8"/>
  <c r="Q16" i="8"/>
  <c r="Q17" i="8"/>
  <c r="Q18" i="8"/>
  <c r="Q19" i="8"/>
  <c r="Q20" i="8"/>
  <c r="Q21" i="8"/>
  <c r="Q22" i="8"/>
  <c r="Q23" i="8"/>
  <c r="Q24" i="8"/>
  <c r="Q25" i="8"/>
  <c r="Q26" i="8"/>
  <c r="Q27" i="8"/>
  <c r="Q28" i="8"/>
  <c r="Q29" i="8"/>
  <c r="Q30" i="8"/>
  <c r="Q31" i="8"/>
  <c r="Q32" i="8"/>
  <c r="Q33" i="8"/>
  <c r="Q34" i="8"/>
  <c r="O36" i="8"/>
  <c r="P11" i="8"/>
  <c r="P12" i="8"/>
  <c r="P13" i="8"/>
  <c r="P14" i="8"/>
  <c r="P15" i="8"/>
  <c r="P16" i="8"/>
  <c r="P17" i="8"/>
  <c r="P18" i="8"/>
  <c r="P19" i="8"/>
  <c r="P20" i="8"/>
  <c r="P21" i="8"/>
  <c r="P22" i="8"/>
  <c r="P23" i="8"/>
  <c r="P24" i="8"/>
  <c r="P25" i="8"/>
  <c r="P26" i="8"/>
  <c r="P27" i="8"/>
  <c r="P28" i="8"/>
  <c r="P29" i="8"/>
  <c r="P30" i="8"/>
  <c r="P31" i="8"/>
  <c r="P32" i="8"/>
  <c r="P33" i="8"/>
  <c r="P34" i="8"/>
  <c r="P35" i="8"/>
  <c r="P10" i="8"/>
  <c r="P7" i="8"/>
  <c r="P8" i="8"/>
  <c r="P6" i="8"/>
  <c r="AO115" i="7"/>
  <c r="AO116" i="7"/>
  <c r="AO117" i="7"/>
  <c r="AO118" i="7"/>
  <c r="AO119" i="7"/>
  <c r="AO120" i="7"/>
  <c r="AO121" i="7"/>
  <c r="AO122" i="7"/>
  <c r="AO123" i="7"/>
  <c r="AO124" i="7"/>
  <c r="AO125" i="7"/>
  <c r="AO126" i="7"/>
  <c r="AO127" i="7"/>
  <c r="AO128" i="7"/>
  <c r="AO129" i="7"/>
  <c r="AO130" i="7"/>
  <c r="AO131" i="7"/>
  <c r="AO132" i="7"/>
  <c r="AO133" i="7"/>
  <c r="AO134" i="7"/>
  <c r="AO135" i="7"/>
  <c r="AO136" i="7"/>
  <c r="AO137" i="7"/>
  <c r="AO138" i="7"/>
  <c r="AO139" i="7"/>
  <c r="AO140" i="7"/>
  <c r="AO141" i="7"/>
  <c r="AO142" i="7"/>
  <c r="AO143" i="7"/>
  <c r="AO114" i="7"/>
  <c r="AD115" i="7"/>
  <c r="AD116" i="7"/>
  <c r="AD117" i="7"/>
  <c r="AD118" i="7"/>
  <c r="AD119" i="7"/>
  <c r="AD120" i="7"/>
  <c r="AD121" i="7"/>
  <c r="AD122" i="7"/>
  <c r="AD123" i="7"/>
  <c r="AD124" i="7"/>
  <c r="AD125" i="7"/>
  <c r="AD126" i="7"/>
  <c r="AD127" i="7"/>
  <c r="AD128" i="7"/>
  <c r="AD129" i="7"/>
  <c r="AD130" i="7"/>
  <c r="AD131" i="7"/>
  <c r="AD132" i="7"/>
  <c r="AD133" i="7"/>
  <c r="AD134" i="7"/>
  <c r="AD135" i="7"/>
  <c r="AD136" i="7"/>
  <c r="AD137" i="7"/>
  <c r="AD138" i="7"/>
  <c r="AD139" i="7"/>
  <c r="AD140" i="7"/>
  <c r="AD141" i="7"/>
  <c r="AD142" i="7"/>
  <c r="AD143" i="7"/>
  <c r="AD114" i="7"/>
  <c r="T115" i="7"/>
  <c r="T116" i="7"/>
  <c r="T117" i="7"/>
  <c r="T118" i="7"/>
  <c r="T119" i="7"/>
  <c r="T120" i="7"/>
  <c r="T121" i="7"/>
  <c r="T122" i="7"/>
  <c r="T123" i="7"/>
  <c r="T124" i="7"/>
  <c r="T125" i="7"/>
  <c r="T126" i="7"/>
  <c r="T127" i="7"/>
  <c r="T128" i="7"/>
  <c r="T129" i="7"/>
  <c r="T130" i="7"/>
  <c r="T131" i="7"/>
  <c r="T132" i="7"/>
  <c r="T133" i="7"/>
  <c r="T134" i="7"/>
  <c r="T135" i="7"/>
  <c r="T136" i="7"/>
  <c r="T137" i="7"/>
  <c r="T138" i="7"/>
  <c r="T139" i="7"/>
  <c r="T140" i="7"/>
  <c r="T141" i="7"/>
  <c r="T142" i="7"/>
  <c r="T143" i="7"/>
  <c r="T114" i="7"/>
  <c r="AO80" i="7"/>
  <c r="AO81" i="7"/>
  <c r="AO82" i="7"/>
  <c r="AO83" i="7"/>
  <c r="AO84" i="7"/>
  <c r="AO85" i="7"/>
  <c r="AO86" i="7"/>
  <c r="AO87" i="7"/>
  <c r="AO88" i="7"/>
  <c r="AO89" i="7"/>
  <c r="AO90" i="7"/>
  <c r="AO91" i="7"/>
  <c r="AO92" i="7"/>
  <c r="AO93" i="7"/>
  <c r="AO94" i="7"/>
  <c r="AO95" i="7"/>
  <c r="AO96" i="7"/>
  <c r="AO97" i="7"/>
  <c r="AO98" i="7"/>
  <c r="AO99" i="7"/>
  <c r="AO100" i="7"/>
  <c r="AO101" i="7"/>
  <c r="AO102" i="7"/>
  <c r="AO103" i="7"/>
  <c r="AO104" i="7"/>
  <c r="AO105" i="7"/>
  <c r="AO106" i="7"/>
  <c r="AO107" i="7"/>
  <c r="AO108" i="7"/>
  <c r="AD80" i="7"/>
  <c r="AD81" i="7"/>
  <c r="AD82" i="7"/>
  <c r="AD83" i="7"/>
  <c r="AD84" i="7"/>
  <c r="AD85" i="7"/>
  <c r="AD86" i="7"/>
  <c r="AD87" i="7"/>
  <c r="AD88" i="7"/>
  <c r="AD89" i="7"/>
  <c r="AD90" i="7"/>
  <c r="AD91" i="7"/>
  <c r="AD92" i="7"/>
  <c r="AD93" i="7"/>
  <c r="AD94" i="7"/>
  <c r="AD95" i="7"/>
  <c r="AD96" i="7"/>
  <c r="AD97" i="7"/>
  <c r="AD98" i="7"/>
  <c r="AD99" i="7"/>
  <c r="AD100" i="7"/>
  <c r="AD101" i="7"/>
  <c r="AD102" i="7"/>
  <c r="AD103" i="7"/>
  <c r="AD104" i="7"/>
  <c r="AD105" i="7"/>
  <c r="AD106" i="7"/>
  <c r="AD107" i="7"/>
  <c r="AD108" i="7"/>
  <c r="AD79" i="7"/>
  <c r="T80" i="7"/>
  <c r="T81" i="7"/>
  <c r="T82" i="7"/>
  <c r="T83" i="7"/>
  <c r="T84" i="7"/>
  <c r="T85" i="7"/>
  <c r="T86" i="7"/>
  <c r="T87" i="7"/>
  <c r="T88" i="7"/>
  <c r="T89" i="7"/>
  <c r="T90" i="7"/>
  <c r="T91" i="7"/>
  <c r="T92" i="7"/>
  <c r="T93" i="7"/>
  <c r="T94" i="7"/>
  <c r="T95" i="7"/>
  <c r="T96" i="7"/>
  <c r="T97" i="7"/>
  <c r="T98" i="7"/>
  <c r="T99" i="7"/>
  <c r="T100" i="7"/>
  <c r="T101" i="7"/>
  <c r="T102" i="7"/>
  <c r="T103" i="7"/>
  <c r="T104" i="7"/>
  <c r="T105" i="7"/>
  <c r="T106" i="7"/>
  <c r="T107" i="7"/>
  <c r="T108" i="7"/>
  <c r="T79" i="7"/>
  <c r="AO45" i="7"/>
  <c r="AO46" i="7"/>
  <c r="AO47" i="7"/>
  <c r="AO48" i="7"/>
  <c r="AO49" i="7"/>
  <c r="AO50" i="7"/>
  <c r="AO51" i="7"/>
  <c r="AO52" i="7"/>
  <c r="AO53" i="7"/>
  <c r="AO54" i="7"/>
  <c r="AO55" i="7"/>
  <c r="AO56" i="7"/>
  <c r="AO57" i="7"/>
  <c r="AO58" i="7"/>
  <c r="AO59" i="7"/>
  <c r="AO60" i="7"/>
  <c r="AO61" i="7"/>
  <c r="AO62" i="7"/>
  <c r="AO63" i="7"/>
  <c r="AO64" i="7"/>
  <c r="AO65" i="7"/>
  <c r="AO66" i="7"/>
  <c r="AO67" i="7"/>
  <c r="AO68" i="7"/>
  <c r="AO69" i="7"/>
  <c r="AO70" i="7"/>
  <c r="AO71" i="7"/>
  <c r="AO72" i="7"/>
  <c r="AO73" i="7"/>
  <c r="AE44" i="7"/>
  <c r="AE45" i="7"/>
  <c r="AE46" i="7"/>
  <c r="AE47" i="7"/>
  <c r="AE48" i="7"/>
  <c r="AE49" i="7"/>
  <c r="AE50" i="7"/>
  <c r="AE51" i="7"/>
  <c r="AE52" i="7"/>
  <c r="AE53" i="7"/>
  <c r="AE54" i="7"/>
  <c r="AE55" i="7"/>
  <c r="AE56" i="7"/>
  <c r="AE57" i="7"/>
  <c r="AE58" i="7"/>
  <c r="AE59" i="7"/>
  <c r="AE60" i="7"/>
  <c r="AE61" i="7"/>
  <c r="AE62" i="7"/>
  <c r="AE63" i="7"/>
  <c r="AE64" i="7"/>
  <c r="AE65" i="7"/>
  <c r="AE66" i="7"/>
  <c r="AE67" i="7"/>
  <c r="AE68" i="7"/>
  <c r="AE69" i="7"/>
  <c r="AE70" i="7"/>
  <c r="AE71" i="7"/>
  <c r="AE72" i="7"/>
  <c r="AE73" i="7"/>
  <c r="T45" i="7"/>
  <c r="T46" i="7"/>
  <c r="T47" i="7"/>
  <c r="T48" i="7"/>
  <c r="T49" i="7"/>
  <c r="T50" i="7"/>
  <c r="T51" i="7"/>
  <c r="T52" i="7"/>
  <c r="T53" i="7"/>
  <c r="T54" i="7"/>
  <c r="T55" i="7"/>
  <c r="T56" i="7"/>
  <c r="T57" i="7"/>
  <c r="T58" i="7"/>
  <c r="T59" i="7"/>
  <c r="T60" i="7"/>
  <c r="T61" i="7"/>
  <c r="T62" i="7"/>
  <c r="T63" i="7"/>
  <c r="T64" i="7"/>
  <c r="T65" i="7"/>
  <c r="T66" i="7"/>
  <c r="T67" i="7"/>
  <c r="T68" i="7"/>
  <c r="T69" i="7"/>
  <c r="T70" i="7"/>
  <c r="T71" i="7"/>
  <c r="T72" i="7"/>
  <c r="T73" i="7"/>
  <c r="T44" i="7"/>
  <c r="Q36" i="8" l="1"/>
  <c r="L36" i="8"/>
  <c r="N48" i="6"/>
  <c r="N49" i="6"/>
  <c r="N51" i="6"/>
  <c r="N37" i="6"/>
  <c r="N44" i="6"/>
  <c r="N22" i="6"/>
  <c r="N46" i="6"/>
  <c r="N27" i="6"/>
  <c r="N38" i="6"/>
  <c r="N31" i="6"/>
  <c r="N28" i="6"/>
  <c r="N45" i="6"/>
  <c r="N39" i="6"/>
  <c r="N42" i="6"/>
  <c r="N40" i="6"/>
  <c r="M4" i="3" l="1"/>
  <c r="M5" i="3" l="1"/>
  <c r="M6" i="3"/>
  <c r="M7" i="3"/>
  <c r="M8" i="3"/>
  <c r="M9" i="3"/>
  <c r="M10" i="3"/>
  <c r="M11" i="3"/>
  <c r="M12" i="3"/>
  <c r="M13" i="3"/>
  <c r="M14" i="3"/>
  <c r="M15" i="3"/>
  <c r="M16" i="3"/>
  <c r="M17" i="3"/>
  <c r="M18" i="3"/>
  <c r="M19" i="3"/>
  <c r="M20" i="3"/>
  <c r="M21" i="3"/>
  <c r="M22" i="3"/>
  <c r="M23" i="3"/>
  <c r="M24" i="3"/>
  <c r="M25" i="3"/>
  <c r="M26" i="3"/>
  <c r="M27" i="3"/>
  <c r="M28" i="3"/>
  <c r="M29" i="3"/>
  <c r="M30" i="3"/>
  <c r="M31" i="3"/>
  <c r="M32" i="3"/>
  <c r="M33" i="3"/>
  <c r="L18" i="3"/>
  <c r="L30" i="3"/>
  <c r="L31" i="3"/>
  <c r="L29" i="3"/>
  <c r="L24" i="3"/>
  <c r="L21" i="3"/>
  <c r="L33" i="3"/>
  <c r="L22" i="3"/>
  <c r="L26" i="3"/>
  <c r="L32" i="3"/>
  <c r="L23" i="3"/>
  <c r="L12" i="3"/>
  <c r="L9" i="3"/>
  <c r="L6" i="3"/>
  <c r="L15" i="3"/>
  <c r="L7" i="3"/>
  <c r="L27" i="3"/>
  <c r="L19" i="3"/>
  <c r="L5" i="3"/>
  <c r="L17" i="3"/>
  <c r="L20" i="3"/>
  <c r="L8" i="3"/>
  <c r="L14" i="3"/>
  <c r="L10" i="3"/>
  <c r="L11" i="3"/>
  <c r="L28" i="3"/>
  <c r="L16" i="3"/>
  <c r="L13" i="3"/>
  <c r="L25" i="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<sst xmlns="http://schemas.openxmlformats.org/spreadsheetml/2006/main" count="3291" uniqueCount="389">
  <si>
    <t>country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</si>
  <si>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</si>
  <si>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</si>
  <si>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</si>
  <si>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</si>
  <si>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</si>
  <si>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</si>
  <si>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</si>
  <si>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</si>
  <si>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</si>
  <si>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</si>
  <si>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</si>
  <si>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</si>
  <si>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</si>
  <si>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</si>
  <si>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</si>
  <si>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</si>
  <si>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</si>
  <si>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</si>
  <si>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</si>
  <si>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</si>
  <si>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</si>
  <si>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</si>
  <si>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</si>
  <si>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</si>
  <si>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</si>
  <si>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</si>
  <si>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</si>
  <si>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</si>
  <si>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</si>
  <si>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UK</t>
  </si>
  <si>
    <t>Lower white collar</t>
  </si>
  <si>
    <t>Higher blue collar</t>
  </si>
  <si>
    <t>Small farmers</t>
  </si>
  <si>
    <t>Petit bourgeois</t>
  </si>
  <si>
    <t>Higher white collar</t>
  </si>
  <si>
    <t>Lower salariat</t>
  </si>
  <si>
    <t>Higher salariat</t>
  </si>
  <si>
    <t>share lower</t>
  </si>
  <si>
    <t>share small self-employed</t>
  </si>
  <si>
    <t>Skilled workers</t>
  </si>
  <si>
    <t>Routine occupations</t>
  </si>
  <si>
    <t>Czechia</t>
  </si>
  <si>
    <t>Hungary</t>
  </si>
  <si>
    <t>Denmark</t>
  </si>
  <si>
    <t>Netherlands</t>
  </si>
  <si>
    <t>Croatia</t>
  </si>
  <si>
    <t>Norway</t>
  </si>
  <si>
    <t>Lithuania</t>
  </si>
  <si>
    <t>Ireland</t>
  </si>
  <si>
    <t>Malta</t>
  </si>
  <si>
    <t>Austria</t>
  </si>
  <si>
    <t>Finland</t>
  </si>
  <si>
    <t>Bulgaria</t>
  </si>
  <si>
    <t>Switzerland</t>
  </si>
  <si>
    <t>Estonia</t>
  </si>
  <si>
    <t>United Kingdom</t>
  </si>
  <si>
    <t>Cyprus</t>
  </si>
  <si>
    <t>Greece</t>
  </si>
  <si>
    <t>Belgium</t>
  </si>
  <si>
    <t>Italy</t>
  </si>
  <si>
    <t>Germany</t>
  </si>
  <si>
    <t>France</t>
  </si>
  <si>
    <t>Luxembourg</t>
  </si>
  <si>
    <t>Spain</t>
  </si>
  <si>
    <t>Sweden</t>
  </si>
  <si>
    <t>Portugal</t>
  </si>
  <si>
    <t>Slovenia</t>
  </si>
  <si>
    <t>Poland</t>
  </si>
  <si>
    <t>Serbia</t>
  </si>
  <si>
    <t>Latvia</t>
  </si>
  <si>
    <t>Romania</t>
  </si>
  <si>
    <t>Figure 18.2: Share of each social class in the population at working age and currently in paid work, EU-SILC 2018</t>
  </si>
  <si>
    <t>ESEC08</t>
  </si>
  <si>
    <t>Unweighted proportion of cases at active age and at work without information on at least one of the covariates</t>
  </si>
  <si>
    <t>weighted proportion of missings</t>
  </si>
  <si>
    <t>x</t>
  </si>
  <si>
    <t>MLD in sample for all cases with ESEC08 vs sample with no information on covariates</t>
  </si>
  <si>
    <t>component</t>
  </si>
  <si>
    <t>EST</t>
  </si>
  <si>
    <t>LB</t>
  </si>
  <si>
    <t>UB</t>
  </si>
  <si>
    <t>DF</t>
  </si>
  <si>
    <t>earnings</t>
  </si>
  <si>
    <t>subpop</t>
  </si>
  <si>
    <t>overall inequality</t>
  </si>
  <si>
    <t>all cases</t>
  </si>
  <si>
    <t>earnings without company car</t>
  </si>
  <si>
    <t>earnings with company car</t>
  </si>
  <si>
    <t>cases without missing on covariates</t>
  </si>
  <si>
    <t>!!!</t>
  </si>
  <si>
    <t>absolute between inequality</t>
  </si>
  <si>
    <t>relative between inequality</t>
  </si>
  <si>
    <t>Overall earnings inequality</t>
  </si>
  <si>
    <t>MLD</t>
  </si>
  <si>
    <t>%</t>
  </si>
  <si>
    <t>(SE)</t>
  </si>
  <si>
    <t>(RS)</t>
  </si>
  <si>
    <t>(DK)</t>
  </si>
  <si>
    <t>(NO)</t>
  </si>
  <si>
    <t>Czech Republic</t>
  </si>
  <si>
    <t>(CZ)</t>
  </si>
  <si>
    <t>(BE)</t>
  </si>
  <si>
    <t>(HU)</t>
  </si>
  <si>
    <t>(FI)</t>
  </si>
  <si>
    <t>(EL)</t>
  </si>
  <si>
    <t>(IT)</t>
  </si>
  <si>
    <t>(SI)</t>
  </si>
  <si>
    <t>(EE)</t>
  </si>
  <si>
    <t>(PL)</t>
  </si>
  <si>
    <t>(HR)</t>
  </si>
  <si>
    <t>(NL)</t>
  </si>
  <si>
    <t>(DE)</t>
  </si>
  <si>
    <t>(MT)</t>
  </si>
  <si>
    <t>(AT)</t>
  </si>
  <si>
    <t>(LV)</t>
  </si>
  <si>
    <t>(LT)</t>
  </si>
  <si>
    <t>(FR)</t>
  </si>
  <si>
    <t>(ES)</t>
  </si>
  <si>
    <t>(RO)</t>
  </si>
  <si>
    <t>(BG)</t>
  </si>
  <si>
    <t>(UK)</t>
  </si>
  <si>
    <t>(CY)</t>
  </si>
  <si>
    <t>(PT)</t>
  </si>
  <si>
    <t>(IE)</t>
  </si>
  <si>
    <t>(LU)</t>
  </si>
  <si>
    <t>Earnings inequality between 9 classes</t>
  </si>
  <si>
    <t>Between-class as a % of overall earnings inequality, 9 classes</t>
  </si>
  <si>
    <t>EU-SILC 2018</t>
  </si>
  <si>
    <t>(CH)</t>
  </si>
  <si>
    <t>Relative earnings inequality between social classes, with 3 classes and earnings including a company car</t>
  </si>
  <si>
    <t>Between-class as a % of overall earnings inequality, 3 classes</t>
  </si>
  <si>
    <t>3 class as % of 9 class</t>
  </si>
  <si>
    <t>esec08</t>
  </si>
  <si>
    <t>n</t>
  </si>
  <si>
    <t>classes with fewer than 60 observations</t>
  </si>
  <si>
    <t>CIarm1</t>
  </si>
  <si>
    <t>CIarm2</t>
  </si>
  <si>
    <t>CIarm3</t>
  </si>
  <si>
    <t>CIarm4</t>
  </si>
  <si>
    <t>CIarm5</t>
  </si>
  <si>
    <t>CIarm6</t>
  </si>
  <si>
    <t>CIarm7</t>
  </si>
  <si>
    <t>CIarm8</t>
  </si>
  <si>
    <t>CIarm9</t>
  </si>
  <si>
    <t>est1</t>
  </si>
  <si>
    <t>est2</t>
  </si>
  <si>
    <t>est3</t>
  </si>
  <si>
    <t>est4</t>
  </si>
  <si>
    <t>est5</t>
  </si>
  <si>
    <t>est6</t>
  </si>
  <si>
    <t>est7</t>
  </si>
  <si>
    <t>est8</t>
  </si>
  <si>
    <t>est9</t>
  </si>
  <si>
    <t>High salariat</t>
  </si>
  <si>
    <t>Higher grade blue collar</t>
  </si>
  <si>
    <t>Skilled manual</t>
  </si>
  <si>
    <t>min</t>
  </si>
  <si>
    <t>max</t>
  </si>
  <si>
    <t>gap</t>
  </si>
  <si>
    <t>gap takes into account deleted values due to low number of cases</t>
  </si>
  <si>
    <t>Earnigns including non-cash income</t>
  </si>
  <si>
    <t>Median earnings (including employee non-cash income) by social class</t>
  </si>
  <si>
    <t>Earnings expressed as % of national median</t>
  </si>
  <si>
    <t>only population at active age and at work with earnings above 0.</t>
  </si>
  <si>
    <t>gap (Fig. 2)</t>
  </si>
  <si>
    <t>rank gap</t>
  </si>
  <si>
    <t>rank MLD</t>
  </si>
  <si>
    <t>same table again</t>
  </si>
  <si>
    <t>SILC 2018 - earnings including non-cash employee income</t>
  </si>
  <si>
    <t>Between 9 classes</t>
  </si>
  <si>
    <t>Overall MLD</t>
  </si>
  <si>
    <t>9 class schema</t>
  </si>
  <si>
    <t>interact</t>
  </si>
  <si>
    <t>est</t>
  </si>
  <si>
    <t>se</t>
  </si>
  <si>
    <t>df</t>
  </si>
  <si>
    <t>lb</t>
  </si>
  <si>
    <t>ub</t>
  </si>
  <si>
    <t>composition</t>
  </si>
  <si>
    <t>returns</t>
  </si>
  <si>
    <t>total</t>
  </si>
  <si>
    <t>This is different from version 1: fewer variables included as covariates</t>
  </si>
  <si>
    <t>only cases with earnings</t>
  </si>
  <si>
    <t>see text and do files for more info: included variables to count missing varies across countries; in 2/3 of countries Small farmers excluded; additional exclusion in DK of Petit Bourgeois; in RO Higher blue collar class excluded.</t>
  </si>
  <si>
    <t>Total re-estimated taking account of missing values</t>
  </si>
  <si>
    <t>class included only those also included in counterfactual</t>
  </si>
  <si>
    <t>Only compositional effect</t>
  </si>
  <si>
    <t>Equal observables</t>
  </si>
  <si>
    <t>CI arms</t>
  </si>
  <si>
    <t>correlation</t>
  </si>
  <si>
    <t>rank orig</t>
  </si>
  <si>
    <t>rank missings</t>
  </si>
  <si>
    <t>returns/total</t>
  </si>
  <si>
    <t>returns-total</t>
  </si>
  <si>
    <t>returns/composition</t>
  </si>
  <si>
    <t>returns - composition</t>
  </si>
  <si>
    <t>Both the overall inequality estimates and the counterfactual 'equal observables' estimates relate to the 'restricted sample'</t>
  </si>
  <si>
    <t>Counterfactual 'equal observables' between-class inequality</t>
  </si>
  <si>
    <t>Overall inequality</t>
  </si>
  <si>
    <t>Between-class inequality with 'equal observables'</t>
  </si>
  <si>
    <t>rank</t>
  </si>
  <si>
    <t>Highlighted are cells &lt;1.5%</t>
  </si>
  <si>
    <t>For data including standard errors and confidence intervals, see tab 'missings on covariates')</t>
  </si>
  <si>
    <t>diff in rank</t>
  </si>
  <si>
    <t>Degrees of freedom and R²</t>
  </si>
  <si>
    <t>earnings without non-cash employee income</t>
  </si>
  <si>
    <t>1_1</t>
  </si>
  <si>
    <t>1_2</t>
  </si>
  <si>
    <t>2_1</t>
  </si>
  <si>
    <t>2_2</t>
  </si>
  <si>
    <t>interactions</t>
  </si>
  <si>
    <t>no interactions</t>
  </si>
  <si>
    <t>R²</t>
  </si>
  <si>
    <t>Degrees of freedom: first number refers to earnings measure, second number to whether or not interactions were included</t>
  </si>
  <si>
    <t>Between-class inequality (9 classes), silc 2017</t>
  </si>
  <si>
    <t>rank overall</t>
  </si>
  <si>
    <t>rank between</t>
  </si>
  <si>
    <t>Salariat</t>
  </si>
  <si>
    <t>Intermediate class</t>
  </si>
  <si>
    <t>Working class</t>
  </si>
  <si>
    <t>abs diff in rank</t>
  </si>
  <si>
    <t>ONLY selected respondents?</t>
  </si>
  <si>
    <t>immigrant</t>
  </si>
  <si>
    <t>education</t>
  </si>
  <si>
    <t>health</t>
  </si>
  <si>
    <t>career</t>
  </si>
  <si>
    <t>social class and …</t>
  </si>
  <si>
    <t>earnings and …</t>
  </si>
  <si>
    <t>gender</t>
  </si>
  <si>
    <t>hours worked</t>
  </si>
  <si>
    <t>number of children</t>
  </si>
  <si>
    <t>number of adults</t>
  </si>
  <si>
    <t>number of dependent adults</t>
  </si>
  <si>
    <t>social class</t>
  </si>
  <si>
    <t>immigration</t>
  </si>
  <si>
    <t>CIarm10</t>
  </si>
  <si>
    <t>CIarm11</t>
  </si>
  <si>
    <t>CIarm20</t>
  </si>
  <si>
    <t>CIarm21</t>
  </si>
  <si>
    <t>CIarm30</t>
  </si>
  <si>
    <t>CIarm31</t>
  </si>
  <si>
    <t>Earnings include company car</t>
  </si>
  <si>
    <t>Earnings expressed as proportion of national median</t>
  </si>
  <si>
    <t>Restricted to those active on the labour market and at active age, with earnings above zero</t>
  </si>
  <si>
    <t>Males</t>
  </si>
  <si>
    <t>Females</t>
  </si>
  <si>
    <t>diff</t>
  </si>
  <si>
    <t>CIarm12</t>
  </si>
  <si>
    <t>CIarm13</t>
  </si>
  <si>
    <t>CIarm14</t>
  </si>
  <si>
    <t>CIarm22</t>
  </si>
  <si>
    <t>CIarm23</t>
  </si>
  <si>
    <t>CIarm24</t>
  </si>
  <si>
    <t>CIarm32</t>
  </si>
  <si>
    <t>CIarm33</t>
  </si>
  <si>
    <t>CIarm34</t>
  </si>
  <si>
    <t>single person households</t>
  </si>
  <si>
    <t>2 adults, no children</t>
  </si>
  <si>
    <t>1 adult, at least one child</t>
  </si>
  <si>
    <t>2 adults, at least one child</t>
  </si>
  <si>
    <t>(estimates with 95% confidence interval &gt;0.4 not shown)</t>
  </si>
  <si>
    <t>no precise estimates available for Serbia and Bulgaria</t>
  </si>
  <si>
    <t>Mean log deviation of earnings</t>
  </si>
  <si>
    <t>Between class inequality</t>
  </si>
  <si>
    <t>Between class inequality as a % of overall inequality</t>
  </si>
  <si>
    <t>Earnings includes company car, EU-SILC 2018</t>
  </si>
  <si>
    <t>DB020</t>
  </si>
  <si>
    <t>Large emp</t>
  </si>
  <si>
    <t>Lower mgr</t>
  </si>
  <si>
    <t>Intermedi</t>
  </si>
  <si>
    <t>Small emp</t>
  </si>
  <si>
    <t>Lower sup</t>
  </si>
  <si>
    <t>Lower sal</t>
  </si>
  <si>
    <t>Lower tec</t>
  </si>
  <si>
    <t>Routine</t>
  </si>
  <si>
    <t>Total</t>
  </si>
  <si>
    <t>Weighted - Males</t>
  </si>
  <si>
    <t>Weighted - Females</t>
  </si>
  <si>
    <t>Unweighted - Males</t>
  </si>
  <si>
    <t>Unweighted - Females</t>
  </si>
  <si>
    <t>This includes all cases active and at active age (including those with incomplete information on covariates)</t>
  </si>
  <si>
    <t>Number of observations with full information, by class and gender (excluding those with incomplete information on covariates)</t>
  </si>
  <si>
    <t xml:space="preserve"> ===&gt; Drop Denmark due to low sample size (and probably biased sample)</t>
  </si>
  <si>
    <t>re-estmated 'original' total between class MLD</t>
  </si>
  <si>
    <t>Re-estimated total between class inequality, only including classes and cases included in counterfactual regression estimate</t>
  </si>
  <si>
    <t>ci-arm</t>
  </si>
  <si>
    <t>FEMALES</t>
  </si>
  <si>
    <t>(scroll down for males)</t>
  </si>
  <si>
    <t>Number of observations</t>
  </si>
  <si>
    <t>first 1 = earnings 1 (i.e. without company car), second 1 = compositional; first 2 = with company car; second 2 = equal observables</t>
  </si>
  <si>
    <t>R squared</t>
  </si>
  <si>
    <t>MALES</t>
  </si>
  <si>
    <t>Degrees of freedom</t>
  </si>
  <si>
    <t>Total between class inequality</t>
  </si>
  <si>
    <t>Design degrees of freedom</t>
  </si>
  <si>
    <t>MLDtot</t>
  </si>
  <si>
    <t>MLD1</t>
  </si>
  <si>
    <t>MLD2</t>
  </si>
  <si>
    <t>MLD3</t>
  </si>
  <si>
    <t>MLD4</t>
  </si>
  <si>
    <t>MLD5</t>
  </si>
  <si>
    <t>MLD6</t>
  </si>
  <si>
    <t>MLD7</t>
  </si>
  <si>
    <t>MLD8</t>
  </si>
  <si>
    <t>MLD9</t>
  </si>
  <si>
    <t>abswithin</t>
  </si>
  <si>
    <t>absbetween</t>
  </si>
  <si>
    <t>relwithin</t>
  </si>
  <si>
    <t>relbetween</t>
  </si>
  <si>
    <t>original</t>
  </si>
  <si>
    <t>same average composition</t>
  </si>
  <si>
    <t>equal observables</t>
  </si>
  <si>
    <t>original situation</t>
  </si>
  <si>
    <t>Number of observations - without Denmark</t>
  </si>
  <si>
    <t>c1</t>
  </si>
  <si>
    <t>within</t>
  </si>
  <si>
    <t>between</t>
  </si>
  <si>
    <t>Half squared coefficient of variation (GE(2))</t>
  </si>
  <si>
    <t>Theil (GE(1))</t>
  </si>
  <si>
    <t>MLD (GE(0))</t>
  </si>
  <si>
    <t>Gini</t>
  </si>
  <si>
    <t>overlap</t>
  </si>
  <si>
    <t>Same, ordered alphabetically</t>
  </si>
  <si>
    <t>p-value of the association within countries between</t>
  </si>
  <si>
    <t>For an explanation of the measure of association used, see Supplementary Material</t>
  </si>
  <si>
    <t>Earnings expressed as proportion of national median earnings (total population at active age and in paid employment</t>
  </si>
  <si>
    <t>Females / Males</t>
  </si>
  <si>
    <t>MLDt</t>
  </si>
  <si>
    <t>MLDw</t>
  </si>
  <si>
    <t>MLDb</t>
  </si>
  <si>
    <t>Theilt</t>
  </si>
  <si>
    <t>Theilw</t>
  </si>
  <si>
    <t>Theilb</t>
  </si>
  <si>
    <t>CVt</t>
  </si>
  <si>
    <t>CVw</t>
  </si>
  <si>
    <t>CVb</t>
  </si>
  <si>
    <t>Ginit</t>
  </si>
  <si>
    <t>Giniw</t>
  </si>
  <si>
    <t>Ginib</t>
  </si>
  <si>
    <t>mldt</t>
  </si>
  <si>
    <t>theilt</t>
  </si>
  <si>
    <t>cvt</t>
  </si>
  <si>
    <t>ginit</t>
  </si>
  <si>
    <t>total - Pearson</t>
  </si>
  <si>
    <t>total - Spearman</t>
  </si>
  <si>
    <t>between - Pearson</t>
  </si>
  <si>
    <t>between - Spearman</t>
  </si>
  <si>
    <t>theilb</t>
  </si>
  <si>
    <t>mldb</t>
  </si>
  <si>
    <t>cvb</t>
  </si>
  <si>
    <t>ginib</t>
  </si>
  <si>
    <t>within - Pearson</t>
  </si>
  <si>
    <t>within - Spearman</t>
  </si>
  <si>
    <t>mldw</t>
  </si>
  <si>
    <t>theilw</t>
  </si>
  <si>
    <t>cvw</t>
  </si>
  <si>
    <t>giniw</t>
  </si>
  <si>
    <t>Correlation between inequality measures</t>
  </si>
  <si>
    <t>Theil</t>
  </si>
  <si>
    <t>Within</t>
  </si>
  <si>
    <t>Between</t>
  </si>
  <si>
    <t>Pearson</t>
  </si>
  <si>
    <t>Spearman</t>
  </si>
  <si>
    <t>Share between in total</t>
  </si>
  <si>
    <t>scroll down for final tables included in the supplementary material</t>
  </si>
  <si>
    <t>males</t>
  </si>
  <si>
    <t>females</t>
  </si>
  <si>
    <t>difference between highest and lowest class</t>
  </si>
  <si>
    <t>males / total</t>
  </si>
  <si>
    <t>females / total</t>
  </si>
  <si>
    <t>females / males</t>
  </si>
  <si>
    <t>total population</t>
  </si>
  <si>
    <t>overall</t>
  </si>
  <si>
    <t>compositiona</t>
  </si>
  <si>
    <t>Males / females</t>
  </si>
  <si>
    <t>range</t>
  </si>
  <si>
    <t>stdev</t>
  </si>
  <si>
    <t>CV</t>
  </si>
  <si>
    <t>rel reduction in Between class MLD</t>
  </si>
  <si>
    <t>abs reduction in Between class MLD</t>
  </si>
  <si>
    <t>equal observables, between class inequality</t>
  </si>
  <si>
    <t>FE</t>
  </si>
  <si>
    <t>ME</t>
  </si>
  <si>
    <t>FT</t>
  </si>
  <si>
    <t>Ranks</t>
  </si>
  <si>
    <t>This file contains the underlying values of the tables and graphs published in the following article and its accompanying supplementary material.</t>
  </si>
  <si>
    <t>Please cite as:</t>
  </si>
  <si>
    <r>
      <t>Goedemé, T., Nolan, B., Paskov, M., &amp; Weisstanner, D. (2021). Occupational Social Class and Earnings Inequality in Europe: A Comparative Assessment.</t>
    </r>
    <r>
      <rPr>
        <i/>
        <sz val="11"/>
        <color theme="1"/>
        <rFont val="Calibri"/>
        <family val="2"/>
        <scheme val="minor"/>
      </rPr>
      <t xml:space="preserve"> Social Indicators Research</t>
    </r>
    <r>
      <rPr>
        <sz val="11"/>
        <color theme="1"/>
        <rFont val="Calibri"/>
        <family val="2"/>
        <scheme val="minor"/>
      </rPr>
      <t xml:space="preserve">. https://doi.org/10.1007/s11205-021-02746-z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</si>
</sst>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0.000"/>
    <numFmt numFmtId="165" formatCode="0.0"/>
    <numFmt numFmtId="166" formatCode="\(0.0\)"/>
    <numFmt numFmtId="167" formatCode="\(0.000\)"/>
    <numFmt numFmtId="168" formatCode="\(General\)"/>
    <numFmt numFmtId="169" formatCode="#,##0_ ;\-#,##0\ 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59">
    <xf numFmtId="0" fontId="0" fillId="0" borderId="0" xfId="0"/>
    <xf numFmtId="0" fontId="1" fillId="0" borderId="0" xfId="0" applyFont="1"/>
    <xf numFmtId="0" fontId="0" fillId="2" borderId="0" xfId="0" applyFill="1"/>
    <xf numFmtId="0" fontId="0" fillId="2" borderId="1" xfId="0" applyFill="1" applyBorder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2" fontId="0" fillId="2" borderId="0" xfId="0" applyNumberFormat="1" applyFill="1"/>
    <xf numFmtId="167" fontId="0" fillId="0" borderId="0" xfId="0" applyNumberFormat="1"/>
    <xf numFmtId="166" fontId="0" fillId="0" borderId="0" xfId="0" applyNumberFormat="1"/>
    <xf numFmtId="168" fontId="0" fillId="0" borderId="0" xfId="0" applyNumberFormat="1"/>
    <xf numFmtId="2" fontId="0" fillId="0" borderId="0" xfId="0" applyNumberFormat="1" applyFill="1"/>
    <xf numFmtId="1" fontId="0" fillId="0" borderId="0" xfId="0" applyNumberFormat="1"/>
    <xf numFmtId="0" fontId="1" fillId="2" borderId="0" xfId="0" applyFont="1" applyFill="1"/>
    <xf numFmtId="1" fontId="0" fillId="2" borderId="0" xfId="0" applyNumberFormat="1" applyFill="1"/>
    <xf numFmtId="11" fontId="0" fillId="0" borderId="0" xfId="0" applyNumberFormat="1"/>
    <xf numFmtId="0" fontId="0" fillId="0" borderId="2" xfId="0" applyBorder="1"/>
    <xf numFmtId="0" fontId="0" fillId="0" borderId="3" xfId="0" applyBorder="1"/>
    <xf numFmtId="164" fontId="0" fillId="0" borderId="3" xfId="0" applyNumberFormat="1" applyBorder="1"/>
    <xf numFmtId="0" fontId="0" fillId="0" borderId="0" xfId="0" applyBorder="1"/>
    <xf numFmtId="0" fontId="0" fillId="0" borderId="4" xfId="0" applyBorder="1"/>
    <xf numFmtId="164" fontId="0" fillId="0" borderId="4" xfId="0" applyNumberFormat="1" applyBorder="1"/>
    <xf numFmtId="167" fontId="0" fillId="0" borderId="4" xfId="0" applyNumberFormat="1" applyBorder="1"/>
    <xf numFmtId="165" fontId="0" fillId="0" borderId="4" xfId="0" applyNumberFormat="1" applyBorder="1"/>
    <xf numFmtId="166" fontId="0" fillId="0" borderId="4" xfId="0" applyNumberFormat="1" applyBorder="1"/>
    <xf numFmtId="164" fontId="0" fillId="0" borderId="0" xfId="0" applyNumberFormat="1" applyBorder="1"/>
    <xf numFmtId="167" fontId="0" fillId="0" borderId="0" xfId="0" applyNumberFormat="1" applyBorder="1"/>
    <xf numFmtId="165" fontId="0" fillId="0" borderId="0" xfId="0" applyNumberFormat="1" applyBorder="1"/>
    <xf numFmtId="166" fontId="0" fillId="0" borderId="0" xfId="0" applyNumberFormat="1" applyBorder="1"/>
    <xf numFmtId="167" fontId="0" fillId="0" borderId="3" xfId="0" applyNumberFormat="1" applyBorder="1"/>
    <xf numFmtId="165" fontId="0" fillId="0" borderId="3" xfId="0" applyNumberFormat="1" applyBorder="1"/>
    <xf numFmtId="166" fontId="0" fillId="0" borderId="3" xfId="0" applyNumberFormat="1" applyBorder="1"/>
    <xf numFmtId="3" fontId="0" fillId="0" borderId="0" xfId="0" applyNumberFormat="1"/>
    <xf numFmtId="0" fontId="0" fillId="0" borderId="0" xfId="0" applyAlignment="1">
      <alignment horizontal="center"/>
    </xf>
    <xf numFmtId="0" fontId="1" fillId="2" borderId="2" xfId="0" applyFont="1" applyFill="1" applyBorder="1"/>
    <xf numFmtId="0" fontId="0" fillId="2" borderId="2" xfId="0" applyFill="1" applyBorder="1"/>
    <xf numFmtId="2" fontId="0" fillId="0" borderId="4" xfId="0" applyNumberFormat="1" applyBorder="1"/>
    <xf numFmtId="2" fontId="0" fillId="0" borderId="0" xfId="0" applyNumberFormat="1" applyBorder="1"/>
    <xf numFmtId="2" fontId="0" fillId="0" borderId="3" xfId="0" applyNumberFormat="1" applyBorder="1"/>
    <xf numFmtId="169" fontId="0" fillId="0" borderId="4" xfId="1" applyNumberFormat="1" applyFont="1" applyBorder="1"/>
    <xf numFmtId="169" fontId="0" fillId="0" borderId="0" xfId="1" applyNumberFormat="1" applyFont="1" applyBorder="1"/>
    <xf numFmtId="169" fontId="0" fillId="0" borderId="3" xfId="1" applyNumberFormat="1" applyFont="1" applyBorder="1"/>
    <xf numFmtId="0" fontId="0" fillId="0" borderId="0" xfId="0" applyAlignment="1">
      <alignment horizontal="center"/>
    </xf>
    <xf numFmtId="3" fontId="0" fillId="0" borderId="4" xfId="0" applyNumberFormat="1" applyBorder="1"/>
    <xf numFmtId="3" fontId="0" fillId="0" borderId="0" xfId="0" applyNumberFormat="1" applyBorder="1"/>
    <xf numFmtId="3" fontId="0" fillId="0" borderId="3" xfId="0" applyNumberFormat="1" applyBorder="1"/>
    <xf numFmtId="20" fontId="0" fillId="0" borderId="0" xfId="0" applyNumberFormat="1"/>
    <xf numFmtId="0" fontId="0" fillId="0" borderId="3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2" fontId="0" fillId="0" borderId="5" xfId="0" applyNumberFormat="1" applyBorder="1"/>
    <xf numFmtId="2" fontId="0" fillId="0" borderId="7" xfId="0" applyNumberFormat="1" applyBorder="1"/>
    <xf numFmtId="2" fontId="0" fillId="0" borderId="6" xfId="0" applyNumberFormat="1" applyBorder="1"/>
    <xf numFmtId="0" fontId="0" fillId="0" borderId="0" xfId="0" applyFill="1" applyBorder="1"/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3" borderId="0" xfId="0" applyFill="1"/>
    <xf numFmtId="0" fontId="0" fillId="3" borderId="0" xfId="0" applyFill="1" applyAlignment="1">
      <alignment wrapText="1"/>
    </xf>
  </cellXfs>
  <cellStyles count="2">
    <cellStyle name="Comma" xfId="1" builtinId="3"/>
    <cellStyle name="Normal" xfId="0" builtinId="0"/>
  </cellStyles>
  <dxfs count="2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sheetMetadata" Target="metadata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3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4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5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6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7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8.xml"/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9.xml"/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0.xml"/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1.xml"/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1.xml"/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2.xml"/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3.xml"/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bar"/>
        <c:grouping val="percentStacked"/>
        <c:varyColors val="0"/>
        <c:ser>
          <c:idx val="0"/>
          <c:order val="0"/>
          <c:tx>
            <c:strRef>
              <c:f>'Fig. 1 Class shares 2018'!$C$3</c:f>
              <c:strCache>
                <c:ptCount val="1"/>
                <c:pt idx="0">
                  <c:v>Routine occupations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'Fig. 1 Class shares 2018'!$B$4:$B$33</c:f>
              <c:strCache>
                <c:ptCount val="30"/>
                <c:pt idx="0">
                  <c:v>Netherlands</c:v>
                </c:pt>
                <c:pt idx="1">
                  <c:v>Switzerland</c:v>
                </c:pt>
                <c:pt idx="2">
                  <c:v>Austria</c:v>
                </c:pt>
                <c:pt idx="3">
                  <c:v>Belgium</c:v>
                </c:pt>
                <c:pt idx="4">
                  <c:v>Norway</c:v>
                </c:pt>
                <c:pt idx="5">
                  <c:v>Denmark</c:v>
                </c:pt>
                <c:pt idx="6">
                  <c:v>United Kingdom</c:v>
                </c:pt>
                <c:pt idx="7">
                  <c:v>Germany</c:v>
                </c:pt>
                <c:pt idx="8">
                  <c:v>France</c:v>
                </c:pt>
                <c:pt idx="9">
                  <c:v>Malta</c:v>
                </c:pt>
                <c:pt idx="10">
                  <c:v>Luxembourg</c:v>
                </c:pt>
                <c:pt idx="11">
                  <c:v>Ireland</c:v>
                </c:pt>
                <c:pt idx="12">
                  <c:v>Slovenia</c:v>
                </c:pt>
                <c:pt idx="13">
                  <c:v>Sweden</c:v>
                </c:pt>
                <c:pt idx="14">
                  <c:v>Italy</c:v>
                </c:pt>
                <c:pt idx="15">
                  <c:v>Finland</c:v>
                </c:pt>
                <c:pt idx="16">
                  <c:v>Estonia</c:v>
                </c:pt>
                <c:pt idx="17">
                  <c:v>Greece</c:v>
                </c:pt>
                <c:pt idx="18">
                  <c:v>Czechia</c:v>
                </c:pt>
                <c:pt idx="19">
                  <c:v>Poland</c:v>
                </c:pt>
                <c:pt idx="20">
                  <c:v>Cyprus</c:v>
                </c:pt>
                <c:pt idx="21">
                  <c:v>Spain</c:v>
                </c:pt>
                <c:pt idx="22">
                  <c:v>Portugal</c:v>
                </c:pt>
                <c:pt idx="23">
                  <c:v>Latvia</c:v>
                </c:pt>
                <c:pt idx="24">
                  <c:v>Lithuania</c:v>
                </c:pt>
                <c:pt idx="25">
                  <c:v>Serbia</c:v>
                </c:pt>
                <c:pt idx="26">
                  <c:v>Croatia</c:v>
                </c:pt>
                <c:pt idx="27">
                  <c:v>Hungary</c:v>
                </c:pt>
                <c:pt idx="28">
                  <c:v>Romania</c:v>
                </c:pt>
                <c:pt idx="29">
                  <c:v>Bulgaria</c:v>
                </c:pt>
              </c:strCache>
            </c:strRef>
          </c:cat>
          <c:val>
            <c:numRef>
              <c:f>'Fig. 1 Class shares 2018'!$C$4:$C$33</c:f>
              <c:numCache>
                <c:formatCode>General</c:formatCode>
                <c:ptCount val="30"/>
                <c:pt idx="0">
                  <c:v>6.3262090000000004</c:v>
                </c:pt>
                <c:pt idx="1">
                  <c:v>7.731916</c:v>
                </c:pt>
                <c:pt idx="2">
                  <c:v>10.14561</c:v>
                </c:pt>
                <c:pt idx="3">
                  <c:v>12.488630000000001</c:v>
                </c:pt>
                <c:pt idx="4">
                  <c:v>6.8260540000000001</c:v>
                </c:pt>
                <c:pt idx="5">
                  <c:v>9.2228259999999995</c:v>
                </c:pt>
                <c:pt idx="6">
                  <c:v>10.23132</c:v>
                </c:pt>
                <c:pt idx="7">
                  <c:v>11.923870000000001</c:v>
                </c:pt>
                <c:pt idx="8">
                  <c:v>13.679779999999999</c:v>
                </c:pt>
                <c:pt idx="9">
                  <c:v>11.05265</c:v>
                </c:pt>
                <c:pt idx="10">
                  <c:v>15.73255</c:v>
                </c:pt>
                <c:pt idx="11">
                  <c:v>10.92497</c:v>
                </c:pt>
                <c:pt idx="12">
                  <c:v>15.33657</c:v>
                </c:pt>
                <c:pt idx="13">
                  <c:v>9.3648469999999993</c:v>
                </c:pt>
                <c:pt idx="14">
                  <c:v>14.011649999999999</c:v>
                </c:pt>
                <c:pt idx="15">
                  <c:v>12.3583</c:v>
                </c:pt>
                <c:pt idx="16">
                  <c:v>16.110389999999999</c:v>
                </c:pt>
                <c:pt idx="17">
                  <c:v>11.71528</c:v>
                </c:pt>
                <c:pt idx="18">
                  <c:v>17.229839999999999</c:v>
                </c:pt>
                <c:pt idx="19">
                  <c:v>16.12537</c:v>
                </c:pt>
                <c:pt idx="20">
                  <c:v>15.70266</c:v>
                </c:pt>
                <c:pt idx="21">
                  <c:v>17.472249999999999</c:v>
                </c:pt>
                <c:pt idx="22">
                  <c:v>17.01125</c:v>
                </c:pt>
                <c:pt idx="23">
                  <c:v>19.332830000000001</c:v>
                </c:pt>
                <c:pt idx="24">
                  <c:v>21.922930000000001</c:v>
                </c:pt>
                <c:pt idx="25">
                  <c:v>18.902930000000001</c:v>
                </c:pt>
                <c:pt idx="26">
                  <c:v>17.65982</c:v>
                </c:pt>
                <c:pt idx="27">
                  <c:v>22.91499</c:v>
                </c:pt>
                <c:pt idx="28">
                  <c:v>17.618749999999999</c:v>
                </c:pt>
                <c:pt idx="29">
                  <c:v>23.474630000000001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138-4B5B-85DB-1D95DE83B585}"/>
            </c:ext>
          </c:extLst>
        </c:ser>
        <c:ser>
          <c:idx val="1"/>
          <c:order val="1"/>
          <c:tx>
            <c:strRef>
              <c:f>'Fig. 1 Class shares 2018'!$D$3</c:f>
              <c:strCache>
                <c:ptCount val="1"/>
                <c:pt idx="0">
                  <c:v>Skilled workers</c:v>
                </c:pt>
              </c:strCache>
            </c:strRef>
          </c:tx>
          <c:spPr>
            <a:pattFill prst="smGrid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'Fig. 1 Class shares 2018'!$B$4:$B$33</c:f>
              <c:strCache>
                <c:ptCount val="30"/>
                <c:pt idx="0">
                  <c:v>Netherlands</c:v>
                </c:pt>
                <c:pt idx="1">
                  <c:v>Switzerland</c:v>
                </c:pt>
                <c:pt idx="2">
                  <c:v>Austria</c:v>
                </c:pt>
                <c:pt idx="3">
                  <c:v>Belgium</c:v>
                </c:pt>
                <c:pt idx="4">
                  <c:v>Norway</c:v>
                </c:pt>
                <c:pt idx="5">
                  <c:v>Denmark</c:v>
                </c:pt>
                <c:pt idx="6">
                  <c:v>United Kingdom</c:v>
                </c:pt>
                <c:pt idx="7">
                  <c:v>Germany</c:v>
                </c:pt>
                <c:pt idx="8">
                  <c:v>France</c:v>
                </c:pt>
                <c:pt idx="9">
                  <c:v>Malta</c:v>
                </c:pt>
                <c:pt idx="10">
                  <c:v>Luxembourg</c:v>
                </c:pt>
                <c:pt idx="11">
                  <c:v>Ireland</c:v>
                </c:pt>
                <c:pt idx="12">
                  <c:v>Slovenia</c:v>
                </c:pt>
                <c:pt idx="13">
                  <c:v>Sweden</c:v>
                </c:pt>
                <c:pt idx="14">
                  <c:v>Italy</c:v>
                </c:pt>
                <c:pt idx="15">
                  <c:v>Finland</c:v>
                </c:pt>
                <c:pt idx="16">
                  <c:v>Estonia</c:v>
                </c:pt>
                <c:pt idx="17">
                  <c:v>Greece</c:v>
                </c:pt>
                <c:pt idx="18">
                  <c:v>Czechia</c:v>
                </c:pt>
                <c:pt idx="19">
                  <c:v>Poland</c:v>
                </c:pt>
                <c:pt idx="20">
                  <c:v>Cyprus</c:v>
                </c:pt>
                <c:pt idx="21">
                  <c:v>Spain</c:v>
                </c:pt>
                <c:pt idx="22">
                  <c:v>Portugal</c:v>
                </c:pt>
                <c:pt idx="23">
                  <c:v>Latvia</c:v>
                </c:pt>
                <c:pt idx="24">
                  <c:v>Lithuania</c:v>
                </c:pt>
                <c:pt idx="25">
                  <c:v>Serbia</c:v>
                </c:pt>
                <c:pt idx="26">
                  <c:v>Croatia</c:v>
                </c:pt>
                <c:pt idx="27">
                  <c:v>Hungary</c:v>
                </c:pt>
                <c:pt idx="28">
                  <c:v>Romania</c:v>
                </c:pt>
                <c:pt idx="29">
                  <c:v>Bulgaria</c:v>
                </c:pt>
              </c:strCache>
            </c:strRef>
          </c:cat>
          <c:val>
            <c:numRef>
              <c:f>'Fig. 1 Class shares 2018'!$D$4:$D$33</c:f>
              <c:numCache>
                <c:formatCode>General</c:formatCode>
                <c:ptCount val="30"/>
                <c:pt idx="0">
                  <c:v>3.995136</c:v>
                </c:pt>
                <c:pt idx="1">
                  <c:v>7.4451020000000003</c:v>
                </c:pt>
                <c:pt idx="2">
                  <c:v>6.9207729999999996</c:v>
                </c:pt>
                <c:pt idx="3">
                  <c:v>6.668895</c:v>
                </c:pt>
                <c:pt idx="4">
                  <c:v>7.7547069999999998</c:v>
                </c:pt>
                <c:pt idx="5">
                  <c:v>6.8998869999999997</c:v>
                </c:pt>
                <c:pt idx="6">
                  <c:v>4.3133049999999997</c:v>
                </c:pt>
                <c:pt idx="7">
                  <c:v>8.4379200000000001</c:v>
                </c:pt>
                <c:pt idx="8">
                  <c:v>5.9525230000000002</c:v>
                </c:pt>
                <c:pt idx="9">
                  <c:v>6.4636769999999997</c:v>
                </c:pt>
                <c:pt idx="10">
                  <c:v>7.0232279999999996</c:v>
                </c:pt>
                <c:pt idx="11">
                  <c:v>5.5567080000000004</c:v>
                </c:pt>
                <c:pt idx="12">
                  <c:v>10.259209999999999</c:v>
                </c:pt>
                <c:pt idx="13">
                  <c:v>8.5635969999999997</c:v>
                </c:pt>
                <c:pt idx="14">
                  <c:v>9.1372079999999993</c:v>
                </c:pt>
                <c:pt idx="15">
                  <c:v>9.1572200000000006</c:v>
                </c:pt>
                <c:pt idx="16">
                  <c:v>10.768800000000001</c:v>
                </c:pt>
                <c:pt idx="17">
                  <c:v>7.1576250000000003</c:v>
                </c:pt>
                <c:pt idx="18">
                  <c:v>11.23038</c:v>
                </c:pt>
                <c:pt idx="19">
                  <c:v>13.35642</c:v>
                </c:pt>
                <c:pt idx="20">
                  <c:v>8.0136730000000007</c:v>
                </c:pt>
                <c:pt idx="21">
                  <c:v>8.585604</c:v>
                </c:pt>
                <c:pt idx="22">
                  <c:v>11.00665</c:v>
                </c:pt>
                <c:pt idx="23">
                  <c:v>11.906779999999999</c:v>
                </c:pt>
                <c:pt idx="24">
                  <c:v>13.31489</c:v>
                </c:pt>
                <c:pt idx="25">
                  <c:v>13.16769</c:v>
                </c:pt>
                <c:pt idx="26">
                  <c:v>12.11035</c:v>
                </c:pt>
                <c:pt idx="27">
                  <c:v>14.60286</c:v>
                </c:pt>
                <c:pt idx="28">
                  <c:v>18.016490000000001</c:v>
                </c:pt>
                <c:pt idx="29">
                  <c:v>14.838760000000001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138-4B5B-85DB-1D95DE83B585}"/>
            </c:ext>
          </c:extLst>
        </c:ser>
        <c:ser>
          <c:idx val="2"/>
          <c:order val="2"/>
          <c:tx>
            <c:strRef>
              <c:f>'Fig. 1 Class shares 2018'!$E$3</c:f>
              <c:strCache>
                <c:ptCount val="1"/>
                <c:pt idx="0">
                  <c:v>Lower white collar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'Fig. 1 Class shares 2018'!$B$4:$B$33</c:f>
              <c:strCache>
                <c:ptCount val="30"/>
                <c:pt idx="0">
                  <c:v>Netherlands</c:v>
                </c:pt>
                <c:pt idx="1">
                  <c:v>Switzerland</c:v>
                </c:pt>
                <c:pt idx="2">
                  <c:v>Austria</c:v>
                </c:pt>
                <c:pt idx="3">
                  <c:v>Belgium</c:v>
                </c:pt>
                <c:pt idx="4">
                  <c:v>Norway</c:v>
                </c:pt>
                <c:pt idx="5">
                  <c:v>Denmark</c:v>
                </c:pt>
                <c:pt idx="6">
                  <c:v>United Kingdom</c:v>
                </c:pt>
                <c:pt idx="7">
                  <c:v>Germany</c:v>
                </c:pt>
                <c:pt idx="8">
                  <c:v>France</c:v>
                </c:pt>
                <c:pt idx="9">
                  <c:v>Malta</c:v>
                </c:pt>
                <c:pt idx="10">
                  <c:v>Luxembourg</c:v>
                </c:pt>
                <c:pt idx="11">
                  <c:v>Ireland</c:v>
                </c:pt>
                <c:pt idx="12">
                  <c:v>Slovenia</c:v>
                </c:pt>
                <c:pt idx="13">
                  <c:v>Sweden</c:v>
                </c:pt>
                <c:pt idx="14">
                  <c:v>Italy</c:v>
                </c:pt>
                <c:pt idx="15">
                  <c:v>Finland</c:v>
                </c:pt>
                <c:pt idx="16">
                  <c:v>Estonia</c:v>
                </c:pt>
                <c:pt idx="17">
                  <c:v>Greece</c:v>
                </c:pt>
                <c:pt idx="18">
                  <c:v>Czechia</c:v>
                </c:pt>
                <c:pt idx="19">
                  <c:v>Poland</c:v>
                </c:pt>
                <c:pt idx="20">
                  <c:v>Cyprus</c:v>
                </c:pt>
                <c:pt idx="21">
                  <c:v>Spain</c:v>
                </c:pt>
                <c:pt idx="22">
                  <c:v>Portugal</c:v>
                </c:pt>
                <c:pt idx="23">
                  <c:v>Latvia</c:v>
                </c:pt>
                <c:pt idx="24">
                  <c:v>Lithuania</c:v>
                </c:pt>
                <c:pt idx="25">
                  <c:v>Serbia</c:v>
                </c:pt>
                <c:pt idx="26">
                  <c:v>Croatia</c:v>
                </c:pt>
                <c:pt idx="27">
                  <c:v>Hungary</c:v>
                </c:pt>
                <c:pt idx="28">
                  <c:v>Romania</c:v>
                </c:pt>
                <c:pt idx="29">
                  <c:v>Bulgaria</c:v>
                </c:pt>
              </c:strCache>
            </c:strRef>
          </c:cat>
          <c:val>
            <c:numRef>
              <c:f>'Fig. 1 Class shares 2018'!$E$4:$E$33</c:f>
              <c:numCache>
                <c:formatCode>General</c:formatCode>
                <c:ptCount val="30"/>
                <c:pt idx="0">
                  <c:v>11.29889</c:v>
                </c:pt>
                <c:pt idx="1">
                  <c:v>10.66527</c:v>
                </c:pt>
                <c:pt idx="2">
                  <c:v>10.1564</c:v>
                </c:pt>
                <c:pt idx="3">
                  <c:v>9.1906599999999994</c:v>
                </c:pt>
                <c:pt idx="4">
                  <c:v>15.194380000000001</c:v>
                </c:pt>
                <c:pt idx="5">
                  <c:v>14.15668</c:v>
                </c:pt>
                <c:pt idx="6">
                  <c:v>15.791740000000001</c:v>
                </c:pt>
                <c:pt idx="7">
                  <c:v>10.071260000000001</c:v>
                </c:pt>
                <c:pt idx="8">
                  <c:v>11.22913</c:v>
                </c:pt>
                <c:pt idx="9">
                  <c:v>13.37899</c:v>
                </c:pt>
                <c:pt idx="10">
                  <c:v>9.6799269999999993</c:v>
                </c:pt>
                <c:pt idx="11">
                  <c:v>17.040859999999999</c:v>
                </c:pt>
                <c:pt idx="12">
                  <c:v>8.3565819999999995</c:v>
                </c:pt>
                <c:pt idx="13">
                  <c:v>16.369910000000001</c:v>
                </c:pt>
                <c:pt idx="14">
                  <c:v>13.60379</c:v>
                </c:pt>
                <c:pt idx="15">
                  <c:v>15.65043</c:v>
                </c:pt>
                <c:pt idx="16">
                  <c:v>10.722329999999999</c:v>
                </c:pt>
                <c:pt idx="17">
                  <c:v>19.788650000000001</c:v>
                </c:pt>
                <c:pt idx="18">
                  <c:v>11.240259999999999</c:v>
                </c:pt>
                <c:pt idx="19">
                  <c:v>11.01708</c:v>
                </c:pt>
                <c:pt idx="20">
                  <c:v>17.204470000000001</c:v>
                </c:pt>
                <c:pt idx="21">
                  <c:v>16.564550000000001</c:v>
                </c:pt>
                <c:pt idx="22">
                  <c:v>14.97186</c:v>
                </c:pt>
                <c:pt idx="23">
                  <c:v>14.01712</c:v>
                </c:pt>
                <c:pt idx="24">
                  <c:v>11.51816</c:v>
                </c:pt>
                <c:pt idx="25">
                  <c:v>15.71969</c:v>
                </c:pt>
                <c:pt idx="26">
                  <c:v>18.521799999999999</c:v>
                </c:pt>
                <c:pt idx="27">
                  <c:v>12.937340000000001</c:v>
                </c:pt>
                <c:pt idx="28">
                  <c:v>14.83902</c:v>
                </c:pt>
                <c:pt idx="29">
                  <c:v>19.08802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138-4B5B-85DB-1D95DE83B585}"/>
            </c:ext>
          </c:extLst>
        </c:ser>
        <c:ser>
          <c:idx val="3"/>
          <c:order val="3"/>
          <c:tx>
            <c:strRef>
              <c:f>'Fig. 1 Class shares 2018'!$F$3</c:f>
              <c:strCache>
                <c:ptCount val="1"/>
                <c:pt idx="0">
                  <c:v>Higher blue collar</c:v>
                </c:pt>
              </c:strCache>
            </c:strRef>
          </c:tx>
          <c:spPr>
            <a:pattFill prst="openDmnd">
              <a:fgClr>
                <a:schemeClr val="tx1">
                  <a:lumMod val="75000"/>
                  <a:lumOff val="25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'Fig. 1 Class shares 2018'!$B$4:$B$33</c:f>
              <c:strCache>
                <c:ptCount val="30"/>
                <c:pt idx="0">
                  <c:v>Netherlands</c:v>
                </c:pt>
                <c:pt idx="1">
                  <c:v>Switzerland</c:v>
                </c:pt>
                <c:pt idx="2">
                  <c:v>Austria</c:v>
                </c:pt>
                <c:pt idx="3">
                  <c:v>Belgium</c:v>
                </c:pt>
                <c:pt idx="4">
                  <c:v>Norway</c:v>
                </c:pt>
                <c:pt idx="5">
                  <c:v>Denmark</c:v>
                </c:pt>
                <c:pt idx="6">
                  <c:v>United Kingdom</c:v>
                </c:pt>
                <c:pt idx="7">
                  <c:v>Germany</c:v>
                </c:pt>
                <c:pt idx="8">
                  <c:v>France</c:v>
                </c:pt>
                <c:pt idx="9">
                  <c:v>Malta</c:v>
                </c:pt>
                <c:pt idx="10">
                  <c:v>Luxembourg</c:v>
                </c:pt>
                <c:pt idx="11">
                  <c:v>Ireland</c:v>
                </c:pt>
                <c:pt idx="12">
                  <c:v>Slovenia</c:v>
                </c:pt>
                <c:pt idx="13">
                  <c:v>Sweden</c:v>
                </c:pt>
                <c:pt idx="14">
                  <c:v>Italy</c:v>
                </c:pt>
                <c:pt idx="15">
                  <c:v>Finland</c:v>
                </c:pt>
                <c:pt idx="16">
                  <c:v>Estonia</c:v>
                </c:pt>
                <c:pt idx="17">
                  <c:v>Greece</c:v>
                </c:pt>
                <c:pt idx="18">
                  <c:v>Czechia</c:v>
                </c:pt>
                <c:pt idx="19">
                  <c:v>Poland</c:v>
                </c:pt>
                <c:pt idx="20">
                  <c:v>Cyprus</c:v>
                </c:pt>
                <c:pt idx="21">
                  <c:v>Spain</c:v>
                </c:pt>
                <c:pt idx="22">
                  <c:v>Portugal</c:v>
                </c:pt>
                <c:pt idx="23">
                  <c:v>Latvia</c:v>
                </c:pt>
                <c:pt idx="24">
                  <c:v>Lithuania</c:v>
                </c:pt>
                <c:pt idx="25">
                  <c:v>Serbia</c:v>
                </c:pt>
                <c:pt idx="26">
                  <c:v>Croatia</c:v>
                </c:pt>
                <c:pt idx="27">
                  <c:v>Hungary</c:v>
                </c:pt>
                <c:pt idx="28">
                  <c:v>Romania</c:v>
                </c:pt>
                <c:pt idx="29">
                  <c:v>Bulgaria</c:v>
                </c:pt>
              </c:strCache>
            </c:strRef>
          </c:cat>
          <c:val>
            <c:numRef>
              <c:f>'Fig. 1 Class shares 2018'!$F$4:$F$33</c:f>
              <c:numCache>
                <c:formatCode>General</c:formatCode>
                <c:ptCount val="30"/>
                <c:pt idx="0">
                  <c:v>5.5782040000000004</c:v>
                </c:pt>
                <c:pt idx="1">
                  <c:v>5.7256049999999998</c:v>
                </c:pt>
                <c:pt idx="2">
                  <c:v>12.837899999999999</c:v>
                </c:pt>
                <c:pt idx="3">
                  <c:v>4.8342020000000003</c:v>
                </c:pt>
                <c:pt idx="4">
                  <c:v>6.5288969999999997</c:v>
                </c:pt>
                <c:pt idx="5">
                  <c:v>6.8313430000000004</c:v>
                </c:pt>
                <c:pt idx="6">
                  <c:v>6.6713040000000001</c:v>
                </c:pt>
                <c:pt idx="7">
                  <c:v>6.7741369999999996</c:v>
                </c:pt>
                <c:pt idx="8">
                  <c:v>11.076029999999999</c:v>
                </c:pt>
                <c:pt idx="9">
                  <c:v>5.2519369999999999</c:v>
                </c:pt>
                <c:pt idx="10">
                  <c:v>6.9925100000000002</c:v>
                </c:pt>
                <c:pt idx="11">
                  <c:v>7.6405440000000002</c:v>
                </c:pt>
                <c:pt idx="12">
                  <c:v>8.4438399999999998</c:v>
                </c:pt>
                <c:pt idx="13">
                  <c:v>3.681187</c:v>
                </c:pt>
                <c:pt idx="14">
                  <c:v>6.4705849999999998</c:v>
                </c:pt>
                <c:pt idx="15">
                  <c:v>3.529531</c:v>
                </c:pt>
                <c:pt idx="16">
                  <c:v>7.164555</c:v>
                </c:pt>
                <c:pt idx="17">
                  <c:v>3.157108</c:v>
                </c:pt>
                <c:pt idx="18">
                  <c:v>3.5582660000000002</c:v>
                </c:pt>
                <c:pt idx="19">
                  <c:v>3.5042680000000002</c:v>
                </c:pt>
                <c:pt idx="20">
                  <c:v>5.824821</c:v>
                </c:pt>
                <c:pt idx="21">
                  <c:v>6.3540999999999999</c:v>
                </c:pt>
                <c:pt idx="22">
                  <c:v>8.5436490000000003</c:v>
                </c:pt>
                <c:pt idx="23">
                  <c:v>2.9595310000000001</c:v>
                </c:pt>
                <c:pt idx="24">
                  <c:v>1.8782589999999999</c:v>
                </c:pt>
                <c:pt idx="25">
                  <c:v>3.8099829999999999</c:v>
                </c:pt>
                <c:pt idx="26">
                  <c:v>2.9536859999999998</c:v>
                </c:pt>
                <c:pt idx="27">
                  <c:v>3.0856050000000002</c:v>
                </c:pt>
                <c:pt idx="28">
                  <c:v>1.382188</c:v>
                </c:pt>
                <c:pt idx="29">
                  <c:v>1.773514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138-4B5B-85DB-1D95DE83B585}"/>
            </c:ext>
          </c:extLst>
        </c:ser>
        <c:ser>
          <c:idx val="4"/>
          <c:order val="4"/>
          <c:tx>
            <c:strRef>
              <c:f>'Fig. 1 Class shares 2018'!$G$3</c:f>
              <c:strCache>
                <c:ptCount val="1"/>
                <c:pt idx="0">
                  <c:v>Small farmers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'Fig. 1 Class shares 2018'!$B$4:$B$33</c:f>
              <c:strCache>
                <c:ptCount val="30"/>
                <c:pt idx="0">
                  <c:v>Netherlands</c:v>
                </c:pt>
                <c:pt idx="1">
                  <c:v>Switzerland</c:v>
                </c:pt>
                <c:pt idx="2">
                  <c:v>Austria</c:v>
                </c:pt>
                <c:pt idx="3">
                  <c:v>Belgium</c:v>
                </c:pt>
                <c:pt idx="4">
                  <c:v>Norway</c:v>
                </c:pt>
                <c:pt idx="5">
                  <c:v>Denmark</c:v>
                </c:pt>
                <c:pt idx="6">
                  <c:v>United Kingdom</c:v>
                </c:pt>
                <c:pt idx="7">
                  <c:v>Germany</c:v>
                </c:pt>
                <c:pt idx="8">
                  <c:v>France</c:v>
                </c:pt>
                <c:pt idx="9">
                  <c:v>Malta</c:v>
                </c:pt>
                <c:pt idx="10">
                  <c:v>Luxembourg</c:v>
                </c:pt>
                <c:pt idx="11">
                  <c:v>Ireland</c:v>
                </c:pt>
                <c:pt idx="12">
                  <c:v>Slovenia</c:v>
                </c:pt>
                <c:pt idx="13">
                  <c:v>Sweden</c:v>
                </c:pt>
                <c:pt idx="14">
                  <c:v>Italy</c:v>
                </c:pt>
                <c:pt idx="15">
                  <c:v>Finland</c:v>
                </c:pt>
                <c:pt idx="16">
                  <c:v>Estonia</c:v>
                </c:pt>
                <c:pt idx="17">
                  <c:v>Greece</c:v>
                </c:pt>
                <c:pt idx="18">
                  <c:v>Czechia</c:v>
                </c:pt>
                <c:pt idx="19">
                  <c:v>Poland</c:v>
                </c:pt>
                <c:pt idx="20">
                  <c:v>Cyprus</c:v>
                </c:pt>
                <c:pt idx="21">
                  <c:v>Spain</c:v>
                </c:pt>
                <c:pt idx="22">
                  <c:v>Portugal</c:v>
                </c:pt>
                <c:pt idx="23">
                  <c:v>Latvia</c:v>
                </c:pt>
                <c:pt idx="24">
                  <c:v>Lithuania</c:v>
                </c:pt>
                <c:pt idx="25">
                  <c:v>Serbia</c:v>
                </c:pt>
                <c:pt idx="26">
                  <c:v>Croatia</c:v>
                </c:pt>
                <c:pt idx="27">
                  <c:v>Hungary</c:v>
                </c:pt>
                <c:pt idx="28">
                  <c:v>Romania</c:v>
                </c:pt>
                <c:pt idx="29">
                  <c:v>Bulgaria</c:v>
                </c:pt>
              </c:strCache>
            </c:strRef>
          </c:cat>
          <c:val>
            <c:numRef>
              <c:f>'Fig. 1 Class shares 2018'!$G$4:$G$33</c:f>
              <c:numCache>
                <c:formatCode>General</c:formatCode>
                <c:ptCount val="30"/>
                <c:pt idx="0">
                  <c:v>0.57256200000000002</c:v>
                </c:pt>
                <c:pt idx="1">
                  <c:v>0.98254260000000004</c:v>
                </c:pt>
                <c:pt idx="2">
                  <c:v>2.8749389999999999</c:v>
                </c:pt>
                <c:pt idx="3">
                  <c:v>0.66518869999999997</c:v>
                </c:pt>
                <c:pt idx="4">
                  <c:v>0.7787037</c:v>
                </c:pt>
                <c:pt idx="5">
                  <c:v>0.1865639</c:v>
                </c:pt>
                <c:pt idx="6">
                  <c:v>1.161581</c:v>
                </c:pt>
                <c:pt idx="7">
                  <c:v>0.1883116</c:v>
                </c:pt>
                <c:pt idx="8">
                  <c:v>1.413856</c:v>
                </c:pt>
                <c:pt idx="9">
                  <c:v>0.62872249999999996</c:v>
                </c:pt>
                <c:pt idx="10">
                  <c:v>0.96896839999999995</c:v>
                </c:pt>
                <c:pt idx="11">
                  <c:v>2.9488189999999999</c:v>
                </c:pt>
                <c:pt idx="12">
                  <c:v>1.0440320000000001</c:v>
                </c:pt>
                <c:pt idx="13">
                  <c:v>0.83673450000000005</c:v>
                </c:pt>
                <c:pt idx="14">
                  <c:v>1.423462</c:v>
                </c:pt>
                <c:pt idx="15">
                  <c:v>1.921905</c:v>
                </c:pt>
                <c:pt idx="16">
                  <c:v>0.64561869999999999</c:v>
                </c:pt>
                <c:pt idx="17">
                  <c:v>8.4530010000000004</c:v>
                </c:pt>
                <c:pt idx="18">
                  <c:v>0.69714129999999996</c:v>
                </c:pt>
                <c:pt idx="19">
                  <c:v>8.6530609999999992</c:v>
                </c:pt>
                <c:pt idx="20">
                  <c:v>1.10476</c:v>
                </c:pt>
                <c:pt idx="21">
                  <c:v>1.700056</c:v>
                </c:pt>
                <c:pt idx="22">
                  <c:v>0.99100849999999996</c:v>
                </c:pt>
                <c:pt idx="23">
                  <c:v>2.13754</c:v>
                </c:pt>
                <c:pt idx="24">
                  <c:v>2.2198980000000001</c:v>
                </c:pt>
                <c:pt idx="25">
                  <c:v>4.1851950000000002</c:v>
                </c:pt>
                <c:pt idx="26">
                  <c:v>1.857124</c:v>
                </c:pt>
                <c:pt idx="27">
                  <c:v>1.954882</c:v>
                </c:pt>
                <c:pt idx="28">
                  <c:v>14.655279999999999</c:v>
                </c:pt>
                <c:pt idx="29">
                  <c:v>1.691443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138-4B5B-85DB-1D95DE83B585}"/>
            </c:ext>
          </c:extLst>
        </c:ser>
        <c:ser>
          <c:idx val="5"/>
          <c:order val="5"/>
          <c:tx>
            <c:strRef>
              <c:f>'Fig. 1 Class shares 2018'!$H$3</c:f>
              <c:strCache>
                <c:ptCount val="1"/>
                <c:pt idx="0">
                  <c:v>Petit bourgeois</c:v>
                </c:pt>
              </c:strCache>
            </c:strRef>
          </c:tx>
          <c:spPr>
            <a:pattFill prst="ltVert">
              <a:fgClr>
                <a:schemeClr val="tx1">
                  <a:lumMod val="50000"/>
                  <a:lumOff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'Fig. 1 Class shares 2018'!$B$4:$B$33</c:f>
              <c:strCache>
                <c:ptCount val="30"/>
                <c:pt idx="0">
                  <c:v>Netherlands</c:v>
                </c:pt>
                <c:pt idx="1">
                  <c:v>Switzerland</c:v>
                </c:pt>
                <c:pt idx="2">
                  <c:v>Austria</c:v>
                </c:pt>
                <c:pt idx="3">
                  <c:v>Belgium</c:v>
                </c:pt>
                <c:pt idx="4">
                  <c:v>Norway</c:v>
                </c:pt>
                <c:pt idx="5">
                  <c:v>Denmark</c:v>
                </c:pt>
                <c:pt idx="6">
                  <c:v>United Kingdom</c:v>
                </c:pt>
                <c:pt idx="7">
                  <c:v>Germany</c:v>
                </c:pt>
                <c:pt idx="8">
                  <c:v>France</c:v>
                </c:pt>
                <c:pt idx="9">
                  <c:v>Malta</c:v>
                </c:pt>
                <c:pt idx="10">
                  <c:v>Luxembourg</c:v>
                </c:pt>
                <c:pt idx="11">
                  <c:v>Ireland</c:v>
                </c:pt>
                <c:pt idx="12">
                  <c:v>Slovenia</c:v>
                </c:pt>
                <c:pt idx="13">
                  <c:v>Sweden</c:v>
                </c:pt>
                <c:pt idx="14">
                  <c:v>Italy</c:v>
                </c:pt>
                <c:pt idx="15">
                  <c:v>Finland</c:v>
                </c:pt>
                <c:pt idx="16">
                  <c:v>Estonia</c:v>
                </c:pt>
                <c:pt idx="17">
                  <c:v>Greece</c:v>
                </c:pt>
                <c:pt idx="18">
                  <c:v>Czechia</c:v>
                </c:pt>
                <c:pt idx="19">
                  <c:v>Poland</c:v>
                </c:pt>
                <c:pt idx="20">
                  <c:v>Cyprus</c:v>
                </c:pt>
                <c:pt idx="21">
                  <c:v>Spain</c:v>
                </c:pt>
                <c:pt idx="22">
                  <c:v>Portugal</c:v>
                </c:pt>
                <c:pt idx="23">
                  <c:v>Latvia</c:v>
                </c:pt>
                <c:pt idx="24">
                  <c:v>Lithuania</c:v>
                </c:pt>
                <c:pt idx="25">
                  <c:v>Serbia</c:v>
                </c:pt>
                <c:pt idx="26">
                  <c:v>Croatia</c:v>
                </c:pt>
                <c:pt idx="27">
                  <c:v>Hungary</c:v>
                </c:pt>
                <c:pt idx="28">
                  <c:v>Romania</c:v>
                </c:pt>
                <c:pt idx="29">
                  <c:v>Bulgaria</c:v>
                </c:pt>
              </c:strCache>
            </c:strRef>
          </c:cat>
          <c:val>
            <c:numRef>
              <c:f>'Fig. 1 Class shares 2018'!$H$4:$H$33</c:f>
              <c:numCache>
                <c:formatCode>General</c:formatCode>
                <c:ptCount val="30"/>
                <c:pt idx="0">
                  <c:v>4.9876750000000003</c:v>
                </c:pt>
                <c:pt idx="1">
                  <c:v>3.8041879999999999</c:v>
                </c:pt>
                <c:pt idx="2">
                  <c:v>3.292408</c:v>
                </c:pt>
                <c:pt idx="3">
                  <c:v>5.3548830000000001</c:v>
                </c:pt>
                <c:pt idx="4">
                  <c:v>2.9710320000000001</c:v>
                </c:pt>
                <c:pt idx="5">
                  <c:v>1.395707</c:v>
                </c:pt>
                <c:pt idx="6">
                  <c:v>8.5791550000000001</c:v>
                </c:pt>
                <c:pt idx="7">
                  <c:v>2.61951</c:v>
                </c:pt>
                <c:pt idx="8">
                  <c:v>4.5808960000000001</c:v>
                </c:pt>
                <c:pt idx="9">
                  <c:v>9.5297110000000007</c:v>
                </c:pt>
                <c:pt idx="10">
                  <c:v>1.55555</c:v>
                </c:pt>
                <c:pt idx="11">
                  <c:v>7.4461440000000003</c:v>
                </c:pt>
                <c:pt idx="12">
                  <c:v>6.100733</c:v>
                </c:pt>
                <c:pt idx="13">
                  <c:v>5.1060569999999998</c:v>
                </c:pt>
                <c:pt idx="14">
                  <c:v>10.43723</c:v>
                </c:pt>
                <c:pt idx="15">
                  <c:v>6.6208</c:v>
                </c:pt>
                <c:pt idx="16">
                  <c:v>5.4062000000000001</c:v>
                </c:pt>
                <c:pt idx="17">
                  <c:v>12.096399999999999</c:v>
                </c:pt>
                <c:pt idx="18">
                  <c:v>9.6018720000000002</c:v>
                </c:pt>
                <c:pt idx="19">
                  <c:v>5.6981669999999998</c:v>
                </c:pt>
                <c:pt idx="20">
                  <c:v>6.8552220000000004</c:v>
                </c:pt>
                <c:pt idx="21">
                  <c:v>9.8904589999999999</c:v>
                </c:pt>
                <c:pt idx="22">
                  <c:v>6.5070230000000002</c:v>
                </c:pt>
                <c:pt idx="23">
                  <c:v>3.5256989999999999</c:v>
                </c:pt>
                <c:pt idx="24">
                  <c:v>5.0407710000000003</c:v>
                </c:pt>
                <c:pt idx="25">
                  <c:v>6.6000540000000001</c:v>
                </c:pt>
                <c:pt idx="26">
                  <c:v>4.6680440000000001</c:v>
                </c:pt>
                <c:pt idx="27">
                  <c:v>4.5800850000000004</c:v>
                </c:pt>
                <c:pt idx="28">
                  <c:v>4.219322</c:v>
                </c:pt>
                <c:pt idx="29">
                  <c:v>5.3192370000000002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138-4B5B-85DB-1D95DE83B585}"/>
            </c:ext>
          </c:extLst>
        </c:ser>
        <c:ser>
          <c:idx val="6"/>
          <c:order val="6"/>
          <c:tx>
            <c:strRef>
              <c:f>'Fig. 1 Class shares 2018'!$I$3</c:f>
              <c:strCache>
                <c:ptCount val="1"/>
                <c:pt idx="0">
                  <c:v>Higher white collar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'Fig. 1 Class shares 2018'!$B$4:$B$33</c:f>
              <c:strCache>
                <c:ptCount val="30"/>
                <c:pt idx="0">
                  <c:v>Netherlands</c:v>
                </c:pt>
                <c:pt idx="1">
                  <c:v>Switzerland</c:v>
                </c:pt>
                <c:pt idx="2">
                  <c:v>Austria</c:v>
                </c:pt>
                <c:pt idx="3">
                  <c:v>Belgium</c:v>
                </c:pt>
                <c:pt idx="4">
                  <c:v>Norway</c:v>
                </c:pt>
                <c:pt idx="5">
                  <c:v>Denmark</c:v>
                </c:pt>
                <c:pt idx="6">
                  <c:v>United Kingdom</c:v>
                </c:pt>
                <c:pt idx="7">
                  <c:v>Germany</c:v>
                </c:pt>
                <c:pt idx="8">
                  <c:v>France</c:v>
                </c:pt>
                <c:pt idx="9">
                  <c:v>Malta</c:v>
                </c:pt>
                <c:pt idx="10">
                  <c:v>Luxembourg</c:v>
                </c:pt>
                <c:pt idx="11">
                  <c:v>Ireland</c:v>
                </c:pt>
                <c:pt idx="12">
                  <c:v>Slovenia</c:v>
                </c:pt>
                <c:pt idx="13">
                  <c:v>Sweden</c:v>
                </c:pt>
                <c:pt idx="14">
                  <c:v>Italy</c:v>
                </c:pt>
                <c:pt idx="15">
                  <c:v>Finland</c:v>
                </c:pt>
                <c:pt idx="16">
                  <c:v>Estonia</c:v>
                </c:pt>
                <c:pt idx="17">
                  <c:v>Greece</c:v>
                </c:pt>
                <c:pt idx="18">
                  <c:v>Czechia</c:v>
                </c:pt>
                <c:pt idx="19">
                  <c:v>Poland</c:v>
                </c:pt>
                <c:pt idx="20">
                  <c:v>Cyprus</c:v>
                </c:pt>
                <c:pt idx="21">
                  <c:v>Spain</c:v>
                </c:pt>
                <c:pt idx="22">
                  <c:v>Portugal</c:v>
                </c:pt>
                <c:pt idx="23">
                  <c:v>Latvia</c:v>
                </c:pt>
                <c:pt idx="24">
                  <c:v>Lithuania</c:v>
                </c:pt>
                <c:pt idx="25">
                  <c:v>Serbia</c:v>
                </c:pt>
                <c:pt idx="26">
                  <c:v>Croatia</c:v>
                </c:pt>
                <c:pt idx="27">
                  <c:v>Hungary</c:v>
                </c:pt>
                <c:pt idx="28">
                  <c:v>Romania</c:v>
                </c:pt>
                <c:pt idx="29">
                  <c:v>Bulgaria</c:v>
                </c:pt>
              </c:strCache>
            </c:strRef>
          </c:cat>
          <c:val>
            <c:numRef>
              <c:f>'Fig. 1 Class shares 2018'!$I$4:$I$33</c:f>
              <c:numCache>
                <c:formatCode>General</c:formatCode>
                <c:ptCount val="30"/>
                <c:pt idx="0">
                  <c:v>10.087770000000001</c:v>
                </c:pt>
                <c:pt idx="1">
                  <c:v>11.29086</c:v>
                </c:pt>
                <c:pt idx="2">
                  <c:v>5.651548</c:v>
                </c:pt>
                <c:pt idx="3">
                  <c:v>10.397790000000001</c:v>
                </c:pt>
                <c:pt idx="4">
                  <c:v>5.4725609999999998</c:v>
                </c:pt>
                <c:pt idx="5">
                  <c:v>9.9216090000000001</c:v>
                </c:pt>
                <c:pt idx="6">
                  <c:v>6.7112699999999998</c:v>
                </c:pt>
                <c:pt idx="7">
                  <c:v>28.460940000000001</c:v>
                </c:pt>
                <c:pt idx="8">
                  <c:v>7.3438990000000004</c:v>
                </c:pt>
                <c:pt idx="9">
                  <c:v>16.2469</c:v>
                </c:pt>
                <c:pt idx="10">
                  <c:v>7.668418</c:v>
                </c:pt>
                <c:pt idx="11">
                  <c:v>7.7016349999999996</c:v>
                </c:pt>
                <c:pt idx="12">
                  <c:v>15.83671</c:v>
                </c:pt>
                <c:pt idx="13">
                  <c:v>6.481649</c:v>
                </c:pt>
                <c:pt idx="14">
                  <c:v>8.1994480000000003</c:v>
                </c:pt>
                <c:pt idx="15">
                  <c:v>7.299601</c:v>
                </c:pt>
                <c:pt idx="16">
                  <c:v>4.3862589999999999</c:v>
                </c:pt>
                <c:pt idx="17">
                  <c:v>8.0738649999999996</c:v>
                </c:pt>
                <c:pt idx="18">
                  <c:v>9.0922190000000001</c:v>
                </c:pt>
                <c:pt idx="19">
                  <c:v>6.4892209999999997</c:v>
                </c:pt>
                <c:pt idx="20">
                  <c:v>10.07785</c:v>
                </c:pt>
                <c:pt idx="21">
                  <c:v>7.7506620000000002</c:v>
                </c:pt>
                <c:pt idx="22">
                  <c:v>5.9293440000000004</c:v>
                </c:pt>
                <c:pt idx="23">
                  <c:v>5.7213849999999997</c:v>
                </c:pt>
                <c:pt idx="24">
                  <c:v>3.8874230000000001</c:v>
                </c:pt>
                <c:pt idx="25">
                  <c:v>7.9929500000000004</c:v>
                </c:pt>
                <c:pt idx="26">
                  <c:v>8.5351370000000006</c:v>
                </c:pt>
                <c:pt idx="27">
                  <c:v>8.0150109999999994</c:v>
                </c:pt>
                <c:pt idx="28">
                  <c:v>3.8249420000000001</c:v>
                </c:pt>
                <c:pt idx="29">
                  <c:v>6.4747620000000001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138-4B5B-85DB-1D95DE83B585}"/>
            </c:ext>
          </c:extLst>
        </c:ser>
        <c:ser>
          <c:idx val="7"/>
          <c:order val="7"/>
          <c:tx>
            <c:strRef>
              <c:f>'Fig. 1 Class shares 2018'!$J$3</c:f>
              <c:strCache>
                <c:ptCount val="1"/>
                <c:pt idx="0">
                  <c:v>Lower salariat</c:v>
                </c:pt>
              </c:strCache>
            </c:strRef>
          </c:tx>
          <c:spPr>
            <a:pattFill prst="pct75">
              <a:fgClr>
                <a:sysClr val="windowText" lastClr="000000"/>
              </a:fgClr>
              <a:bgClr>
                <a:sysClr val="window" lastClr="FFFFFF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'Fig. 1 Class shares 2018'!$B$4:$B$33</c:f>
              <c:strCache>
                <c:ptCount val="30"/>
                <c:pt idx="0">
                  <c:v>Netherlands</c:v>
                </c:pt>
                <c:pt idx="1">
                  <c:v>Switzerland</c:v>
                </c:pt>
                <c:pt idx="2">
                  <c:v>Austria</c:v>
                </c:pt>
                <c:pt idx="3">
                  <c:v>Belgium</c:v>
                </c:pt>
                <c:pt idx="4">
                  <c:v>Norway</c:v>
                </c:pt>
                <c:pt idx="5">
                  <c:v>Denmark</c:v>
                </c:pt>
                <c:pt idx="6">
                  <c:v>United Kingdom</c:v>
                </c:pt>
                <c:pt idx="7">
                  <c:v>Germany</c:v>
                </c:pt>
                <c:pt idx="8">
                  <c:v>France</c:v>
                </c:pt>
                <c:pt idx="9">
                  <c:v>Malta</c:v>
                </c:pt>
                <c:pt idx="10">
                  <c:v>Luxembourg</c:v>
                </c:pt>
                <c:pt idx="11">
                  <c:v>Ireland</c:v>
                </c:pt>
                <c:pt idx="12">
                  <c:v>Slovenia</c:v>
                </c:pt>
                <c:pt idx="13">
                  <c:v>Sweden</c:v>
                </c:pt>
                <c:pt idx="14">
                  <c:v>Italy</c:v>
                </c:pt>
                <c:pt idx="15">
                  <c:v>Finland</c:v>
                </c:pt>
                <c:pt idx="16">
                  <c:v>Estonia</c:v>
                </c:pt>
                <c:pt idx="17">
                  <c:v>Greece</c:v>
                </c:pt>
                <c:pt idx="18">
                  <c:v>Czechia</c:v>
                </c:pt>
                <c:pt idx="19">
                  <c:v>Poland</c:v>
                </c:pt>
                <c:pt idx="20">
                  <c:v>Cyprus</c:v>
                </c:pt>
                <c:pt idx="21">
                  <c:v>Spain</c:v>
                </c:pt>
                <c:pt idx="22">
                  <c:v>Portugal</c:v>
                </c:pt>
                <c:pt idx="23">
                  <c:v>Latvia</c:v>
                </c:pt>
                <c:pt idx="24">
                  <c:v>Lithuania</c:v>
                </c:pt>
                <c:pt idx="25">
                  <c:v>Serbia</c:v>
                </c:pt>
                <c:pt idx="26">
                  <c:v>Croatia</c:v>
                </c:pt>
                <c:pt idx="27">
                  <c:v>Hungary</c:v>
                </c:pt>
                <c:pt idx="28">
                  <c:v>Romania</c:v>
                </c:pt>
                <c:pt idx="29">
                  <c:v>Bulgaria</c:v>
                </c:pt>
              </c:strCache>
            </c:strRef>
          </c:cat>
          <c:val>
            <c:numRef>
              <c:f>'Fig. 1 Class shares 2018'!$J$4:$J$33</c:f>
              <c:numCache>
                <c:formatCode>General</c:formatCode>
                <c:ptCount val="30"/>
                <c:pt idx="0">
                  <c:v>33.414009999999998</c:v>
                </c:pt>
                <c:pt idx="1">
                  <c:v>33.718629999999997</c:v>
                </c:pt>
                <c:pt idx="2">
                  <c:v>32.279890000000002</c:v>
                </c:pt>
                <c:pt idx="3">
                  <c:v>33.55885</c:v>
                </c:pt>
                <c:pt idx="4">
                  <c:v>35.111629999999998</c:v>
                </c:pt>
                <c:pt idx="5">
                  <c:v>36.186190000000003</c:v>
                </c:pt>
                <c:pt idx="6">
                  <c:v>26.288430000000002</c:v>
                </c:pt>
                <c:pt idx="7">
                  <c:v>9.2791200000000007</c:v>
                </c:pt>
                <c:pt idx="8">
                  <c:v>29.711169999999999</c:v>
                </c:pt>
                <c:pt idx="9">
                  <c:v>7.6932679999999998</c:v>
                </c:pt>
                <c:pt idx="10">
                  <c:v>30.784790000000001</c:v>
                </c:pt>
                <c:pt idx="11">
                  <c:v>24.369700000000002</c:v>
                </c:pt>
                <c:pt idx="12">
                  <c:v>7.3349460000000004</c:v>
                </c:pt>
                <c:pt idx="13">
                  <c:v>30.333590000000001</c:v>
                </c:pt>
                <c:pt idx="14">
                  <c:v>26.884049999999998</c:v>
                </c:pt>
                <c:pt idx="15">
                  <c:v>25.13382</c:v>
                </c:pt>
                <c:pt idx="16">
                  <c:v>25.490749999999998</c:v>
                </c:pt>
                <c:pt idx="17">
                  <c:v>17.78978</c:v>
                </c:pt>
                <c:pt idx="18">
                  <c:v>24.70035</c:v>
                </c:pt>
                <c:pt idx="19">
                  <c:v>21.176960000000001</c:v>
                </c:pt>
                <c:pt idx="20">
                  <c:v>23.491379999999999</c:v>
                </c:pt>
                <c:pt idx="21">
                  <c:v>22.926469999999998</c:v>
                </c:pt>
                <c:pt idx="22">
                  <c:v>22.085180000000001</c:v>
                </c:pt>
                <c:pt idx="23">
                  <c:v>23.33813</c:v>
                </c:pt>
                <c:pt idx="24">
                  <c:v>16.803979999999999</c:v>
                </c:pt>
                <c:pt idx="25">
                  <c:v>19.097049999999999</c:v>
                </c:pt>
                <c:pt idx="26">
                  <c:v>23.636310000000002</c:v>
                </c:pt>
                <c:pt idx="27">
                  <c:v>21.7622</c:v>
                </c:pt>
                <c:pt idx="28">
                  <c:v>12.23568</c:v>
                </c:pt>
                <c:pt idx="29">
                  <c:v>15.44314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138-4B5B-85DB-1D95DE83B585}"/>
            </c:ext>
          </c:extLst>
        </c:ser>
        <c:ser>
          <c:idx val="8"/>
          <c:order val="8"/>
          <c:tx>
            <c:strRef>
              <c:f>'Fig. 1 Class shares 2018'!$K$3</c:f>
              <c:strCache>
                <c:ptCount val="1"/>
                <c:pt idx="0">
                  <c:v>Higher salariat</c:v>
                </c:pt>
              </c:strCache>
            </c:strRef>
          </c:tx>
          <c:spPr>
            <a:solidFill>
              <a:schemeClr val="bg1"/>
            </a:solidFill>
            <a:ln>
              <a:solidFill>
                <a:schemeClr val="tx1"/>
              </a:solidFill>
            </a:ln>
            <a:effectLst/>
          </c:spPr>
          <c:invertIfNegative val="0"/>
          <c:cat>
            <c:strRef>
              <c:f>'Fig. 1 Class shares 2018'!$B$4:$B$33</c:f>
              <c:strCache>
                <c:ptCount val="30"/>
                <c:pt idx="0">
                  <c:v>Netherlands</c:v>
                </c:pt>
                <c:pt idx="1">
                  <c:v>Switzerland</c:v>
                </c:pt>
                <c:pt idx="2">
                  <c:v>Austria</c:v>
                </c:pt>
                <c:pt idx="3">
                  <c:v>Belgium</c:v>
                </c:pt>
                <c:pt idx="4">
                  <c:v>Norway</c:v>
                </c:pt>
                <c:pt idx="5">
                  <c:v>Denmark</c:v>
                </c:pt>
                <c:pt idx="6">
                  <c:v>United Kingdom</c:v>
                </c:pt>
                <c:pt idx="7">
                  <c:v>Germany</c:v>
                </c:pt>
                <c:pt idx="8">
                  <c:v>France</c:v>
                </c:pt>
                <c:pt idx="9">
                  <c:v>Malta</c:v>
                </c:pt>
                <c:pt idx="10">
                  <c:v>Luxembourg</c:v>
                </c:pt>
                <c:pt idx="11">
                  <c:v>Ireland</c:v>
                </c:pt>
                <c:pt idx="12">
                  <c:v>Slovenia</c:v>
                </c:pt>
                <c:pt idx="13">
                  <c:v>Sweden</c:v>
                </c:pt>
                <c:pt idx="14">
                  <c:v>Italy</c:v>
                </c:pt>
                <c:pt idx="15">
                  <c:v>Finland</c:v>
                </c:pt>
                <c:pt idx="16">
                  <c:v>Estonia</c:v>
                </c:pt>
                <c:pt idx="17">
                  <c:v>Greece</c:v>
                </c:pt>
                <c:pt idx="18">
                  <c:v>Czechia</c:v>
                </c:pt>
                <c:pt idx="19">
                  <c:v>Poland</c:v>
                </c:pt>
                <c:pt idx="20">
                  <c:v>Cyprus</c:v>
                </c:pt>
                <c:pt idx="21">
                  <c:v>Spain</c:v>
                </c:pt>
                <c:pt idx="22">
                  <c:v>Portugal</c:v>
                </c:pt>
                <c:pt idx="23">
                  <c:v>Latvia</c:v>
                </c:pt>
                <c:pt idx="24">
                  <c:v>Lithuania</c:v>
                </c:pt>
                <c:pt idx="25">
                  <c:v>Serbia</c:v>
                </c:pt>
                <c:pt idx="26">
                  <c:v>Croatia</c:v>
                </c:pt>
                <c:pt idx="27">
                  <c:v>Hungary</c:v>
                </c:pt>
                <c:pt idx="28">
                  <c:v>Romania</c:v>
                </c:pt>
                <c:pt idx="29">
                  <c:v>Bulgaria</c:v>
                </c:pt>
              </c:strCache>
            </c:strRef>
          </c:cat>
          <c:val>
            <c:numRef>
              <c:f>'Fig. 1 Class shares 2018'!$K$4:$K$33</c:f>
              <c:numCache>
                <c:formatCode>General</c:formatCode>
                <c:ptCount val="30"/>
                <c:pt idx="0">
                  <c:v>23.739550000000001</c:v>
                </c:pt>
                <c:pt idx="1">
                  <c:v>18.63589</c:v>
                </c:pt>
                <c:pt idx="2">
                  <c:v>15.840529999999999</c:v>
                </c:pt>
                <c:pt idx="3">
                  <c:v>16.840900000000001</c:v>
                </c:pt>
                <c:pt idx="4">
                  <c:v>19.362030000000001</c:v>
                </c:pt>
                <c:pt idx="5">
                  <c:v>15.199199999999999</c:v>
                </c:pt>
                <c:pt idx="6">
                  <c:v>20.25189</c:v>
                </c:pt>
                <c:pt idx="7">
                  <c:v>22.24493</c:v>
                </c:pt>
                <c:pt idx="8">
                  <c:v>15.012700000000001</c:v>
                </c:pt>
                <c:pt idx="9">
                  <c:v>29.75414</c:v>
                </c:pt>
                <c:pt idx="10">
                  <c:v>19.594059999999999</c:v>
                </c:pt>
                <c:pt idx="11">
                  <c:v>16.370619999999999</c:v>
                </c:pt>
                <c:pt idx="12">
                  <c:v>27.287389999999998</c:v>
                </c:pt>
                <c:pt idx="13">
                  <c:v>19.262429999999998</c:v>
                </c:pt>
                <c:pt idx="14">
                  <c:v>9.8325800000000001</c:v>
                </c:pt>
                <c:pt idx="15">
                  <c:v>18.328389999999999</c:v>
                </c:pt>
                <c:pt idx="16">
                  <c:v>19.30509</c:v>
                </c:pt>
                <c:pt idx="17">
                  <c:v>11.7683</c:v>
                </c:pt>
                <c:pt idx="18">
                  <c:v>12.64969</c:v>
                </c:pt>
                <c:pt idx="19">
                  <c:v>13.97946</c:v>
                </c:pt>
                <c:pt idx="20">
                  <c:v>11.725160000000001</c:v>
                </c:pt>
                <c:pt idx="21">
                  <c:v>8.7558399999999992</c:v>
                </c:pt>
                <c:pt idx="22">
                  <c:v>12.954029999999999</c:v>
                </c:pt>
                <c:pt idx="23">
                  <c:v>17.060980000000001</c:v>
                </c:pt>
                <c:pt idx="24">
                  <c:v>23.413689999999999</c:v>
                </c:pt>
                <c:pt idx="25">
                  <c:v>10.524459999999999</c:v>
                </c:pt>
                <c:pt idx="26">
                  <c:v>10.05772</c:v>
                </c:pt>
                <c:pt idx="27">
                  <c:v>10.147030000000001</c:v>
                </c:pt>
                <c:pt idx="28">
                  <c:v>13.20833</c:v>
                </c:pt>
                <c:pt idx="29">
                  <c:v>11.89649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138-4B5B-85DB-1D95DE83B5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199305712"/>
        <c:axId val="1196707712"/>
      </c:barChart>
      <c:catAx>
        <c:axId val="11993057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1196707712"/>
        <c:crosses val="autoZero"/>
        <c:auto val="1"/>
        <c:lblAlgn val="ctr"/>
        <c:lblOffset val="100"/>
        <c:noMultiLvlLbl val="0"/>
      </c:catAx>
      <c:valAx>
        <c:axId val="11967077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11993057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nl-BE"/>
        </a:p>
      </c:txPr>
    </c:legend>
    <c:plotVisOnly val="1"/>
    <c:dispBlanksAs val="gap"/>
    <c:showDLblsOverMax val="0"/>
    <c:extLst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</a:defRPr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'Fig. 2 Median earnings'!$C$21</c:f>
              <c:strCache>
                <c:ptCount val="1"/>
                <c:pt idx="0">
                  <c:v>High salariat</c:v>
                </c:pt>
              </c:strCache>
            </c:strRef>
          </c:tx>
          <c:spPr>
            <a:ln w="12700" cap="rnd">
              <a:noFill/>
              <a:prstDash val="lgDash"/>
              <a:round/>
            </a:ln>
            <a:effectLst/>
          </c:spPr>
          <c:marker>
            <c:symbol val="diamond"/>
            <c:size val="6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'Fig. 2 Median earnings'!$Q$22:$Q$51</c:f>
                <c:numCache>
                  <c:formatCode>General</c:formatCode>
                  <c:ptCount val="30"/>
                  <c:pt idx="0">
                    <c:v>4.7017499999999997E-2</c:v>
                  </c:pt>
                  <c:pt idx="1">
                    <c:v>4.9229700000000001E-2</c:v>
                  </c:pt>
                  <c:pt idx="2">
                    <c:v>3.4558699999999998E-2</c:v>
                  </c:pt>
                  <c:pt idx="3">
                    <c:v>7.4244000000000004E-2</c:v>
                  </c:pt>
                  <c:pt idx="4">
                    <c:v>4.9295100000000001E-2</c:v>
                  </c:pt>
                  <c:pt idx="5">
                    <c:v>6.8643099999999999E-2</c:v>
                  </c:pt>
                  <c:pt idx="6">
                    <c:v>1.6872999999999999E-2</c:v>
                  </c:pt>
                  <c:pt idx="7">
                    <c:v>4.2725699999999998E-2</c:v>
                  </c:pt>
                  <c:pt idx="8">
                    <c:v>5.8208599999999999E-2</c:v>
                  </c:pt>
                  <c:pt idx="9">
                    <c:v>4.9569200000000001E-2</c:v>
                  </c:pt>
                  <c:pt idx="10">
                    <c:v>6.7527500000000004E-2</c:v>
                  </c:pt>
                  <c:pt idx="11">
                    <c:v>8.4512199999999996E-2</c:v>
                  </c:pt>
                  <c:pt idx="12">
                    <c:v>4.7527899999999998E-2</c:v>
                  </c:pt>
                  <c:pt idx="13">
                    <c:v>0.1345556</c:v>
                  </c:pt>
                  <c:pt idx="14">
                    <c:v>5.1649100000000003E-2</c:v>
                  </c:pt>
                  <c:pt idx="15">
                    <c:v>8.1277299999999997E-2</c:v>
                  </c:pt>
                  <c:pt idx="16">
                    <c:v>7.76057E-2</c:v>
                  </c:pt>
                  <c:pt idx="17">
                    <c:v>8.8742299999999996E-2</c:v>
                  </c:pt>
                  <c:pt idx="18">
                    <c:v>3.1981599999999999E-2</c:v>
                  </c:pt>
                  <c:pt idx="19">
                    <c:v>7.6196899999999998E-2</c:v>
                  </c:pt>
                  <c:pt idx="20">
                    <c:v>5.7023200000000003E-2</c:v>
                  </c:pt>
                  <c:pt idx="21">
                    <c:v>3.1882800000000003E-2</c:v>
                  </c:pt>
                  <c:pt idx="22">
                    <c:v>4.5774599999999999E-2</c:v>
                  </c:pt>
                  <c:pt idx="23">
                    <c:v>8.2844399999999999E-2</c:v>
                  </c:pt>
                  <c:pt idx="24">
                    <c:v>5.1912E-2</c:v>
                  </c:pt>
                  <c:pt idx="25">
                    <c:v>4.2898100000000002E-2</c:v>
                  </c:pt>
                  <c:pt idx="26">
                    <c:v>0.10730870000000001</c:v>
                  </c:pt>
                  <c:pt idx="27">
                    <c:v>6.0756299999999999E-2</c:v>
                  </c:pt>
                  <c:pt idx="28">
                    <c:v>0.10397140000000001</c:v>
                  </c:pt>
                  <c:pt idx="29">
                    <c:v>5.9527499999999997E-2</c:v>
                  </c:pt>
                </c:numCache>
              </c:numRef>
            </c:plus>
            <c:minus>
              <c:numRef>
                <c:f>'Fig. 2 Median earnings'!$Q$22:$Q$51</c:f>
                <c:numCache>
                  <c:formatCode>General</c:formatCode>
                  <c:ptCount val="30"/>
                  <c:pt idx="0">
                    <c:v>4.7017499999999997E-2</c:v>
                  </c:pt>
                  <c:pt idx="1">
                    <c:v>4.9229700000000001E-2</c:v>
                  </c:pt>
                  <c:pt idx="2">
                    <c:v>3.4558699999999998E-2</c:v>
                  </c:pt>
                  <c:pt idx="3">
                    <c:v>7.4244000000000004E-2</c:v>
                  </c:pt>
                  <c:pt idx="4">
                    <c:v>4.9295100000000001E-2</c:v>
                  </c:pt>
                  <c:pt idx="5">
                    <c:v>6.8643099999999999E-2</c:v>
                  </c:pt>
                  <c:pt idx="6">
                    <c:v>1.6872999999999999E-2</c:v>
                  </c:pt>
                  <c:pt idx="7">
                    <c:v>4.2725699999999998E-2</c:v>
                  </c:pt>
                  <c:pt idx="8">
                    <c:v>5.8208599999999999E-2</c:v>
                  </c:pt>
                  <c:pt idx="9">
                    <c:v>4.9569200000000001E-2</c:v>
                  </c:pt>
                  <c:pt idx="10">
                    <c:v>6.7527500000000004E-2</c:v>
                  </c:pt>
                  <c:pt idx="11">
                    <c:v>8.4512199999999996E-2</c:v>
                  </c:pt>
                  <c:pt idx="12">
                    <c:v>4.7527899999999998E-2</c:v>
                  </c:pt>
                  <c:pt idx="13">
                    <c:v>0.1345556</c:v>
                  </c:pt>
                  <c:pt idx="14">
                    <c:v>5.1649100000000003E-2</c:v>
                  </c:pt>
                  <c:pt idx="15">
                    <c:v>8.1277299999999997E-2</c:v>
                  </c:pt>
                  <c:pt idx="16">
                    <c:v>7.76057E-2</c:v>
                  </c:pt>
                  <c:pt idx="17">
                    <c:v>8.8742299999999996E-2</c:v>
                  </c:pt>
                  <c:pt idx="18">
                    <c:v>3.1981599999999999E-2</c:v>
                  </c:pt>
                  <c:pt idx="19">
                    <c:v>7.6196899999999998E-2</c:v>
                  </c:pt>
                  <c:pt idx="20">
                    <c:v>5.7023200000000003E-2</c:v>
                  </c:pt>
                  <c:pt idx="21">
                    <c:v>3.1882800000000003E-2</c:v>
                  </c:pt>
                  <c:pt idx="22">
                    <c:v>4.5774599999999999E-2</c:v>
                  </c:pt>
                  <c:pt idx="23">
                    <c:v>8.2844399999999999E-2</c:v>
                  </c:pt>
                  <c:pt idx="24">
                    <c:v>5.1912E-2</c:v>
                  </c:pt>
                  <c:pt idx="25">
                    <c:v>4.2898100000000002E-2</c:v>
                  </c:pt>
                  <c:pt idx="26">
                    <c:v>0.10730870000000001</c:v>
                  </c:pt>
                  <c:pt idx="27">
                    <c:v>6.0756299999999999E-2</c:v>
                  </c:pt>
                  <c:pt idx="28">
                    <c:v>0.10397140000000001</c:v>
                  </c:pt>
                  <c:pt idx="29">
                    <c:v>5.9527499999999997E-2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'Fig. 2 Median earnings'!$B$22:$B$51</c:f>
              <c:strCache>
                <c:ptCount val="30"/>
                <c:pt idx="0">
                  <c:v>DK</c:v>
                </c:pt>
                <c:pt idx="1">
                  <c:v>NO</c:v>
                </c:pt>
                <c:pt idx="2">
                  <c:v>MT</c:v>
                </c:pt>
                <c:pt idx="3">
                  <c:v>LT</c:v>
                </c:pt>
                <c:pt idx="4">
                  <c:v>IT</c:v>
                </c:pt>
                <c:pt idx="5">
                  <c:v>EE</c:v>
                </c:pt>
                <c:pt idx="6">
                  <c:v>EL</c:v>
                </c:pt>
                <c:pt idx="7">
                  <c:v>SE</c:v>
                </c:pt>
                <c:pt idx="8">
                  <c:v>FI</c:v>
                </c:pt>
                <c:pt idx="9">
                  <c:v>NL</c:v>
                </c:pt>
                <c:pt idx="10">
                  <c:v>CZ</c:v>
                </c:pt>
                <c:pt idx="11">
                  <c:v>BG</c:v>
                </c:pt>
                <c:pt idx="12">
                  <c:v>BE</c:v>
                </c:pt>
                <c:pt idx="13">
                  <c:v>HU</c:v>
                </c:pt>
                <c:pt idx="14">
                  <c:v>CH</c:v>
                </c:pt>
                <c:pt idx="15">
                  <c:v>LV</c:v>
                </c:pt>
                <c:pt idx="16">
                  <c:v>AT</c:v>
                </c:pt>
                <c:pt idx="17">
                  <c:v>LU</c:v>
                </c:pt>
                <c:pt idx="18">
                  <c:v>DE</c:v>
                </c:pt>
                <c:pt idx="19">
                  <c:v>ES</c:v>
                </c:pt>
                <c:pt idx="20">
                  <c:v>FR</c:v>
                </c:pt>
                <c:pt idx="21">
                  <c:v>PL</c:v>
                </c:pt>
                <c:pt idx="22">
                  <c:v>HR</c:v>
                </c:pt>
                <c:pt idx="23">
                  <c:v>PT</c:v>
                </c:pt>
                <c:pt idx="24">
                  <c:v>SI</c:v>
                </c:pt>
                <c:pt idx="25">
                  <c:v>UK</c:v>
                </c:pt>
                <c:pt idx="26">
                  <c:v>IE</c:v>
                </c:pt>
                <c:pt idx="27">
                  <c:v>RS</c:v>
                </c:pt>
                <c:pt idx="28">
                  <c:v>CY</c:v>
                </c:pt>
                <c:pt idx="29">
                  <c:v>RO</c:v>
                </c:pt>
              </c:strCache>
            </c:strRef>
          </c:cat>
          <c:val>
            <c:numRef>
              <c:f>'Fig. 2 Median earnings'!$C$22:$C$51</c:f>
              <c:numCache>
                <c:formatCode>General</c:formatCode>
                <c:ptCount val="30"/>
                <c:pt idx="0">
                  <c:v>1.4707490000000001</c:v>
                </c:pt>
                <c:pt idx="1">
                  <c:v>1.3615839999999999</c:v>
                </c:pt>
                <c:pt idx="2">
                  <c:v>1.4663980000000001</c:v>
                </c:pt>
                <c:pt idx="3">
                  <c:v>1.450251</c:v>
                </c:pt>
                <c:pt idx="4">
                  <c:v>1.4535769999999999</c:v>
                </c:pt>
                <c:pt idx="5">
                  <c:v>1.431486</c:v>
                </c:pt>
                <c:pt idx="6">
                  <c:v>1.3779870000000001</c:v>
                </c:pt>
                <c:pt idx="7">
                  <c:v>1.344759</c:v>
                </c:pt>
                <c:pt idx="8">
                  <c:v>1.572128</c:v>
                </c:pt>
                <c:pt idx="9">
                  <c:v>1.5155730000000001</c:v>
                </c:pt>
                <c:pt idx="10">
                  <c:v>1.5600149999999999</c:v>
                </c:pt>
                <c:pt idx="11">
                  <c:v>1.655643</c:v>
                </c:pt>
                <c:pt idx="12">
                  <c:v>1.347607</c:v>
                </c:pt>
                <c:pt idx="13">
                  <c:v>1.5719050000000001</c:v>
                </c:pt>
                <c:pt idx="14">
                  <c:v>1.5318369999999999</c:v>
                </c:pt>
                <c:pt idx="15">
                  <c:v>1.495592</c:v>
                </c:pt>
                <c:pt idx="16">
                  <c:v>1.594895</c:v>
                </c:pt>
                <c:pt idx="17">
                  <c:v>1.6176189999999999</c:v>
                </c:pt>
                <c:pt idx="18">
                  <c:v>1.5726979999999999</c:v>
                </c:pt>
                <c:pt idx="19">
                  <c:v>1.7395780000000001</c:v>
                </c:pt>
                <c:pt idx="20">
                  <c:v>1.6603490000000001</c:v>
                </c:pt>
                <c:pt idx="21">
                  <c:v>1.533579</c:v>
                </c:pt>
                <c:pt idx="22">
                  <c:v>1.6621840000000001</c:v>
                </c:pt>
                <c:pt idx="23">
                  <c:v>1.849572</c:v>
                </c:pt>
                <c:pt idx="24">
                  <c:v>1.552678</c:v>
                </c:pt>
                <c:pt idx="25">
                  <c:v>1.6527240000000001</c:v>
                </c:pt>
                <c:pt idx="26">
                  <c:v>1.779388</c:v>
                </c:pt>
                <c:pt idx="27">
                  <c:v>1.4729350000000001</c:v>
                </c:pt>
                <c:pt idx="28">
                  <c:v>1.946259</c:v>
                </c:pt>
                <c:pt idx="29">
                  <c:v>1.65984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CDA-4119-A148-B69A143BF9AD}"/>
            </c:ext>
          </c:extLst>
        </c:ser>
        <c:ser>
          <c:idx val="1"/>
          <c:order val="1"/>
          <c:tx>
            <c:strRef>
              <c:f>'Fig. 2 Median earnings'!$D$21</c:f>
              <c:strCache>
                <c:ptCount val="1"/>
                <c:pt idx="0">
                  <c:v>Lower salariat</c:v>
                </c:pt>
              </c:strCache>
            </c:strRef>
          </c:tx>
          <c:spPr>
            <a:ln w="12700" cap="rnd">
              <a:noFill/>
              <a:round/>
            </a:ln>
            <a:effectLst/>
          </c:spPr>
          <c:marker>
            <c:symbol val="x"/>
            <c:size val="6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'Fig. 2 Median earnings'!$R$22:$R$51</c:f>
                <c:numCache>
                  <c:formatCode>General</c:formatCode>
                  <c:ptCount val="30"/>
                  <c:pt idx="0">
                    <c:v>2.6346999999999999E-2</c:v>
                  </c:pt>
                  <c:pt idx="1">
                    <c:v>2.7744399999999999E-2</c:v>
                  </c:pt>
                  <c:pt idx="2">
                    <c:v>5.5426599999999999E-2</c:v>
                  </c:pt>
                  <c:pt idx="3">
                    <c:v>4.1322400000000002E-2</c:v>
                  </c:pt>
                  <c:pt idx="4">
                    <c:v>1.56372E-2</c:v>
                  </c:pt>
                  <c:pt idx="5">
                    <c:v>3.1570399999999998E-2</c:v>
                  </c:pt>
                  <c:pt idx="6">
                    <c:v>1.6485900000000001E-2</c:v>
                  </c:pt>
                  <c:pt idx="7">
                    <c:v>2.5772099999999999E-2</c:v>
                  </c:pt>
                  <c:pt idx="8">
                    <c:v>3.5170699999999999E-2</c:v>
                  </c:pt>
                  <c:pt idx="9">
                    <c:v>3.2969400000000003E-2</c:v>
                  </c:pt>
                  <c:pt idx="10">
                    <c:v>2.21294E-2</c:v>
                  </c:pt>
                  <c:pt idx="11">
                    <c:v>6.0255099999999999E-2</c:v>
                  </c:pt>
                  <c:pt idx="12">
                    <c:v>2.0930799999999999E-2</c:v>
                  </c:pt>
                  <c:pt idx="13">
                    <c:v>3.6093500000000001E-2</c:v>
                  </c:pt>
                  <c:pt idx="14">
                    <c:v>3.0977999999999999E-2</c:v>
                  </c:pt>
                  <c:pt idx="15">
                    <c:v>3.85321E-2</c:v>
                  </c:pt>
                  <c:pt idx="16">
                    <c:v>3.7217300000000002E-2</c:v>
                  </c:pt>
                  <c:pt idx="17">
                    <c:v>5.4130200000000003E-2</c:v>
                  </c:pt>
                  <c:pt idx="18">
                    <c:v>4.7453500000000003E-2</c:v>
                  </c:pt>
                  <c:pt idx="19">
                    <c:v>3.8643799999999999E-2</c:v>
                  </c:pt>
                  <c:pt idx="20">
                    <c:v>2.1732000000000001E-2</c:v>
                  </c:pt>
                  <c:pt idx="21">
                    <c:v>2.78161E-2</c:v>
                  </c:pt>
                  <c:pt idx="22">
                    <c:v>3.43416E-2</c:v>
                  </c:pt>
                  <c:pt idx="23">
                    <c:v>5.2437499999999998E-2</c:v>
                  </c:pt>
                  <c:pt idx="24">
                    <c:v>6.6332000000000002E-2</c:v>
                  </c:pt>
                  <c:pt idx="25">
                    <c:v>2.4785499999999999E-2</c:v>
                  </c:pt>
                  <c:pt idx="26">
                    <c:v>5.8230799999999999E-2</c:v>
                  </c:pt>
                  <c:pt idx="27">
                    <c:v>3.2884400000000001E-2</c:v>
                  </c:pt>
                  <c:pt idx="28">
                    <c:v>8.11418E-2</c:v>
                  </c:pt>
                  <c:pt idx="29">
                    <c:v>5.9704100000000003E-2</c:v>
                  </c:pt>
                </c:numCache>
              </c:numRef>
            </c:plus>
            <c:minus>
              <c:numRef>
                <c:f>'Fig. 2 Median earnings'!$R$22:$R$51</c:f>
                <c:numCache>
                  <c:formatCode>General</c:formatCode>
                  <c:ptCount val="30"/>
                  <c:pt idx="0">
                    <c:v>2.6346999999999999E-2</c:v>
                  </c:pt>
                  <c:pt idx="1">
                    <c:v>2.7744399999999999E-2</c:v>
                  </c:pt>
                  <c:pt idx="2">
                    <c:v>5.5426599999999999E-2</c:v>
                  </c:pt>
                  <c:pt idx="3">
                    <c:v>4.1322400000000002E-2</c:v>
                  </c:pt>
                  <c:pt idx="4">
                    <c:v>1.56372E-2</c:v>
                  </c:pt>
                  <c:pt idx="5">
                    <c:v>3.1570399999999998E-2</c:v>
                  </c:pt>
                  <c:pt idx="6">
                    <c:v>1.6485900000000001E-2</c:v>
                  </c:pt>
                  <c:pt idx="7">
                    <c:v>2.5772099999999999E-2</c:v>
                  </c:pt>
                  <c:pt idx="8">
                    <c:v>3.5170699999999999E-2</c:v>
                  </c:pt>
                  <c:pt idx="9">
                    <c:v>3.2969400000000003E-2</c:v>
                  </c:pt>
                  <c:pt idx="10">
                    <c:v>2.21294E-2</c:v>
                  </c:pt>
                  <c:pt idx="11">
                    <c:v>6.0255099999999999E-2</c:v>
                  </c:pt>
                  <c:pt idx="12">
                    <c:v>2.0930799999999999E-2</c:v>
                  </c:pt>
                  <c:pt idx="13">
                    <c:v>3.6093500000000001E-2</c:v>
                  </c:pt>
                  <c:pt idx="14">
                    <c:v>3.0977999999999999E-2</c:v>
                  </c:pt>
                  <c:pt idx="15">
                    <c:v>3.85321E-2</c:v>
                  </c:pt>
                  <c:pt idx="16">
                    <c:v>3.7217300000000002E-2</c:v>
                  </c:pt>
                  <c:pt idx="17">
                    <c:v>5.4130200000000003E-2</c:v>
                  </c:pt>
                  <c:pt idx="18">
                    <c:v>4.7453500000000003E-2</c:v>
                  </c:pt>
                  <c:pt idx="19">
                    <c:v>3.8643799999999999E-2</c:v>
                  </c:pt>
                  <c:pt idx="20">
                    <c:v>2.1732000000000001E-2</c:v>
                  </c:pt>
                  <c:pt idx="21">
                    <c:v>2.78161E-2</c:v>
                  </c:pt>
                  <c:pt idx="22">
                    <c:v>3.43416E-2</c:v>
                  </c:pt>
                  <c:pt idx="23">
                    <c:v>5.2437499999999998E-2</c:v>
                  </c:pt>
                  <c:pt idx="24">
                    <c:v>6.6332000000000002E-2</c:v>
                  </c:pt>
                  <c:pt idx="25">
                    <c:v>2.4785499999999999E-2</c:v>
                  </c:pt>
                  <c:pt idx="26">
                    <c:v>5.8230799999999999E-2</c:v>
                  </c:pt>
                  <c:pt idx="27">
                    <c:v>3.2884400000000001E-2</c:v>
                  </c:pt>
                  <c:pt idx="28">
                    <c:v>8.11418E-2</c:v>
                  </c:pt>
                  <c:pt idx="29">
                    <c:v>5.9704100000000003E-2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'Fig. 2 Median earnings'!$B$22:$B$51</c:f>
              <c:strCache>
                <c:ptCount val="30"/>
                <c:pt idx="0">
                  <c:v>DK</c:v>
                </c:pt>
                <c:pt idx="1">
                  <c:v>NO</c:v>
                </c:pt>
                <c:pt idx="2">
                  <c:v>MT</c:v>
                </c:pt>
                <c:pt idx="3">
                  <c:v>LT</c:v>
                </c:pt>
                <c:pt idx="4">
                  <c:v>IT</c:v>
                </c:pt>
                <c:pt idx="5">
                  <c:v>EE</c:v>
                </c:pt>
                <c:pt idx="6">
                  <c:v>EL</c:v>
                </c:pt>
                <c:pt idx="7">
                  <c:v>SE</c:v>
                </c:pt>
                <c:pt idx="8">
                  <c:v>FI</c:v>
                </c:pt>
                <c:pt idx="9">
                  <c:v>NL</c:v>
                </c:pt>
                <c:pt idx="10">
                  <c:v>CZ</c:v>
                </c:pt>
                <c:pt idx="11">
                  <c:v>BG</c:v>
                </c:pt>
                <c:pt idx="12">
                  <c:v>BE</c:v>
                </c:pt>
                <c:pt idx="13">
                  <c:v>HU</c:v>
                </c:pt>
                <c:pt idx="14">
                  <c:v>CH</c:v>
                </c:pt>
                <c:pt idx="15">
                  <c:v>LV</c:v>
                </c:pt>
                <c:pt idx="16">
                  <c:v>AT</c:v>
                </c:pt>
                <c:pt idx="17">
                  <c:v>LU</c:v>
                </c:pt>
                <c:pt idx="18">
                  <c:v>DE</c:v>
                </c:pt>
                <c:pt idx="19">
                  <c:v>ES</c:v>
                </c:pt>
                <c:pt idx="20">
                  <c:v>FR</c:v>
                </c:pt>
                <c:pt idx="21">
                  <c:v>PL</c:v>
                </c:pt>
                <c:pt idx="22">
                  <c:v>HR</c:v>
                </c:pt>
                <c:pt idx="23">
                  <c:v>PT</c:v>
                </c:pt>
                <c:pt idx="24">
                  <c:v>SI</c:v>
                </c:pt>
                <c:pt idx="25">
                  <c:v>UK</c:v>
                </c:pt>
                <c:pt idx="26">
                  <c:v>IE</c:v>
                </c:pt>
                <c:pt idx="27">
                  <c:v>RS</c:v>
                </c:pt>
                <c:pt idx="28">
                  <c:v>CY</c:v>
                </c:pt>
                <c:pt idx="29">
                  <c:v>RO</c:v>
                </c:pt>
              </c:strCache>
            </c:strRef>
          </c:cat>
          <c:val>
            <c:numRef>
              <c:f>'Fig. 2 Median earnings'!$D$22:$D$51</c:f>
              <c:numCache>
                <c:formatCode>General</c:formatCode>
                <c:ptCount val="30"/>
                <c:pt idx="0">
                  <c:v>1.1535979999999999</c:v>
                </c:pt>
                <c:pt idx="1">
                  <c:v>1.1341810000000001</c:v>
                </c:pt>
                <c:pt idx="2">
                  <c:v>1.154396</c:v>
                </c:pt>
                <c:pt idx="3">
                  <c:v>1.27034</c:v>
                </c:pt>
                <c:pt idx="4">
                  <c:v>1.198734</c:v>
                </c:pt>
                <c:pt idx="5">
                  <c:v>1.2047129999999999</c:v>
                </c:pt>
                <c:pt idx="6">
                  <c:v>1.297911</c:v>
                </c:pt>
                <c:pt idx="7">
                  <c:v>1.16065</c:v>
                </c:pt>
                <c:pt idx="8">
                  <c:v>1.2282390000000001</c:v>
                </c:pt>
                <c:pt idx="9">
                  <c:v>1.2187220000000001</c:v>
                </c:pt>
                <c:pt idx="10">
                  <c:v>1.2191449999999999</c:v>
                </c:pt>
                <c:pt idx="11">
                  <c:v>1.4365030000000001</c:v>
                </c:pt>
                <c:pt idx="12">
                  <c:v>1.134117</c:v>
                </c:pt>
                <c:pt idx="13">
                  <c:v>1.2875749999999999</c:v>
                </c:pt>
                <c:pt idx="14">
                  <c:v>1.203003</c:v>
                </c:pt>
                <c:pt idx="15">
                  <c:v>1.2860510000000001</c:v>
                </c:pt>
                <c:pt idx="16">
                  <c:v>1.2607489999999999</c:v>
                </c:pt>
                <c:pt idx="17">
                  <c:v>1.3690070000000001</c:v>
                </c:pt>
                <c:pt idx="18">
                  <c:v>1.3430029999999999</c:v>
                </c:pt>
                <c:pt idx="19">
                  <c:v>1.5357829999999999</c:v>
                </c:pt>
                <c:pt idx="20">
                  <c:v>1.233131</c:v>
                </c:pt>
                <c:pt idx="21">
                  <c:v>1.2432939999999999</c:v>
                </c:pt>
                <c:pt idx="22">
                  <c:v>1.3776029999999999</c:v>
                </c:pt>
                <c:pt idx="23">
                  <c:v>1.7618039999999999</c:v>
                </c:pt>
                <c:pt idx="24">
                  <c:v>1.3210710000000001</c:v>
                </c:pt>
                <c:pt idx="25">
                  <c:v>1.287938</c:v>
                </c:pt>
                <c:pt idx="26">
                  <c:v>1.4235100000000001</c:v>
                </c:pt>
                <c:pt idx="27">
                  <c:v>1.2426680000000001</c:v>
                </c:pt>
                <c:pt idx="28">
                  <c:v>1.6665840000000001</c:v>
                </c:pt>
                <c:pt idx="29">
                  <c:v>1.3932610000000001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CDA-4119-A148-B69A143BF9AD}"/>
            </c:ext>
          </c:extLst>
        </c:ser>
        <c:ser>
          <c:idx val="2"/>
          <c:order val="2"/>
          <c:tx>
            <c:strRef>
              <c:f>'Fig. 2 Median earnings'!$E$21</c:f>
              <c:strCache>
                <c:ptCount val="1"/>
                <c:pt idx="0">
                  <c:v>Higher white collar</c:v>
                </c:pt>
              </c:strCache>
            </c:strRef>
          </c:tx>
          <c:spPr>
            <a:ln w="12700" cap="rnd">
              <a:noFill/>
              <a:round/>
            </a:ln>
            <a:effectLst/>
          </c:spPr>
          <c:marker>
            <c:symbol val="triangle"/>
            <c:size val="6"/>
            <c:spPr>
              <a:solidFill>
                <a:sysClr val="windowText" lastClr="000000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'Fig. 2 Median earnings'!$S$22:$S$51</c:f>
                <c:numCache>
                  <c:formatCode>General</c:formatCode>
                  <c:ptCount val="30"/>
                  <c:pt idx="0">
                    <c:v>3.6564899999999997E-2</c:v>
                  </c:pt>
                  <c:pt idx="1">
                    <c:v>4.1775899999999998E-2</c:v>
                  </c:pt>
                  <c:pt idx="2">
                    <c:v>3.6215999999999998E-2</c:v>
                  </c:pt>
                  <c:pt idx="3">
                    <c:v>8.6937299999999995E-2</c:v>
                  </c:pt>
                  <c:pt idx="4">
                    <c:v>2.49044E-2</c:v>
                  </c:pt>
                  <c:pt idx="5">
                    <c:v>5.7345899999999998E-2</c:v>
                  </c:pt>
                  <c:pt idx="6">
                    <c:v>2.0541899999999998E-2</c:v>
                  </c:pt>
                  <c:pt idx="7">
                    <c:v>6.0952699999999999E-2</c:v>
                  </c:pt>
                  <c:pt idx="8">
                    <c:v>3.3643399999999997E-2</c:v>
                  </c:pt>
                  <c:pt idx="9">
                    <c:v>4.68482E-2</c:v>
                  </c:pt>
                  <c:pt idx="10">
                    <c:v>2.8051E-2</c:v>
                  </c:pt>
                  <c:pt idx="11">
                    <c:v>7.0913900000000002E-2</c:v>
                  </c:pt>
                  <c:pt idx="12">
                    <c:v>2.58871E-2</c:v>
                  </c:pt>
                  <c:pt idx="13">
                    <c:v>3.60404E-2</c:v>
                  </c:pt>
                  <c:pt idx="14">
                    <c:v>3.7775499999999997E-2</c:v>
                  </c:pt>
                  <c:pt idx="15">
                    <c:v>9.0076699999999996E-2</c:v>
                  </c:pt>
                  <c:pt idx="16">
                    <c:v>6.3433299999999998E-2</c:v>
                  </c:pt>
                  <c:pt idx="17">
                    <c:v>9.5621100000000001E-2</c:v>
                  </c:pt>
                  <c:pt idx="18">
                    <c:v>3.4229999999999997E-2</c:v>
                  </c:pt>
                  <c:pt idx="19">
                    <c:v>5.8177100000000002E-2</c:v>
                  </c:pt>
                  <c:pt idx="20">
                    <c:v>2.5446799999999999E-2</c:v>
                  </c:pt>
                  <c:pt idx="21">
                    <c:v>2.7749800000000002E-2</c:v>
                  </c:pt>
                  <c:pt idx="22">
                    <c:v>5.0939999999999999E-2</c:v>
                  </c:pt>
                  <c:pt idx="23">
                    <c:v>5.3626300000000002E-2</c:v>
                  </c:pt>
                  <c:pt idx="24">
                    <c:v>4.4413599999999998E-2</c:v>
                  </c:pt>
                  <c:pt idx="25">
                    <c:v>2.0019100000000001E-2</c:v>
                  </c:pt>
                  <c:pt idx="26">
                    <c:v>5.6494900000000001E-2</c:v>
                  </c:pt>
                  <c:pt idx="27">
                    <c:v>4.0634799999999999E-2</c:v>
                  </c:pt>
                  <c:pt idx="28">
                    <c:v>5.4929899999999997E-2</c:v>
                  </c:pt>
                  <c:pt idx="29">
                    <c:v>7.2801599999999994E-2</c:v>
                  </c:pt>
                </c:numCache>
              </c:numRef>
            </c:plus>
            <c:minus>
              <c:numRef>
                <c:f>'Fig. 2 Median earnings'!$S$22:$S$51</c:f>
                <c:numCache>
                  <c:formatCode>General</c:formatCode>
                  <c:ptCount val="30"/>
                  <c:pt idx="0">
                    <c:v>3.6564899999999997E-2</c:v>
                  </c:pt>
                  <c:pt idx="1">
                    <c:v>4.1775899999999998E-2</c:v>
                  </c:pt>
                  <c:pt idx="2">
                    <c:v>3.6215999999999998E-2</c:v>
                  </c:pt>
                  <c:pt idx="3">
                    <c:v>8.6937299999999995E-2</c:v>
                  </c:pt>
                  <c:pt idx="4">
                    <c:v>2.49044E-2</c:v>
                  </c:pt>
                  <c:pt idx="5">
                    <c:v>5.7345899999999998E-2</c:v>
                  </c:pt>
                  <c:pt idx="6">
                    <c:v>2.0541899999999998E-2</c:v>
                  </c:pt>
                  <c:pt idx="7">
                    <c:v>6.0952699999999999E-2</c:v>
                  </c:pt>
                  <c:pt idx="8">
                    <c:v>3.3643399999999997E-2</c:v>
                  </c:pt>
                  <c:pt idx="9">
                    <c:v>4.68482E-2</c:v>
                  </c:pt>
                  <c:pt idx="10">
                    <c:v>2.8051E-2</c:v>
                  </c:pt>
                  <c:pt idx="11">
                    <c:v>7.0913900000000002E-2</c:v>
                  </c:pt>
                  <c:pt idx="12">
                    <c:v>2.58871E-2</c:v>
                  </c:pt>
                  <c:pt idx="13">
                    <c:v>3.60404E-2</c:v>
                  </c:pt>
                  <c:pt idx="14">
                    <c:v>3.7775499999999997E-2</c:v>
                  </c:pt>
                  <c:pt idx="15">
                    <c:v>9.0076699999999996E-2</c:v>
                  </c:pt>
                  <c:pt idx="16">
                    <c:v>6.3433299999999998E-2</c:v>
                  </c:pt>
                  <c:pt idx="17">
                    <c:v>9.5621100000000001E-2</c:v>
                  </c:pt>
                  <c:pt idx="18">
                    <c:v>3.4229999999999997E-2</c:v>
                  </c:pt>
                  <c:pt idx="19">
                    <c:v>5.8177100000000002E-2</c:v>
                  </c:pt>
                  <c:pt idx="20">
                    <c:v>2.5446799999999999E-2</c:v>
                  </c:pt>
                  <c:pt idx="21">
                    <c:v>2.7749800000000002E-2</c:v>
                  </c:pt>
                  <c:pt idx="22">
                    <c:v>5.0939999999999999E-2</c:v>
                  </c:pt>
                  <c:pt idx="23">
                    <c:v>5.3626300000000002E-2</c:v>
                  </c:pt>
                  <c:pt idx="24">
                    <c:v>4.4413599999999998E-2</c:v>
                  </c:pt>
                  <c:pt idx="25">
                    <c:v>2.0019100000000001E-2</c:v>
                  </c:pt>
                  <c:pt idx="26">
                    <c:v>5.6494900000000001E-2</c:v>
                  </c:pt>
                  <c:pt idx="27">
                    <c:v>4.0634799999999999E-2</c:v>
                  </c:pt>
                  <c:pt idx="28">
                    <c:v>5.4929899999999997E-2</c:v>
                  </c:pt>
                  <c:pt idx="29">
                    <c:v>7.2801599999999994E-2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'Fig. 2 Median earnings'!$B$22:$B$51</c:f>
              <c:strCache>
                <c:ptCount val="30"/>
                <c:pt idx="0">
                  <c:v>DK</c:v>
                </c:pt>
                <c:pt idx="1">
                  <c:v>NO</c:v>
                </c:pt>
                <c:pt idx="2">
                  <c:v>MT</c:v>
                </c:pt>
                <c:pt idx="3">
                  <c:v>LT</c:v>
                </c:pt>
                <c:pt idx="4">
                  <c:v>IT</c:v>
                </c:pt>
                <c:pt idx="5">
                  <c:v>EE</c:v>
                </c:pt>
                <c:pt idx="6">
                  <c:v>EL</c:v>
                </c:pt>
                <c:pt idx="7">
                  <c:v>SE</c:v>
                </c:pt>
                <c:pt idx="8">
                  <c:v>FI</c:v>
                </c:pt>
                <c:pt idx="9">
                  <c:v>NL</c:v>
                </c:pt>
                <c:pt idx="10">
                  <c:v>CZ</c:v>
                </c:pt>
                <c:pt idx="11">
                  <c:v>BG</c:v>
                </c:pt>
                <c:pt idx="12">
                  <c:v>BE</c:v>
                </c:pt>
                <c:pt idx="13">
                  <c:v>HU</c:v>
                </c:pt>
                <c:pt idx="14">
                  <c:v>CH</c:v>
                </c:pt>
                <c:pt idx="15">
                  <c:v>LV</c:v>
                </c:pt>
                <c:pt idx="16">
                  <c:v>AT</c:v>
                </c:pt>
                <c:pt idx="17">
                  <c:v>LU</c:v>
                </c:pt>
                <c:pt idx="18">
                  <c:v>DE</c:v>
                </c:pt>
                <c:pt idx="19">
                  <c:v>ES</c:v>
                </c:pt>
                <c:pt idx="20">
                  <c:v>FR</c:v>
                </c:pt>
                <c:pt idx="21">
                  <c:v>PL</c:v>
                </c:pt>
                <c:pt idx="22">
                  <c:v>HR</c:v>
                </c:pt>
                <c:pt idx="23">
                  <c:v>PT</c:v>
                </c:pt>
                <c:pt idx="24">
                  <c:v>SI</c:v>
                </c:pt>
                <c:pt idx="25">
                  <c:v>UK</c:v>
                </c:pt>
                <c:pt idx="26">
                  <c:v>IE</c:v>
                </c:pt>
                <c:pt idx="27">
                  <c:v>RS</c:v>
                </c:pt>
                <c:pt idx="28">
                  <c:v>CY</c:v>
                </c:pt>
                <c:pt idx="29">
                  <c:v>RO</c:v>
                </c:pt>
              </c:strCache>
            </c:strRef>
          </c:cat>
          <c:val>
            <c:numRef>
              <c:f>'Fig. 2 Median earnings'!$E$22:$E$51</c:f>
              <c:numCache>
                <c:formatCode>General</c:formatCode>
                <c:ptCount val="30"/>
                <c:pt idx="0">
                  <c:v>0.99874470000000004</c:v>
                </c:pt>
                <c:pt idx="1">
                  <c:v>0.92930069999999998</c:v>
                </c:pt>
                <c:pt idx="2">
                  <c:v>0.94608409999999998</c:v>
                </c:pt>
                <c:pt idx="3">
                  <c:v>0.82737000000000005</c:v>
                </c:pt>
                <c:pt idx="4">
                  <c:v>1.0448710000000001</c:v>
                </c:pt>
                <c:pt idx="5">
                  <c:v>0.80267359999999999</c:v>
                </c:pt>
                <c:pt idx="6">
                  <c:v>1.120304</c:v>
                </c:pt>
                <c:pt idx="7">
                  <c:v>1</c:v>
                </c:pt>
                <c:pt idx="8">
                  <c:v>0.89480890000000002</c:v>
                </c:pt>
                <c:pt idx="9">
                  <c:v>0.84004230000000002</c:v>
                </c:pt>
                <c:pt idx="10">
                  <c:v>0.98260559999999997</c:v>
                </c:pt>
                <c:pt idx="11">
                  <c:v>1.1782049999999999</c:v>
                </c:pt>
                <c:pt idx="12">
                  <c:v>0.97316179999999997</c:v>
                </c:pt>
                <c:pt idx="13">
                  <c:v>0.93736730000000001</c:v>
                </c:pt>
                <c:pt idx="14">
                  <c:v>0.81376090000000001</c:v>
                </c:pt>
                <c:pt idx="15">
                  <c:v>0.980711</c:v>
                </c:pt>
                <c:pt idx="16">
                  <c:v>0.88304150000000003</c:v>
                </c:pt>
                <c:pt idx="17">
                  <c:v>0.90072269999999999</c:v>
                </c:pt>
                <c:pt idx="18">
                  <c:v>1.0029840000000001</c:v>
                </c:pt>
                <c:pt idx="19">
                  <c:v>1.176717</c:v>
                </c:pt>
                <c:pt idx="20">
                  <c:v>0.90579989999999999</c:v>
                </c:pt>
                <c:pt idx="21">
                  <c:v>0.92716129999999997</c:v>
                </c:pt>
                <c:pt idx="22">
                  <c:v>0.98624520000000004</c:v>
                </c:pt>
                <c:pt idx="23">
                  <c:v>1.005619</c:v>
                </c:pt>
                <c:pt idx="24">
                  <c:v>1.113596</c:v>
                </c:pt>
                <c:pt idx="25">
                  <c:v>0.83657590000000004</c:v>
                </c:pt>
                <c:pt idx="26">
                  <c:v>0.81803539999999997</c:v>
                </c:pt>
                <c:pt idx="27">
                  <c:v>1.0310550000000001</c:v>
                </c:pt>
                <c:pt idx="28">
                  <c:v>0.95525700000000002</c:v>
                </c:pt>
                <c:pt idx="29">
                  <c:v>1.162747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CDA-4119-A148-B69A143BF9AD}"/>
            </c:ext>
          </c:extLst>
        </c:ser>
        <c:ser>
          <c:idx val="3"/>
          <c:order val="3"/>
          <c:tx>
            <c:strRef>
              <c:f>'Fig. 2 Median earnings'!$F$21</c:f>
              <c:strCache>
                <c:ptCount val="1"/>
                <c:pt idx="0">
                  <c:v>Petit bourgeois</c:v>
                </c:pt>
              </c:strCache>
            </c:strRef>
          </c:tx>
          <c:spPr>
            <a:ln w="12700" cap="rnd">
              <a:noFill/>
              <a:prstDash val="dash"/>
              <a:round/>
            </a:ln>
            <a:effectLst/>
          </c:spPr>
          <c:marker>
            <c:symbol val="square"/>
            <c:size val="5"/>
            <c:spPr>
              <a:solidFill>
                <a:schemeClr val="bg1">
                  <a:lumMod val="50000"/>
                </a:schemeClr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'Fig. 2 Median earnings'!$T$22:$T$51</c:f>
                <c:numCache>
                  <c:formatCode>General</c:formatCode>
                  <c:ptCount val="30"/>
                  <c:pt idx="0">
                    <c:v>0.44993480000000002</c:v>
                  </c:pt>
                  <c:pt idx="1">
                    <c:v>0.1344283</c:v>
                  </c:pt>
                  <c:pt idx="2">
                    <c:v>4.5851700000000002E-2</c:v>
                  </c:pt>
                  <c:pt idx="3">
                    <c:v>0.1599141</c:v>
                  </c:pt>
                  <c:pt idx="4">
                    <c:v>2.7678299999999999E-2</c:v>
                  </c:pt>
                  <c:pt idx="5">
                    <c:v>0.10255690000000001</c:v>
                  </c:pt>
                  <c:pt idx="6">
                    <c:v>2.7488700000000001E-2</c:v>
                  </c:pt>
                  <c:pt idx="7">
                    <c:v>0.11466469999999999</c:v>
                  </c:pt>
                  <c:pt idx="8">
                    <c:v>5.93505E-2</c:v>
                  </c:pt>
                  <c:pt idx="9">
                    <c:v>0.1060203</c:v>
                  </c:pt>
                  <c:pt idx="10">
                    <c:v>2.47531E-2</c:v>
                  </c:pt>
                  <c:pt idx="11">
                    <c:v>7.8801200000000002E-2</c:v>
                  </c:pt>
                  <c:pt idx="12">
                    <c:v>4.3866099999999998E-2</c:v>
                  </c:pt>
                  <c:pt idx="13">
                    <c:v>6.1973899999999998E-2</c:v>
                  </c:pt>
                  <c:pt idx="14">
                    <c:v>8.6192500000000005E-2</c:v>
                  </c:pt>
                  <c:pt idx="15">
                    <c:v>7.9455700000000004E-2</c:v>
                  </c:pt>
                  <c:pt idx="16">
                    <c:v>9.7166799999999998E-2</c:v>
                  </c:pt>
                  <c:pt idx="17">
                    <c:v>0.12787229999999999</c:v>
                  </c:pt>
                  <c:pt idx="18">
                    <c:v>9.4340900000000005E-2</c:v>
                  </c:pt>
                  <c:pt idx="19">
                    <c:v>3.02382E-2</c:v>
                  </c:pt>
                  <c:pt idx="20">
                    <c:v>7.9498200000000005E-2</c:v>
                  </c:pt>
                  <c:pt idx="21">
                    <c:v>3.2946299999999998E-2</c:v>
                  </c:pt>
                  <c:pt idx="22">
                    <c:v>7.2600899999999996E-2</c:v>
                  </c:pt>
                  <c:pt idx="23">
                    <c:v>4.4994600000000003E-2</c:v>
                  </c:pt>
                  <c:pt idx="24">
                    <c:v>5.5084300000000003E-2</c:v>
                  </c:pt>
                  <c:pt idx="25">
                    <c:v>5.81507E-2</c:v>
                  </c:pt>
                  <c:pt idx="26">
                    <c:v>9.3421799999999999E-2</c:v>
                  </c:pt>
                  <c:pt idx="27">
                    <c:v>7.3673699999999995E-2</c:v>
                  </c:pt>
                  <c:pt idx="28">
                    <c:v>7.5494800000000001E-2</c:v>
                  </c:pt>
                  <c:pt idx="29">
                    <c:v>7.1563600000000005E-2</c:v>
                  </c:pt>
                </c:numCache>
              </c:numRef>
            </c:plus>
            <c:minus>
              <c:numRef>
                <c:f>'Fig. 2 Median earnings'!$T$22:$T$51</c:f>
                <c:numCache>
                  <c:formatCode>General</c:formatCode>
                  <c:ptCount val="30"/>
                  <c:pt idx="0">
                    <c:v>0.44993480000000002</c:v>
                  </c:pt>
                  <c:pt idx="1">
                    <c:v>0.1344283</c:v>
                  </c:pt>
                  <c:pt idx="2">
                    <c:v>4.5851700000000002E-2</c:v>
                  </c:pt>
                  <c:pt idx="3">
                    <c:v>0.1599141</c:v>
                  </c:pt>
                  <c:pt idx="4">
                    <c:v>2.7678299999999999E-2</c:v>
                  </c:pt>
                  <c:pt idx="5">
                    <c:v>0.10255690000000001</c:v>
                  </c:pt>
                  <c:pt idx="6">
                    <c:v>2.7488700000000001E-2</c:v>
                  </c:pt>
                  <c:pt idx="7">
                    <c:v>0.11466469999999999</c:v>
                  </c:pt>
                  <c:pt idx="8">
                    <c:v>5.93505E-2</c:v>
                  </c:pt>
                  <c:pt idx="9">
                    <c:v>0.1060203</c:v>
                  </c:pt>
                  <c:pt idx="10">
                    <c:v>2.47531E-2</c:v>
                  </c:pt>
                  <c:pt idx="11">
                    <c:v>7.8801200000000002E-2</c:v>
                  </c:pt>
                  <c:pt idx="12">
                    <c:v>4.3866099999999998E-2</c:v>
                  </c:pt>
                  <c:pt idx="13">
                    <c:v>6.1973899999999998E-2</c:v>
                  </c:pt>
                  <c:pt idx="14">
                    <c:v>8.6192500000000005E-2</c:v>
                  </c:pt>
                  <c:pt idx="15">
                    <c:v>7.9455700000000004E-2</c:v>
                  </c:pt>
                  <c:pt idx="16">
                    <c:v>9.7166799999999998E-2</c:v>
                  </c:pt>
                  <c:pt idx="17">
                    <c:v>0.12787229999999999</c:v>
                  </c:pt>
                  <c:pt idx="18">
                    <c:v>9.4340900000000005E-2</c:v>
                  </c:pt>
                  <c:pt idx="19">
                    <c:v>3.02382E-2</c:v>
                  </c:pt>
                  <c:pt idx="20">
                    <c:v>7.9498200000000005E-2</c:v>
                  </c:pt>
                  <c:pt idx="21">
                    <c:v>3.2946299999999998E-2</c:v>
                  </c:pt>
                  <c:pt idx="22">
                    <c:v>7.2600899999999996E-2</c:v>
                  </c:pt>
                  <c:pt idx="23">
                    <c:v>4.4994600000000003E-2</c:v>
                  </c:pt>
                  <c:pt idx="24">
                    <c:v>5.5084300000000003E-2</c:v>
                  </c:pt>
                  <c:pt idx="25">
                    <c:v>5.81507E-2</c:v>
                  </c:pt>
                  <c:pt idx="26">
                    <c:v>9.3421799999999999E-2</c:v>
                  </c:pt>
                  <c:pt idx="27">
                    <c:v>7.3673699999999995E-2</c:v>
                  </c:pt>
                  <c:pt idx="28">
                    <c:v>7.5494800000000001E-2</c:v>
                  </c:pt>
                  <c:pt idx="29">
                    <c:v>7.1563600000000005E-2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'Fig. 2 Median earnings'!$B$22:$B$51</c:f>
              <c:strCache>
                <c:ptCount val="30"/>
                <c:pt idx="0">
                  <c:v>DK</c:v>
                </c:pt>
                <c:pt idx="1">
                  <c:v>NO</c:v>
                </c:pt>
                <c:pt idx="2">
                  <c:v>MT</c:v>
                </c:pt>
                <c:pt idx="3">
                  <c:v>LT</c:v>
                </c:pt>
                <c:pt idx="4">
                  <c:v>IT</c:v>
                </c:pt>
                <c:pt idx="5">
                  <c:v>EE</c:v>
                </c:pt>
                <c:pt idx="6">
                  <c:v>EL</c:v>
                </c:pt>
                <c:pt idx="7">
                  <c:v>SE</c:v>
                </c:pt>
                <c:pt idx="8">
                  <c:v>FI</c:v>
                </c:pt>
                <c:pt idx="9">
                  <c:v>NL</c:v>
                </c:pt>
                <c:pt idx="10">
                  <c:v>CZ</c:v>
                </c:pt>
                <c:pt idx="11">
                  <c:v>BG</c:v>
                </c:pt>
                <c:pt idx="12">
                  <c:v>BE</c:v>
                </c:pt>
                <c:pt idx="13">
                  <c:v>HU</c:v>
                </c:pt>
                <c:pt idx="14">
                  <c:v>CH</c:v>
                </c:pt>
                <c:pt idx="15">
                  <c:v>LV</c:v>
                </c:pt>
                <c:pt idx="16">
                  <c:v>AT</c:v>
                </c:pt>
                <c:pt idx="17">
                  <c:v>LU</c:v>
                </c:pt>
                <c:pt idx="18">
                  <c:v>DE</c:v>
                </c:pt>
                <c:pt idx="19">
                  <c:v>ES</c:v>
                </c:pt>
                <c:pt idx="20">
                  <c:v>FR</c:v>
                </c:pt>
                <c:pt idx="21">
                  <c:v>PL</c:v>
                </c:pt>
                <c:pt idx="22">
                  <c:v>HR</c:v>
                </c:pt>
                <c:pt idx="23">
                  <c:v>PT</c:v>
                </c:pt>
                <c:pt idx="24">
                  <c:v>SI</c:v>
                </c:pt>
                <c:pt idx="25">
                  <c:v>UK</c:v>
                </c:pt>
                <c:pt idx="26">
                  <c:v>IE</c:v>
                </c:pt>
                <c:pt idx="27">
                  <c:v>RS</c:v>
                </c:pt>
                <c:pt idx="28">
                  <c:v>CY</c:v>
                </c:pt>
                <c:pt idx="29">
                  <c:v>RO</c:v>
                </c:pt>
              </c:strCache>
            </c:strRef>
          </c:cat>
          <c:val>
            <c:numRef>
              <c:f>'Fig. 2 Median earnings'!$F$22:$F$51</c:f>
              <c:numCache>
                <c:formatCode>General</c:formatCode>
                <c:ptCount val="30"/>
                <c:pt idx="1">
                  <c:v>0.97747309999999998</c:v>
                </c:pt>
                <c:pt idx="2">
                  <c:v>0.80025610000000003</c:v>
                </c:pt>
                <c:pt idx="3">
                  <c:v>0.95130570000000003</c:v>
                </c:pt>
                <c:pt idx="4">
                  <c:v>0.88337670000000001</c:v>
                </c:pt>
                <c:pt idx="5">
                  <c:v>0.78707910000000003</c:v>
                </c:pt>
                <c:pt idx="6">
                  <c:v>0.97772740000000002</c:v>
                </c:pt>
                <c:pt idx="7">
                  <c:v>0.90555560000000002</c:v>
                </c:pt>
                <c:pt idx="8">
                  <c:v>0.84182009999999996</c:v>
                </c:pt>
                <c:pt idx="9">
                  <c:v>0.81484690000000004</c:v>
                </c:pt>
                <c:pt idx="10">
                  <c:v>0.83255950000000001</c:v>
                </c:pt>
                <c:pt idx="11">
                  <c:v>0.96218479999999995</c:v>
                </c:pt>
                <c:pt idx="12">
                  <c:v>0.6534662</c:v>
                </c:pt>
                <c:pt idx="13">
                  <c:v>0.74607290000000004</c:v>
                </c:pt>
                <c:pt idx="14">
                  <c:v>0.56768490000000005</c:v>
                </c:pt>
                <c:pt idx="15">
                  <c:v>0.58512339999999996</c:v>
                </c:pt>
                <c:pt idx="16">
                  <c:v>0.86742220000000003</c:v>
                </c:pt>
                <c:pt idx="17">
                  <c:v>0.93203130000000001</c:v>
                </c:pt>
                <c:pt idx="18">
                  <c:v>0.72499440000000004</c:v>
                </c:pt>
                <c:pt idx="19">
                  <c:v>0.7865375</c:v>
                </c:pt>
                <c:pt idx="20">
                  <c:v>0.76099309999999998</c:v>
                </c:pt>
                <c:pt idx="21">
                  <c:v>1.1260140000000001</c:v>
                </c:pt>
                <c:pt idx="22">
                  <c:v>0.88568279999999999</c:v>
                </c:pt>
                <c:pt idx="23">
                  <c:v>0.7939252</c:v>
                </c:pt>
                <c:pt idx="24">
                  <c:v>0.42554439999999999</c:v>
                </c:pt>
                <c:pt idx="25">
                  <c:v>0.63424119999999995</c:v>
                </c:pt>
                <c:pt idx="26">
                  <c:v>0.77294680000000004</c:v>
                </c:pt>
                <c:pt idx="27">
                  <c:v>0.60312739999999998</c:v>
                </c:pt>
                <c:pt idx="28">
                  <c:v>0.98188089999999995</c:v>
                </c:pt>
                <c:pt idx="29">
                  <c:v>0.70116719999999999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CDA-4119-A148-B69A143BF9AD}"/>
            </c:ext>
          </c:extLst>
        </c:ser>
        <c:ser>
          <c:idx val="4"/>
          <c:order val="4"/>
          <c:tx>
            <c:strRef>
              <c:f>'Fig. 2 Median earnings'!$G$21</c:f>
              <c:strCache>
                <c:ptCount val="1"/>
                <c:pt idx="0">
                  <c:v>Small farmers</c:v>
                </c:pt>
              </c:strCache>
            </c:strRef>
          </c:tx>
          <c:spPr>
            <a:ln w="12700" cap="rnd">
              <a:noFill/>
              <a:prstDash val="sysDash"/>
              <a:round/>
            </a:ln>
            <a:effectLst/>
          </c:spPr>
          <c:marker>
            <c:symbol val="circle"/>
            <c:size val="5"/>
            <c:spPr>
              <a:solidFill>
                <a:schemeClr val="bg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'Fig. 2 Median earnings'!$U$22:$U$51</c:f>
                <c:numCache>
                  <c:formatCode>General</c:formatCode>
                  <c:ptCount val="30"/>
                  <c:pt idx="0">
                    <c:v>0.89079109999999995</c:v>
                  </c:pt>
                  <c:pt idx="1">
                    <c:v>0.2569671</c:v>
                  </c:pt>
                  <c:pt idx="2">
                    <c:v>0.30417919999999998</c:v>
                  </c:pt>
                  <c:pt idx="3">
                    <c:v>0.42953999999999998</c:v>
                  </c:pt>
                  <c:pt idx="4">
                    <c:v>9.9350300000000002E-2</c:v>
                  </c:pt>
                  <c:pt idx="5">
                    <c:v>0.25320549999999997</c:v>
                  </c:pt>
                  <c:pt idx="6">
                    <c:v>4.1068300000000002E-2</c:v>
                  </c:pt>
                  <c:pt idx="7">
                    <c:v>0.2014909</c:v>
                  </c:pt>
                  <c:pt idx="8">
                    <c:v>7.0227100000000001E-2</c:v>
                  </c:pt>
                  <c:pt idx="9">
                    <c:v>0.1974851</c:v>
                  </c:pt>
                  <c:pt idx="10">
                    <c:v>0.18554029999999999</c:v>
                  </c:pt>
                  <c:pt idx="11">
                    <c:v>0.1449589</c:v>
                  </c:pt>
                  <c:pt idx="12">
                    <c:v>0.151175</c:v>
                  </c:pt>
                  <c:pt idx="13">
                    <c:v>5.9804099999999999E-2</c:v>
                  </c:pt>
                  <c:pt idx="14">
                    <c:v>0.1081486</c:v>
                  </c:pt>
                  <c:pt idx="15">
                    <c:v>0.1212217</c:v>
                  </c:pt>
                  <c:pt idx="16">
                    <c:v>0.11805309999999999</c:v>
                  </c:pt>
                  <c:pt idx="17">
                    <c:v>0.36534949999999999</c:v>
                  </c:pt>
                  <c:pt idx="18">
                    <c:v>0.36950189999999999</c:v>
                  </c:pt>
                  <c:pt idx="19">
                    <c:v>7.2875899999999993E-2</c:v>
                  </c:pt>
                  <c:pt idx="20">
                    <c:v>9.9558499999999994E-2</c:v>
                  </c:pt>
                  <c:pt idx="21">
                    <c:v>5.69741E-2</c:v>
                  </c:pt>
                  <c:pt idx="22">
                    <c:v>9.3561800000000001E-2</c:v>
                  </c:pt>
                  <c:pt idx="23">
                    <c:v>0.17997830000000001</c:v>
                  </c:pt>
                  <c:pt idx="24">
                    <c:v>0.16467619999999999</c:v>
                  </c:pt>
                  <c:pt idx="25">
                    <c:v>9.6282199999999998E-2</c:v>
                  </c:pt>
                  <c:pt idx="26">
                    <c:v>0.20625379999999999</c:v>
                  </c:pt>
                  <c:pt idx="27">
                    <c:v>3.5868299999999999E-2</c:v>
                  </c:pt>
                  <c:pt idx="28">
                    <c:v>0.2264842</c:v>
                  </c:pt>
                  <c:pt idx="29">
                    <c:v>8.1800999999999992E-3</c:v>
                  </c:pt>
                </c:numCache>
              </c:numRef>
            </c:plus>
            <c:minus>
              <c:numRef>
                <c:f>'Fig. 2 Median earnings'!$U$22:$U$51</c:f>
                <c:numCache>
                  <c:formatCode>General</c:formatCode>
                  <c:ptCount val="30"/>
                  <c:pt idx="0">
                    <c:v>0.89079109999999995</c:v>
                  </c:pt>
                  <c:pt idx="1">
                    <c:v>0.2569671</c:v>
                  </c:pt>
                  <c:pt idx="2">
                    <c:v>0.30417919999999998</c:v>
                  </c:pt>
                  <c:pt idx="3">
                    <c:v>0.42953999999999998</c:v>
                  </c:pt>
                  <c:pt idx="4">
                    <c:v>9.9350300000000002E-2</c:v>
                  </c:pt>
                  <c:pt idx="5">
                    <c:v>0.25320549999999997</c:v>
                  </c:pt>
                  <c:pt idx="6">
                    <c:v>4.1068300000000002E-2</c:v>
                  </c:pt>
                  <c:pt idx="7">
                    <c:v>0.2014909</c:v>
                  </c:pt>
                  <c:pt idx="8">
                    <c:v>7.0227100000000001E-2</c:v>
                  </c:pt>
                  <c:pt idx="9">
                    <c:v>0.1974851</c:v>
                  </c:pt>
                  <c:pt idx="10">
                    <c:v>0.18554029999999999</c:v>
                  </c:pt>
                  <c:pt idx="11">
                    <c:v>0.1449589</c:v>
                  </c:pt>
                  <c:pt idx="12">
                    <c:v>0.151175</c:v>
                  </c:pt>
                  <c:pt idx="13">
                    <c:v>5.9804099999999999E-2</c:v>
                  </c:pt>
                  <c:pt idx="14">
                    <c:v>0.1081486</c:v>
                  </c:pt>
                  <c:pt idx="15">
                    <c:v>0.1212217</c:v>
                  </c:pt>
                  <c:pt idx="16">
                    <c:v>0.11805309999999999</c:v>
                  </c:pt>
                  <c:pt idx="17">
                    <c:v>0.36534949999999999</c:v>
                  </c:pt>
                  <c:pt idx="18">
                    <c:v>0.36950189999999999</c:v>
                  </c:pt>
                  <c:pt idx="19">
                    <c:v>7.2875899999999993E-2</c:v>
                  </c:pt>
                  <c:pt idx="20">
                    <c:v>9.9558499999999994E-2</c:v>
                  </c:pt>
                  <c:pt idx="21">
                    <c:v>5.69741E-2</c:v>
                  </c:pt>
                  <c:pt idx="22">
                    <c:v>9.3561800000000001E-2</c:v>
                  </c:pt>
                  <c:pt idx="23">
                    <c:v>0.17997830000000001</c:v>
                  </c:pt>
                  <c:pt idx="24">
                    <c:v>0.16467619999999999</c:v>
                  </c:pt>
                  <c:pt idx="25">
                    <c:v>9.6282199999999998E-2</c:v>
                  </c:pt>
                  <c:pt idx="26">
                    <c:v>0.20625379999999999</c:v>
                  </c:pt>
                  <c:pt idx="27">
                    <c:v>3.5868299999999999E-2</c:v>
                  </c:pt>
                  <c:pt idx="28">
                    <c:v>0.2264842</c:v>
                  </c:pt>
                  <c:pt idx="29">
                    <c:v>8.1800999999999992E-3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'Fig. 2 Median earnings'!$B$22:$B$51</c:f>
              <c:strCache>
                <c:ptCount val="30"/>
                <c:pt idx="0">
                  <c:v>DK</c:v>
                </c:pt>
                <c:pt idx="1">
                  <c:v>NO</c:v>
                </c:pt>
                <c:pt idx="2">
                  <c:v>MT</c:v>
                </c:pt>
                <c:pt idx="3">
                  <c:v>LT</c:v>
                </c:pt>
                <c:pt idx="4">
                  <c:v>IT</c:v>
                </c:pt>
                <c:pt idx="5">
                  <c:v>EE</c:v>
                </c:pt>
                <c:pt idx="6">
                  <c:v>EL</c:v>
                </c:pt>
                <c:pt idx="7">
                  <c:v>SE</c:v>
                </c:pt>
                <c:pt idx="8">
                  <c:v>FI</c:v>
                </c:pt>
                <c:pt idx="9">
                  <c:v>NL</c:v>
                </c:pt>
                <c:pt idx="10">
                  <c:v>CZ</c:v>
                </c:pt>
                <c:pt idx="11">
                  <c:v>BG</c:v>
                </c:pt>
                <c:pt idx="12">
                  <c:v>BE</c:v>
                </c:pt>
                <c:pt idx="13">
                  <c:v>HU</c:v>
                </c:pt>
                <c:pt idx="14">
                  <c:v>CH</c:v>
                </c:pt>
                <c:pt idx="15">
                  <c:v>LV</c:v>
                </c:pt>
                <c:pt idx="16">
                  <c:v>AT</c:v>
                </c:pt>
                <c:pt idx="17">
                  <c:v>LU</c:v>
                </c:pt>
                <c:pt idx="18">
                  <c:v>DE</c:v>
                </c:pt>
                <c:pt idx="19">
                  <c:v>ES</c:v>
                </c:pt>
                <c:pt idx="20">
                  <c:v>FR</c:v>
                </c:pt>
                <c:pt idx="21">
                  <c:v>PL</c:v>
                </c:pt>
                <c:pt idx="22">
                  <c:v>HR</c:v>
                </c:pt>
                <c:pt idx="23">
                  <c:v>PT</c:v>
                </c:pt>
                <c:pt idx="24">
                  <c:v>SI</c:v>
                </c:pt>
                <c:pt idx="25">
                  <c:v>UK</c:v>
                </c:pt>
                <c:pt idx="26">
                  <c:v>IE</c:v>
                </c:pt>
                <c:pt idx="27">
                  <c:v>RS</c:v>
                </c:pt>
                <c:pt idx="28">
                  <c:v>CY</c:v>
                </c:pt>
                <c:pt idx="29">
                  <c:v>RO</c:v>
                </c:pt>
              </c:strCache>
            </c:strRef>
          </c:cat>
          <c:val>
            <c:numRef>
              <c:f>'Fig. 2 Median earnings'!$G$22:$G$51</c:f>
              <c:numCache>
                <c:formatCode>General</c:formatCode>
                <c:ptCount val="30"/>
                <c:pt idx="3">
                  <c:v>1.2906899999999999</c:v>
                </c:pt>
                <c:pt idx="4">
                  <c:v>0.68242049999999999</c:v>
                </c:pt>
                <c:pt idx="6">
                  <c:v>0.58343230000000001</c:v>
                </c:pt>
                <c:pt idx="8">
                  <c:v>0.73555119999999996</c:v>
                </c:pt>
                <c:pt idx="11">
                  <c:v>0.82835159999999997</c:v>
                </c:pt>
                <c:pt idx="13">
                  <c:v>0.67523639999999996</c:v>
                </c:pt>
                <c:pt idx="15">
                  <c:v>0.5</c:v>
                </c:pt>
                <c:pt idx="16">
                  <c:v>0.79931370000000002</c:v>
                </c:pt>
                <c:pt idx="19">
                  <c:v>0.73346480000000003</c:v>
                </c:pt>
                <c:pt idx="20">
                  <c:v>0.58908260000000001</c:v>
                </c:pt>
                <c:pt idx="21">
                  <c:v>0.45734970000000003</c:v>
                </c:pt>
                <c:pt idx="22">
                  <c:v>0.58413930000000003</c:v>
                </c:pt>
                <c:pt idx="23">
                  <c:v>0.74692380000000003</c:v>
                </c:pt>
                <c:pt idx="24">
                  <c:v>0.55562089999999997</c:v>
                </c:pt>
                <c:pt idx="25">
                  <c:v>0.52529179999999998</c:v>
                </c:pt>
                <c:pt idx="26">
                  <c:v>0.6183575</c:v>
                </c:pt>
                <c:pt idx="27">
                  <c:v>0.28567959999999998</c:v>
                </c:pt>
                <c:pt idx="29">
                  <c:v>0.15024970000000001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6CDA-4119-A148-B69A143BF9AD}"/>
            </c:ext>
          </c:extLst>
        </c:ser>
        <c:ser>
          <c:idx val="5"/>
          <c:order val="5"/>
          <c:tx>
            <c:strRef>
              <c:f>'Fig. 2 Median earnings'!$H$21</c:f>
              <c:strCache>
                <c:ptCount val="1"/>
                <c:pt idx="0">
                  <c:v>Higher grade blue collar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plus"/>
            <c:size val="7"/>
            <c:spPr>
              <a:noFill/>
              <a:ln w="9525">
                <a:solidFill>
                  <a:sysClr val="windowText" lastClr="000000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'Fig. 2 Median earnings'!$V$22:$V$51</c:f>
                <c:numCache>
                  <c:formatCode>General</c:formatCode>
                  <c:ptCount val="30"/>
                  <c:pt idx="0">
                    <c:v>5.4599200000000001E-2</c:v>
                  </c:pt>
                  <c:pt idx="1">
                    <c:v>8.4424299999999994E-2</c:v>
                  </c:pt>
                  <c:pt idx="2">
                    <c:v>6.2130299999999999E-2</c:v>
                  </c:pt>
                  <c:pt idx="3">
                    <c:v>0.1518738</c:v>
                  </c:pt>
                  <c:pt idx="4">
                    <c:v>3.1150899999999999E-2</c:v>
                  </c:pt>
                  <c:pt idx="5">
                    <c:v>7.4461200000000005E-2</c:v>
                  </c:pt>
                  <c:pt idx="6">
                    <c:v>4.8206699999999998E-2</c:v>
                  </c:pt>
                  <c:pt idx="7">
                    <c:v>9.4628799999999999E-2</c:v>
                  </c:pt>
                  <c:pt idx="8">
                    <c:v>4.4933899999999999E-2</c:v>
                  </c:pt>
                  <c:pt idx="9">
                    <c:v>6.0338299999999997E-2</c:v>
                  </c:pt>
                  <c:pt idx="10">
                    <c:v>5.2491400000000001E-2</c:v>
                  </c:pt>
                  <c:pt idx="11">
                    <c:v>0.14625959999999999</c:v>
                  </c:pt>
                  <c:pt idx="12">
                    <c:v>6.2682500000000002E-2</c:v>
                  </c:pt>
                  <c:pt idx="13">
                    <c:v>0.12366489999999999</c:v>
                  </c:pt>
                  <c:pt idx="14">
                    <c:v>5.2434799999999997E-2</c:v>
                  </c:pt>
                  <c:pt idx="15">
                    <c:v>0.1307133</c:v>
                  </c:pt>
                  <c:pt idx="16">
                    <c:v>4.0755600000000003E-2</c:v>
                  </c:pt>
                  <c:pt idx="17">
                    <c:v>5.8121100000000002E-2</c:v>
                  </c:pt>
                  <c:pt idx="18">
                    <c:v>4.47018E-2</c:v>
                  </c:pt>
                  <c:pt idx="19">
                    <c:v>5.1183600000000003E-2</c:v>
                  </c:pt>
                  <c:pt idx="20">
                    <c:v>2.2474899999999999E-2</c:v>
                  </c:pt>
                  <c:pt idx="21">
                    <c:v>7.5687099999999993E-2</c:v>
                  </c:pt>
                  <c:pt idx="22">
                    <c:v>9.4980099999999998E-2</c:v>
                  </c:pt>
                  <c:pt idx="23">
                    <c:v>3.83381E-2</c:v>
                  </c:pt>
                  <c:pt idx="24">
                    <c:v>5.7968400000000003E-2</c:v>
                  </c:pt>
                  <c:pt idx="25">
                    <c:v>3.9084899999999999E-2</c:v>
                  </c:pt>
                  <c:pt idx="26">
                    <c:v>0.1036793</c:v>
                  </c:pt>
                  <c:pt idx="27">
                    <c:v>8.6906600000000001E-2</c:v>
                  </c:pt>
                  <c:pt idx="28">
                    <c:v>5.5201800000000002E-2</c:v>
                  </c:pt>
                  <c:pt idx="29">
                    <c:v>0.19425680000000001</c:v>
                  </c:pt>
                </c:numCache>
              </c:numRef>
            </c:plus>
            <c:minus>
              <c:numRef>
                <c:f>'Fig. 2 Median earnings'!$V$22:$V$51</c:f>
                <c:numCache>
                  <c:formatCode>General</c:formatCode>
                  <c:ptCount val="30"/>
                  <c:pt idx="0">
                    <c:v>5.4599200000000001E-2</c:v>
                  </c:pt>
                  <c:pt idx="1">
                    <c:v>8.4424299999999994E-2</c:v>
                  </c:pt>
                  <c:pt idx="2">
                    <c:v>6.2130299999999999E-2</c:v>
                  </c:pt>
                  <c:pt idx="3">
                    <c:v>0.1518738</c:v>
                  </c:pt>
                  <c:pt idx="4">
                    <c:v>3.1150899999999999E-2</c:v>
                  </c:pt>
                  <c:pt idx="5">
                    <c:v>7.4461200000000005E-2</c:v>
                  </c:pt>
                  <c:pt idx="6">
                    <c:v>4.8206699999999998E-2</c:v>
                  </c:pt>
                  <c:pt idx="7">
                    <c:v>9.4628799999999999E-2</c:v>
                  </c:pt>
                  <c:pt idx="8">
                    <c:v>4.4933899999999999E-2</c:v>
                  </c:pt>
                  <c:pt idx="9">
                    <c:v>6.0338299999999997E-2</c:v>
                  </c:pt>
                  <c:pt idx="10">
                    <c:v>5.2491400000000001E-2</c:v>
                  </c:pt>
                  <c:pt idx="11">
                    <c:v>0.14625959999999999</c:v>
                  </c:pt>
                  <c:pt idx="12">
                    <c:v>6.2682500000000002E-2</c:v>
                  </c:pt>
                  <c:pt idx="13">
                    <c:v>0.12366489999999999</c:v>
                  </c:pt>
                  <c:pt idx="14">
                    <c:v>5.2434799999999997E-2</c:v>
                  </c:pt>
                  <c:pt idx="15">
                    <c:v>0.1307133</c:v>
                  </c:pt>
                  <c:pt idx="16">
                    <c:v>4.0755600000000003E-2</c:v>
                  </c:pt>
                  <c:pt idx="17">
                    <c:v>5.8121100000000002E-2</c:v>
                  </c:pt>
                  <c:pt idx="18">
                    <c:v>4.47018E-2</c:v>
                  </c:pt>
                  <c:pt idx="19">
                    <c:v>5.1183600000000003E-2</c:v>
                  </c:pt>
                  <c:pt idx="20">
                    <c:v>2.2474899999999999E-2</c:v>
                  </c:pt>
                  <c:pt idx="21">
                    <c:v>7.5687099999999993E-2</c:v>
                  </c:pt>
                  <c:pt idx="22">
                    <c:v>9.4980099999999998E-2</c:v>
                  </c:pt>
                  <c:pt idx="23">
                    <c:v>3.83381E-2</c:v>
                  </c:pt>
                  <c:pt idx="24">
                    <c:v>5.7968400000000003E-2</c:v>
                  </c:pt>
                  <c:pt idx="25">
                    <c:v>3.9084899999999999E-2</c:v>
                  </c:pt>
                  <c:pt idx="26">
                    <c:v>0.1036793</c:v>
                  </c:pt>
                  <c:pt idx="27">
                    <c:v>8.6906600000000001E-2</c:v>
                  </c:pt>
                  <c:pt idx="28">
                    <c:v>5.5201800000000002E-2</c:v>
                  </c:pt>
                  <c:pt idx="29">
                    <c:v>0.19425680000000001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'Fig. 2 Median earnings'!$B$22:$B$51</c:f>
              <c:strCache>
                <c:ptCount val="30"/>
                <c:pt idx="0">
                  <c:v>DK</c:v>
                </c:pt>
                <c:pt idx="1">
                  <c:v>NO</c:v>
                </c:pt>
                <c:pt idx="2">
                  <c:v>MT</c:v>
                </c:pt>
                <c:pt idx="3">
                  <c:v>LT</c:v>
                </c:pt>
                <c:pt idx="4">
                  <c:v>IT</c:v>
                </c:pt>
                <c:pt idx="5">
                  <c:v>EE</c:v>
                </c:pt>
                <c:pt idx="6">
                  <c:v>EL</c:v>
                </c:pt>
                <c:pt idx="7">
                  <c:v>SE</c:v>
                </c:pt>
                <c:pt idx="8">
                  <c:v>FI</c:v>
                </c:pt>
                <c:pt idx="9">
                  <c:v>NL</c:v>
                </c:pt>
                <c:pt idx="10">
                  <c:v>CZ</c:v>
                </c:pt>
                <c:pt idx="11">
                  <c:v>BG</c:v>
                </c:pt>
                <c:pt idx="12">
                  <c:v>BE</c:v>
                </c:pt>
                <c:pt idx="13">
                  <c:v>HU</c:v>
                </c:pt>
                <c:pt idx="14">
                  <c:v>CH</c:v>
                </c:pt>
                <c:pt idx="15">
                  <c:v>LV</c:v>
                </c:pt>
                <c:pt idx="16">
                  <c:v>AT</c:v>
                </c:pt>
                <c:pt idx="17">
                  <c:v>LU</c:v>
                </c:pt>
                <c:pt idx="18">
                  <c:v>DE</c:v>
                </c:pt>
                <c:pt idx="19">
                  <c:v>ES</c:v>
                </c:pt>
                <c:pt idx="20">
                  <c:v>FR</c:v>
                </c:pt>
                <c:pt idx="21">
                  <c:v>PL</c:v>
                </c:pt>
                <c:pt idx="22">
                  <c:v>HR</c:v>
                </c:pt>
                <c:pt idx="23">
                  <c:v>PT</c:v>
                </c:pt>
                <c:pt idx="24">
                  <c:v>SI</c:v>
                </c:pt>
                <c:pt idx="25">
                  <c:v>UK</c:v>
                </c:pt>
                <c:pt idx="26">
                  <c:v>IE</c:v>
                </c:pt>
                <c:pt idx="27">
                  <c:v>RS</c:v>
                </c:pt>
                <c:pt idx="28">
                  <c:v>CY</c:v>
                </c:pt>
                <c:pt idx="29">
                  <c:v>RO</c:v>
                </c:pt>
              </c:strCache>
            </c:strRef>
          </c:cat>
          <c:val>
            <c:numRef>
              <c:f>'Fig. 2 Median earnings'!$H$22:$H$51</c:f>
              <c:numCache>
                <c:formatCode>General</c:formatCode>
                <c:ptCount val="30"/>
                <c:pt idx="0">
                  <c:v>0.967638</c:v>
                </c:pt>
                <c:pt idx="1">
                  <c:v>1.0472859999999999</c:v>
                </c:pt>
                <c:pt idx="2">
                  <c:v>0.88861069999999998</c:v>
                </c:pt>
                <c:pt idx="3">
                  <c:v>1.1015820000000001</c:v>
                </c:pt>
                <c:pt idx="4">
                  <c:v>1.0265869999999999</c:v>
                </c:pt>
                <c:pt idx="5">
                  <c:v>0.9396371</c:v>
                </c:pt>
                <c:pt idx="6">
                  <c:v>1.1670609999999999</c:v>
                </c:pt>
                <c:pt idx="7">
                  <c:v>1.1172979999999999</c:v>
                </c:pt>
                <c:pt idx="8">
                  <c:v>1.011463</c:v>
                </c:pt>
                <c:pt idx="9">
                  <c:v>1.0111950000000001</c:v>
                </c:pt>
                <c:pt idx="10">
                  <c:v>1.043261</c:v>
                </c:pt>
                <c:pt idx="11">
                  <c:v>0.96255860000000004</c:v>
                </c:pt>
                <c:pt idx="12">
                  <c:v>1.0044949999999999</c:v>
                </c:pt>
                <c:pt idx="13">
                  <c:v>1.1264909999999999</c:v>
                </c:pt>
                <c:pt idx="14">
                  <c:v>1.0888770000000001</c:v>
                </c:pt>
                <c:pt idx="15">
                  <c:v>1.028502</c:v>
                </c:pt>
                <c:pt idx="16">
                  <c:v>1.000588</c:v>
                </c:pt>
                <c:pt idx="17">
                  <c:v>0.94514430000000005</c:v>
                </c:pt>
                <c:pt idx="18">
                  <c:v>1.0493859999999999</c:v>
                </c:pt>
                <c:pt idx="19">
                  <c:v>1.205633</c:v>
                </c:pt>
                <c:pt idx="20">
                  <c:v>0.96702049999999995</c:v>
                </c:pt>
                <c:pt idx="21">
                  <c:v>1.1081129999999999</c:v>
                </c:pt>
                <c:pt idx="22">
                  <c:v>1.153675</c:v>
                </c:pt>
                <c:pt idx="23">
                  <c:v>1.0340370000000001</c:v>
                </c:pt>
                <c:pt idx="24">
                  <c:v>1.045909</c:v>
                </c:pt>
                <c:pt idx="25">
                  <c:v>0.98249030000000004</c:v>
                </c:pt>
                <c:pt idx="26">
                  <c:v>1.102093</c:v>
                </c:pt>
                <c:pt idx="27">
                  <c:v>1.178347</c:v>
                </c:pt>
                <c:pt idx="28">
                  <c:v>1.1648590000000001</c:v>
                </c:pt>
                <c:pt idx="29">
                  <c:v>1.189184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0052-49A6-B6B5-0EDCF5695ED2}"/>
            </c:ext>
          </c:extLst>
        </c:ser>
        <c:ser>
          <c:idx val="6"/>
          <c:order val="6"/>
          <c:tx>
            <c:strRef>
              <c:f>'Fig. 2 Median earnings'!$I$21</c:f>
              <c:strCache>
                <c:ptCount val="1"/>
                <c:pt idx="0">
                  <c:v>Lower white collar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ysClr val="windowText" lastClr="000000"/>
              </a:solidFill>
              <a:ln w="9525">
                <a:solidFill>
                  <a:sysClr val="windowText" lastClr="000000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'Fig. 2 Median earnings'!$W$22:$W$51</c:f>
                <c:numCache>
                  <c:formatCode>General</c:formatCode>
                  <c:ptCount val="30"/>
                  <c:pt idx="0">
                    <c:v>3.3879300000000001E-2</c:v>
                  </c:pt>
                  <c:pt idx="1">
                    <c:v>4.2571499999999998E-2</c:v>
                  </c:pt>
                  <c:pt idx="2">
                    <c:v>3.2191900000000002E-2</c:v>
                  </c:pt>
                  <c:pt idx="3">
                    <c:v>3.4138799999999997E-2</c:v>
                  </c:pt>
                  <c:pt idx="4">
                    <c:v>2.3692000000000001E-2</c:v>
                  </c:pt>
                  <c:pt idx="5">
                    <c:v>2.52223E-2</c:v>
                  </c:pt>
                  <c:pt idx="6">
                    <c:v>2.1547299999999998E-2</c:v>
                  </c:pt>
                  <c:pt idx="7">
                    <c:v>3.5972400000000002E-2</c:v>
                  </c:pt>
                  <c:pt idx="8">
                    <c:v>2.5107600000000001E-2</c:v>
                  </c:pt>
                  <c:pt idx="9">
                    <c:v>3.2796600000000002E-2</c:v>
                  </c:pt>
                  <c:pt idx="10">
                    <c:v>2.7597799999999999E-2</c:v>
                  </c:pt>
                  <c:pt idx="11">
                    <c:v>2.4696099999999999E-2</c:v>
                  </c:pt>
                  <c:pt idx="12">
                    <c:v>3.3117300000000002E-2</c:v>
                  </c:pt>
                  <c:pt idx="13">
                    <c:v>2.2315700000000001E-2</c:v>
                  </c:pt>
                  <c:pt idx="14">
                    <c:v>4.6527699999999998E-2</c:v>
                  </c:pt>
                  <c:pt idx="15">
                    <c:v>3.1879499999999998E-2</c:v>
                  </c:pt>
                  <c:pt idx="16">
                    <c:v>4.1902000000000002E-2</c:v>
                  </c:pt>
                  <c:pt idx="17">
                    <c:v>2.6794399999999999E-2</c:v>
                  </c:pt>
                  <c:pt idx="18">
                    <c:v>3.3758299999999998E-2</c:v>
                  </c:pt>
                  <c:pt idx="19">
                    <c:v>2.9246500000000002E-2</c:v>
                  </c:pt>
                  <c:pt idx="20">
                    <c:v>3.1390700000000001E-2</c:v>
                  </c:pt>
                  <c:pt idx="21">
                    <c:v>1.3715099999999999E-2</c:v>
                  </c:pt>
                  <c:pt idx="22">
                    <c:v>1.6874199999999999E-2</c:v>
                  </c:pt>
                  <c:pt idx="23">
                    <c:v>1.24514E-2</c:v>
                  </c:pt>
                  <c:pt idx="24">
                    <c:v>2.2783600000000001E-2</c:v>
                  </c:pt>
                  <c:pt idx="25">
                    <c:v>2.0972399999999999E-2</c:v>
                  </c:pt>
                  <c:pt idx="26">
                    <c:v>3.42441E-2</c:v>
                  </c:pt>
                  <c:pt idx="27">
                    <c:v>3.2230000000000002E-2</c:v>
                  </c:pt>
                  <c:pt idx="28">
                    <c:v>2.65741E-2</c:v>
                  </c:pt>
                  <c:pt idx="29">
                    <c:v>2.7907700000000001E-2</c:v>
                  </c:pt>
                </c:numCache>
              </c:numRef>
            </c:plus>
            <c:minus>
              <c:numRef>
                <c:f>'Fig. 2 Median earnings'!$W$22:$W$51</c:f>
                <c:numCache>
                  <c:formatCode>General</c:formatCode>
                  <c:ptCount val="30"/>
                  <c:pt idx="0">
                    <c:v>3.3879300000000001E-2</c:v>
                  </c:pt>
                  <c:pt idx="1">
                    <c:v>4.2571499999999998E-2</c:v>
                  </c:pt>
                  <c:pt idx="2">
                    <c:v>3.2191900000000002E-2</c:v>
                  </c:pt>
                  <c:pt idx="3">
                    <c:v>3.4138799999999997E-2</c:v>
                  </c:pt>
                  <c:pt idx="4">
                    <c:v>2.3692000000000001E-2</c:v>
                  </c:pt>
                  <c:pt idx="5">
                    <c:v>2.52223E-2</c:v>
                  </c:pt>
                  <c:pt idx="6">
                    <c:v>2.1547299999999998E-2</c:v>
                  </c:pt>
                  <c:pt idx="7">
                    <c:v>3.5972400000000002E-2</c:v>
                  </c:pt>
                  <c:pt idx="8">
                    <c:v>2.5107600000000001E-2</c:v>
                  </c:pt>
                  <c:pt idx="9">
                    <c:v>3.2796600000000002E-2</c:v>
                  </c:pt>
                  <c:pt idx="10">
                    <c:v>2.7597799999999999E-2</c:v>
                  </c:pt>
                  <c:pt idx="11">
                    <c:v>2.4696099999999999E-2</c:v>
                  </c:pt>
                  <c:pt idx="12">
                    <c:v>3.3117300000000002E-2</c:v>
                  </c:pt>
                  <c:pt idx="13">
                    <c:v>2.2315700000000001E-2</c:v>
                  </c:pt>
                  <c:pt idx="14">
                    <c:v>4.6527699999999998E-2</c:v>
                  </c:pt>
                  <c:pt idx="15">
                    <c:v>3.1879499999999998E-2</c:v>
                  </c:pt>
                  <c:pt idx="16">
                    <c:v>4.1902000000000002E-2</c:v>
                  </c:pt>
                  <c:pt idx="17">
                    <c:v>2.6794399999999999E-2</c:v>
                  </c:pt>
                  <c:pt idx="18">
                    <c:v>3.3758299999999998E-2</c:v>
                  </c:pt>
                  <c:pt idx="19">
                    <c:v>2.9246500000000002E-2</c:v>
                  </c:pt>
                  <c:pt idx="20">
                    <c:v>3.1390700000000001E-2</c:v>
                  </c:pt>
                  <c:pt idx="21">
                    <c:v>1.3715099999999999E-2</c:v>
                  </c:pt>
                  <c:pt idx="22">
                    <c:v>1.6874199999999999E-2</c:v>
                  </c:pt>
                  <c:pt idx="23">
                    <c:v>1.24514E-2</c:v>
                  </c:pt>
                  <c:pt idx="24">
                    <c:v>2.2783600000000001E-2</c:v>
                  </c:pt>
                  <c:pt idx="25">
                    <c:v>2.0972399999999999E-2</c:v>
                  </c:pt>
                  <c:pt idx="26">
                    <c:v>3.42441E-2</c:v>
                  </c:pt>
                  <c:pt idx="27">
                    <c:v>3.2230000000000002E-2</c:v>
                  </c:pt>
                  <c:pt idx="28">
                    <c:v>2.65741E-2</c:v>
                  </c:pt>
                  <c:pt idx="29">
                    <c:v>2.7907700000000001E-2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'Fig. 2 Median earnings'!$B$22:$B$51</c:f>
              <c:strCache>
                <c:ptCount val="30"/>
                <c:pt idx="0">
                  <c:v>DK</c:v>
                </c:pt>
                <c:pt idx="1">
                  <c:v>NO</c:v>
                </c:pt>
                <c:pt idx="2">
                  <c:v>MT</c:v>
                </c:pt>
                <c:pt idx="3">
                  <c:v>LT</c:v>
                </c:pt>
                <c:pt idx="4">
                  <c:v>IT</c:v>
                </c:pt>
                <c:pt idx="5">
                  <c:v>EE</c:v>
                </c:pt>
                <c:pt idx="6">
                  <c:v>EL</c:v>
                </c:pt>
                <c:pt idx="7">
                  <c:v>SE</c:v>
                </c:pt>
                <c:pt idx="8">
                  <c:v>FI</c:v>
                </c:pt>
                <c:pt idx="9">
                  <c:v>NL</c:v>
                </c:pt>
                <c:pt idx="10">
                  <c:v>CZ</c:v>
                </c:pt>
                <c:pt idx="11">
                  <c:v>BG</c:v>
                </c:pt>
                <c:pt idx="12">
                  <c:v>BE</c:v>
                </c:pt>
                <c:pt idx="13">
                  <c:v>HU</c:v>
                </c:pt>
                <c:pt idx="14">
                  <c:v>CH</c:v>
                </c:pt>
                <c:pt idx="15">
                  <c:v>LV</c:v>
                </c:pt>
                <c:pt idx="16">
                  <c:v>AT</c:v>
                </c:pt>
                <c:pt idx="17">
                  <c:v>LU</c:v>
                </c:pt>
                <c:pt idx="18">
                  <c:v>DE</c:v>
                </c:pt>
                <c:pt idx="19">
                  <c:v>ES</c:v>
                </c:pt>
                <c:pt idx="20">
                  <c:v>FR</c:v>
                </c:pt>
                <c:pt idx="21">
                  <c:v>PL</c:v>
                </c:pt>
                <c:pt idx="22">
                  <c:v>HR</c:v>
                </c:pt>
                <c:pt idx="23">
                  <c:v>PT</c:v>
                </c:pt>
                <c:pt idx="24">
                  <c:v>SI</c:v>
                </c:pt>
                <c:pt idx="25">
                  <c:v>UK</c:v>
                </c:pt>
                <c:pt idx="26">
                  <c:v>IE</c:v>
                </c:pt>
                <c:pt idx="27">
                  <c:v>RS</c:v>
                </c:pt>
                <c:pt idx="28">
                  <c:v>CY</c:v>
                </c:pt>
                <c:pt idx="29">
                  <c:v>RO</c:v>
                </c:pt>
              </c:strCache>
            </c:strRef>
          </c:cat>
          <c:val>
            <c:numRef>
              <c:f>'Fig. 2 Median earnings'!$I$22:$I$51</c:f>
              <c:numCache>
                <c:formatCode>General</c:formatCode>
                <c:ptCount val="30"/>
                <c:pt idx="0">
                  <c:v>0.81688559999999999</c:v>
                </c:pt>
                <c:pt idx="1">
                  <c:v>0.69636430000000005</c:v>
                </c:pt>
                <c:pt idx="2">
                  <c:v>0.73510240000000004</c:v>
                </c:pt>
                <c:pt idx="3">
                  <c:v>0.69439530000000005</c:v>
                </c:pt>
                <c:pt idx="4">
                  <c:v>0.82584080000000004</c:v>
                </c:pt>
                <c:pt idx="5">
                  <c:v>0.6442717</c:v>
                </c:pt>
                <c:pt idx="6">
                  <c:v>0.76701920000000001</c:v>
                </c:pt>
                <c:pt idx="7">
                  <c:v>0.78506120000000001</c:v>
                </c:pt>
                <c:pt idx="8">
                  <c:v>0.78859820000000003</c:v>
                </c:pt>
                <c:pt idx="9">
                  <c:v>0.67444320000000002</c:v>
                </c:pt>
                <c:pt idx="10">
                  <c:v>0.71135820000000005</c:v>
                </c:pt>
                <c:pt idx="11">
                  <c:v>0.78188049999999998</c:v>
                </c:pt>
                <c:pt idx="12">
                  <c:v>0.72610949999999996</c:v>
                </c:pt>
                <c:pt idx="13">
                  <c:v>0.86613969999999996</c:v>
                </c:pt>
                <c:pt idx="14">
                  <c:v>0.62922</c:v>
                </c:pt>
                <c:pt idx="15">
                  <c:v>0.68376919999999997</c:v>
                </c:pt>
                <c:pt idx="16">
                  <c:v>0.592885</c:v>
                </c:pt>
                <c:pt idx="17">
                  <c:v>0.64399799999999996</c:v>
                </c:pt>
                <c:pt idx="18">
                  <c:v>0.56156340000000005</c:v>
                </c:pt>
                <c:pt idx="19">
                  <c:v>0.77825180000000005</c:v>
                </c:pt>
                <c:pt idx="20">
                  <c:v>0.71853670000000003</c:v>
                </c:pt>
                <c:pt idx="21">
                  <c:v>0.72917650000000001</c:v>
                </c:pt>
                <c:pt idx="22">
                  <c:v>0.74973690000000004</c:v>
                </c:pt>
                <c:pt idx="23">
                  <c:v>0.84669510000000003</c:v>
                </c:pt>
                <c:pt idx="24">
                  <c:v>0.78693349999999995</c:v>
                </c:pt>
                <c:pt idx="25">
                  <c:v>0.60700390000000004</c:v>
                </c:pt>
                <c:pt idx="26">
                  <c:v>0.59935590000000005</c:v>
                </c:pt>
                <c:pt idx="27">
                  <c:v>0.80351490000000003</c:v>
                </c:pt>
                <c:pt idx="28">
                  <c:v>0.74004689999999995</c:v>
                </c:pt>
                <c:pt idx="29">
                  <c:v>0.90155160000000001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0052-49A6-B6B5-0EDCF5695ED2}"/>
            </c:ext>
          </c:extLst>
        </c:ser>
        <c:ser>
          <c:idx val="7"/>
          <c:order val="7"/>
          <c:tx>
            <c:strRef>
              <c:f>'Fig. 2 Median earnings'!$J$21</c:f>
              <c:strCache>
                <c:ptCount val="1"/>
                <c:pt idx="0">
                  <c:v>Skilled manual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6"/>
            <c:spPr>
              <a:solidFill>
                <a:sysClr val="window" lastClr="FFFFFF"/>
              </a:solidFill>
              <a:ln w="9525">
                <a:solidFill>
                  <a:sysClr val="windowText" lastClr="000000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'Fig. 2 Median earnings'!$X$22:$X$51</c:f>
                <c:numCache>
                  <c:formatCode>General</c:formatCode>
                  <c:ptCount val="30"/>
                  <c:pt idx="0">
                    <c:v>3.47984E-2</c:v>
                  </c:pt>
                  <c:pt idx="1">
                    <c:v>4.5686499999999998E-2</c:v>
                  </c:pt>
                  <c:pt idx="2">
                    <c:v>4.6426799999999997E-2</c:v>
                  </c:pt>
                  <c:pt idx="3">
                    <c:v>3.9294299999999997E-2</c:v>
                  </c:pt>
                  <c:pt idx="4">
                    <c:v>2.2644000000000001E-2</c:v>
                  </c:pt>
                  <c:pt idx="5">
                    <c:v>5.8587100000000003E-2</c:v>
                  </c:pt>
                  <c:pt idx="6">
                    <c:v>3.9623400000000003E-2</c:v>
                  </c:pt>
                  <c:pt idx="7">
                    <c:v>7.2347599999999998E-2</c:v>
                  </c:pt>
                  <c:pt idx="8">
                    <c:v>4.7446099999999998E-2</c:v>
                  </c:pt>
                  <c:pt idx="9">
                    <c:v>5.4795400000000001E-2</c:v>
                  </c:pt>
                  <c:pt idx="10">
                    <c:v>1.7394400000000001E-2</c:v>
                  </c:pt>
                  <c:pt idx="11">
                    <c:v>5.7156800000000001E-2</c:v>
                  </c:pt>
                  <c:pt idx="12">
                    <c:v>3.3150499999999999E-2</c:v>
                  </c:pt>
                  <c:pt idx="13">
                    <c:v>2.0198899999999999E-2</c:v>
                  </c:pt>
                  <c:pt idx="14">
                    <c:v>6.0284600000000001E-2</c:v>
                  </c:pt>
                  <c:pt idx="15">
                    <c:v>4.5383899999999998E-2</c:v>
                  </c:pt>
                  <c:pt idx="16">
                    <c:v>6.5438999999999997E-2</c:v>
                  </c:pt>
                  <c:pt idx="17">
                    <c:v>3.0500200000000002E-2</c:v>
                  </c:pt>
                  <c:pt idx="18">
                    <c:v>4.7453500000000003E-2</c:v>
                  </c:pt>
                  <c:pt idx="19">
                    <c:v>3.3314700000000003E-2</c:v>
                  </c:pt>
                  <c:pt idx="20">
                    <c:v>2.8047300000000001E-2</c:v>
                  </c:pt>
                  <c:pt idx="21">
                    <c:v>2.13438E-2</c:v>
                  </c:pt>
                  <c:pt idx="22">
                    <c:v>3.9033400000000003E-2</c:v>
                  </c:pt>
                  <c:pt idx="23">
                    <c:v>1.9276100000000001E-2</c:v>
                  </c:pt>
                  <c:pt idx="24">
                    <c:v>3.3742800000000003E-2</c:v>
                  </c:pt>
                  <c:pt idx="25">
                    <c:v>4.6711200000000001E-2</c:v>
                  </c:pt>
                  <c:pt idx="26">
                    <c:v>0.1049417</c:v>
                  </c:pt>
                  <c:pt idx="27">
                    <c:v>8.6604999999999998E-3</c:v>
                  </c:pt>
                  <c:pt idx="28">
                    <c:v>6.0727999999999997E-2</c:v>
                  </c:pt>
                  <c:pt idx="29">
                    <c:v>2.5124299999999999E-2</c:v>
                  </c:pt>
                </c:numCache>
              </c:numRef>
            </c:plus>
            <c:minus>
              <c:numRef>
                <c:f>'Fig. 2 Median earnings'!$X$22:$X$51</c:f>
                <c:numCache>
                  <c:formatCode>General</c:formatCode>
                  <c:ptCount val="30"/>
                  <c:pt idx="0">
                    <c:v>3.47984E-2</c:v>
                  </c:pt>
                  <c:pt idx="1">
                    <c:v>4.5686499999999998E-2</c:v>
                  </c:pt>
                  <c:pt idx="2">
                    <c:v>4.6426799999999997E-2</c:v>
                  </c:pt>
                  <c:pt idx="3">
                    <c:v>3.9294299999999997E-2</c:v>
                  </c:pt>
                  <c:pt idx="4">
                    <c:v>2.2644000000000001E-2</c:v>
                  </c:pt>
                  <c:pt idx="5">
                    <c:v>5.8587100000000003E-2</c:v>
                  </c:pt>
                  <c:pt idx="6">
                    <c:v>3.9623400000000003E-2</c:v>
                  </c:pt>
                  <c:pt idx="7">
                    <c:v>7.2347599999999998E-2</c:v>
                  </c:pt>
                  <c:pt idx="8">
                    <c:v>4.7446099999999998E-2</c:v>
                  </c:pt>
                  <c:pt idx="9">
                    <c:v>5.4795400000000001E-2</c:v>
                  </c:pt>
                  <c:pt idx="10">
                    <c:v>1.7394400000000001E-2</c:v>
                  </c:pt>
                  <c:pt idx="11">
                    <c:v>5.7156800000000001E-2</c:v>
                  </c:pt>
                  <c:pt idx="12">
                    <c:v>3.3150499999999999E-2</c:v>
                  </c:pt>
                  <c:pt idx="13">
                    <c:v>2.0198899999999999E-2</c:v>
                  </c:pt>
                  <c:pt idx="14">
                    <c:v>6.0284600000000001E-2</c:v>
                  </c:pt>
                  <c:pt idx="15">
                    <c:v>4.5383899999999998E-2</c:v>
                  </c:pt>
                  <c:pt idx="16">
                    <c:v>6.5438999999999997E-2</c:v>
                  </c:pt>
                  <c:pt idx="17">
                    <c:v>3.0500200000000002E-2</c:v>
                  </c:pt>
                  <c:pt idx="18">
                    <c:v>4.7453500000000003E-2</c:v>
                  </c:pt>
                  <c:pt idx="19">
                    <c:v>3.3314700000000003E-2</c:v>
                  </c:pt>
                  <c:pt idx="20">
                    <c:v>2.8047300000000001E-2</c:v>
                  </c:pt>
                  <c:pt idx="21">
                    <c:v>2.13438E-2</c:v>
                  </c:pt>
                  <c:pt idx="22">
                    <c:v>3.9033400000000003E-2</c:v>
                  </c:pt>
                  <c:pt idx="23">
                    <c:v>1.9276100000000001E-2</c:v>
                  </c:pt>
                  <c:pt idx="24">
                    <c:v>3.3742800000000003E-2</c:v>
                  </c:pt>
                  <c:pt idx="25">
                    <c:v>4.6711200000000001E-2</c:v>
                  </c:pt>
                  <c:pt idx="26">
                    <c:v>0.1049417</c:v>
                  </c:pt>
                  <c:pt idx="27">
                    <c:v>8.6604999999999998E-3</c:v>
                  </c:pt>
                  <c:pt idx="28">
                    <c:v>6.0727999999999997E-2</c:v>
                  </c:pt>
                  <c:pt idx="29">
                    <c:v>2.5124299999999999E-2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'Fig. 2 Median earnings'!$B$22:$B$51</c:f>
              <c:strCache>
                <c:ptCount val="30"/>
                <c:pt idx="0">
                  <c:v>DK</c:v>
                </c:pt>
                <c:pt idx="1">
                  <c:v>NO</c:v>
                </c:pt>
                <c:pt idx="2">
                  <c:v>MT</c:v>
                </c:pt>
                <c:pt idx="3">
                  <c:v>LT</c:v>
                </c:pt>
                <c:pt idx="4">
                  <c:v>IT</c:v>
                </c:pt>
                <c:pt idx="5">
                  <c:v>EE</c:v>
                </c:pt>
                <c:pt idx="6">
                  <c:v>EL</c:v>
                </c:pt>
                <c:pt idx="7">
                  <c:v>SE</c:v>
                </c:pt>
                <c:pt idx="8">
                  <c:v>FI</c:v>
                </c:pt>
                <c:pt idx="9">
                  <c:v>NL</c:v>
                </c:pt>
                <c:pt idx="10">
                  <c:v>CZ</c:v>
                </c:pt>
                <c:pt idx="11">
                  <c:v>BG</c:v>
                </c:pt>
                <c:pt idx="12">
                  <c:v>BE</c:v>
                </c:pt>
                <c:pt idx="13">
                  <c:v>HU</c:v>
                </c:pt>
                <c:pt idx="14">
                  <c:v>CH</c:v>
                </c:pt>
                <c:pt idx="15">
                  <c:v>LV</c:v>
                </c:pt>
                <c:pt idx="16">
                  <c:v>AT</c:v>
                </c:pt>
                <c:pt idx="17">
                  <c:v>LU</c:v>
                </c:pt>
                <c:pt idx="18">
                  <c:v>DE</c:v>
                </c:pt>
                <c:pt idx="19">
                  <c:v>ES</c:v>
                </c:pt>
                <c:pt idx="20">
                  <c:v>FR</c:v>
                </c:pt>
                <c:pt idx="21">
                  <c:v>PL</c:v>
                </c:pt>
                <c:pt idx="22">
                  <c:v>HR</c:v>
                </c:pt>
                <c:pt idx="23">
                  <c:v>PT</c:v>
                </c:pt>
                <c:pt idx="24">
                  <c:v>SI</c:v>
                </c:pt>
                <c:pt idx="25">
                  <c:v>UK</c:v>
                </c:pt>
                <c:pt idx="26">
                  <c:v>IE</c:v>
                </c:pt>
                <c:pt idx="27">
                  <c:v>RS</c:v>
                </c:pt>
                <c:pt idx="28">
                  <c:v>CY</c:v>
                </c:pt>
                <c:pt idx="29">
                  <c:v>RO</c:v>
                </c:pt>
              </c:strCache>
            </c:strRef>
          </c:cat>
          <c:val>
            <c:numRef>
              <c:f>'Fig. 2 Median earnings'!$J$22:$J$51</c:f>
              <c:numCache>
                <c:formatCode>General</c:formatCode>
                <c:ptCount val="30"/>
                <c:pt idx="0">
                  <c:v>0.98830050000000003</c:v>
                </c:pt>
                <c:pt idx="1">
                  <c:v>0.87670890000000001</c:v>
                </c:pt>
                <c:pt idx="2">
                  <c:v>0.81381769999999998</c:v>
                </c:pt>
                <c:pt idx="3">
                  <c:v>0.87919860000000005</c:v>
                </c:pt>
                <c:pt idx="4">
                  <c:v>0.90421870000000004</c:v>
                </c:pt>
                <c:pt idx="5">
                  <c:v>0.90815449999999998</c:v>
                </c:pt>
                <c:pt idx="6">
                  <c:v>0.83762300000000001</c:v>
                </c:pt>
                <c:pt idx="7">
                  <c:v>1.0415509999999999</c:v>
                </c:pt>
                <c:pt idx="8">
                  <c:v>0.96743179999999995</c:v>
                </c:pt>
                <c:pt idx="9">
                  <c:v>0.96750309999999995</c:v>
                </c:pt>
                <c:pt idx="10">
                  <c:v>0.95262009999999997</c:v>
                </c:pt>
                <c:pt idx="11">
                  <c:v>0.8754499</c:v>
                </c:pt>
                <c:pt idx="12">
                  <c:v>0.94986380000000004</c:v>
                </c:pt>
                <c:pt idx="13">
                  <c:v>0.93490090000000003</c:v>
                </c:pt>
                <c:pt idx="14">
                  <c:v>0.91666170000000002</c:v>
                </c:pt>
                <c:pt idx="15">
                  <c:v>0.85718640000000001</c:v>
                </c:pt>
                <c:pt idx="16">
                  <c:v>0.93114549999999996</c:v>
                </c:pt>
                <c:pt idx="17">
                  <c:v>0.71806680000000001</c:v>
                </c:pt>
                <c:pt idx="18">
                  <c:v>0.93826010000000004</c:v>
                </c:pt>
                <c:pt idx="19">
                  <c:v>0.94913329999999996</c:v>
                </c:pt>
                <c:pt idx="20">
                  <c:v>0.88248680000000002</c:v>
                </c:pt>
                <c:pt idx="21">
                  <c:v>0.88431999999999999</c:v>
                </c:pt>
                <c:pt idx="22">
                  <c:v>0.88979419999999998</c:v>
                </c:pt>
                <c:pt idx="23">
                  <c:v>0.86510699999999996</c:v>
                </c:pt>
                <c:pt idx="24">
                  <c:v>0.96968810000000005</c:v>
                </c:pt>
                <c:pt idx="25">
                  <c:v>1.060311</c:v>
                </c:pt>
                <c:pt idx="26">
                  <c:v>1.01095</c:v>
                </c:pt>
                <c:pt idx="27">
                  <c:v>0.88376080000000001</c:v>
                </c:pt>
                <c:pt idx="28">
                  <c:v>0.93103659999999999</c:v>
                </c:pt>
                <c:pt idx="29">
                  <c:v>0.96215300000000004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0052-49A6-B6B5-0EDCF5695ED2}"/>
            </c:ext>
          </c:extLst>
        </c:ser>
        <c:ser>
          <c:idx val="8"/>
          <c:order val="8"/>
          <c:tx>
            <c:strRef>
              <c:f>'Fig. 2 Median earnings'!$K$21</c:f>
              <c:strCache>
                <c:ptCount val="1"/>
                <c:pt idx="0">
                  <c:v>Routine occupations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star"/>
            <c:size val="6"/>
            <c:spPr>
              <a:noFill/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'Fig. 2 Median earnings'!$Y$22:$Y$51</c:f>
                <c:numCache>
                  <c:formatCode>General</c:formatCode>
                  <c:ptCount val="30"/>
                  <c:pt idx="0">
                    <c:v>3.1525999999999998E-2</c:v>
                  </c:pt>
                  <c:pt idx="1">
                    <c:v>6.2782500000000005E-2</c:v>
                  </c:pt>
                  <c:pt idx="2">
                    <c:v>2.61412E-2</c:v>
                  </c:pt>
                  <c:pt idx="3">
                    <c:v>2.5168800000000002E-2</c:v>
                  </c:pt>
                  <c:pt idx="4">
                    <c:v>2.7020800000000001E-2</c:v>
                  </c:pt>
                  <c:pt idx="5">
                    <c:v>2.21301E-2</c:v>
                  </c:pt>
                  <c:pt idx="6">
                    <c:v>1.4781900000000001E-2</c:v>
                  </c:pt>
                  <c:pt idx="7">
                    <c:v>6.7381899999999995E-2</c:v>
                  </c:pt>
                  <c:pt idx="8">
                    <c:v>4.33353E-2</c:v>
                  </c:pt>
                  <c:pt idx="9">
                    <c:v>0.104091</c:v>
                  </c:pt>
                  <c:pt idx="10">
                    <c:v>1.71697E-2</c:v>
                  </c:pt>
                  <c:pt idx="11">
                    <c:v>3.4601899999999998E-2</c:v>
                  </c:pt>
                  <c:pt idx="12">
                    <c:v>4.0977699999999999E-2</c:v>
                  </c:pt>
                  <c:pt idx="13">
                    <c:v>1.9956100000000001E-2</c:v>
                  </c:pt>
                  <c:pt idx="14">
                    <c:v>8.3227099999999998E-2</c:v>
                  </c:pt>
                  <c:pt idx="15">
                    <c:v>3.8833800000000002E-2</c:v>
                  </c:pt>
                  <c:pt idx="16">
                    <c:v>5.74005E-2</c:v>
                  </c:pt>
                  <c:pt idx="17">
                    <c:v>2.9884399999999998E-2</c:v>
                  </c:pt>
                  <c:pt idx="18">
                    <c:v>4.54723E-2</c:v>
                  </c:pt>
                  <c:pt idx="19">
                    <c:v>3.7745500000000001E-2</c:v>
                  </c:pt>
                  <c:pt idx="20">
                    <c:v>2.5632599999999998E-2</c:v>
                  </c:pt>
                  <c:pt idx="21">
                    <c:v>2.13438E-2</c:v>
                  </c:pt>
                  <c:pt idx="22">
                    <c:v>1.9978200000000002E-2</c:v>
                  </c:pt>
                  <c:pt idx="23">
                    <c:v>1.41557E-2</c:v>
                  </c:pt>
                  <c:pt idx="24">
                    <c:v>2.6244300000000002E-2</c:v>
                  </c:pt>
                  <c:pt idx="25">
                    <c:v>1.81125E-2</c:v>
                  </c:pt>
                  <c:pt idx="26">
                    <c:v>5.9808899999999998E-2</c:v>
                  </c:pt>
                  <c:pt idx="27">
                    <c:v>2.0452399999999999E-2</c:v>
                  </c:pt>
                  <c:pt idx="28">
                    <c:v>3.3036500000000003E-2</c:v>
                  </c:pt>
                  <c:pt idx="29">
                    <c:v>2.70163E-2</c:v>
                  </c:pt>
                </c:numCache>
              </c:numRef>
            </c:plus>
            <c:minus>
              <c:numRef>
                <c:f>'Fig. 2 Median earnings'!$Y$22:$Y$51</c:f>
                <c:numCache>
                  <c:formatCode>General</c:formatCode>
                  <c:ptCount val="30"/>
                  <c:pt idx="0">
                    <c:v>3.1525999999999998E-2</c:v>
                  </c:pt>
                  <c:pt idx="1">
                    <c:v>6.2782500000000005E-2</c:v>
                  </c:pt>
                  <c:pt idx="2">
                    <c:v>2.61412E-2</c:v>
                  </c:pt>
                  <c:pt idx="3">
                    <c:v>2.5168800000000002E-2</c:v>
                  </c:pt>
                  <c:pt idx="4">
                    <c:v>2.7020800000000001E-2</c:v>
                  </c:pt>
                  <c:pt idx="5">
                    <c:v>2.21301E-2</c:v>
                  </c:pt>
                  <c:pt idx="6">
                    <c:v>1.4781900000000001E-2</c:v>
                  </c:pt>
                  <c:pt idx="7">
                    <c:v>6.7381899999999995E-2</c:v>
                  </c:pt>
                  <c:pt idx="8">
                    <c:v>4.33353E-2</c:v>
                  </c:pt>
                  <c:pt idx="9">
                    <c:v>0.104091</c:v>
                  </c:pt>
                  <c:pt idx="10">
                    <c:v>1.71697E-2</c:v>
                  </c:pt>
                  <c:pt idx="11">
                    <c:v>3.4601899999999998E-2</c:v>
                  </c:pt>
                  <c:pt idx="12">
                    <c:v>4.0977699999999999E-2</c:v>
                  </c:pt>
                  <c:pt idx="13">
                    <c:v>1.9956100000000001E-2</c:v>
                  </c:pt>
                  <c:pt idx="14">
                    <c:v>8.3227099999999998E-2</c:v>
                  </c:pt>
                  <c:pt idx="15">
                    <c:v>3.8833800000000002E-2</c:v>
                  </c:pt>
                  <c:pt idx="16">
                    <c:v>5.74005E-2</c:v>
                  </c:pt>
                  <c:pt idx="17">
                    <c:v>2.9884399999999998E-2</c:v>
                  </c:pt>
                  <c:pt idx="18">
                    <c:v>4.54723E-2</c:v>
                  </c:pt>
                  <c:pt idx="19">
                    <c:v>3.7745500000000001E-2</c:v>
                  </c:pt>
                  <c:pt idx="20">
                    <c:v>2.5632599999999998E-2</c:v>
                  </c:pt>
                  <c:pt idx="21">
                    <c:v>2.13438E-2</c:v>
                  </c:pt>
                  <c:pt idx="22">
                    <c:v>1.9978200000000002E-2</c:v>
                  </c:pt>
                  <c:pt idx="23">
                    <c:v>1.41557E-2</c:v>
                  </c:pt>
                  <c:pt idx="24">
                    <c:v>2.6244300000000002E-2</c:v>
                  </c:pt>
                  <c:pt idx="25">
                    <c:v>1.81125E-2</c:v>
                  </c:pt>
                  <c:pt idx="26">
                    <c:v>5.9808899999999998E-2</c:v>
                  </c:pt>
                  <c:pt idx="27">
                    <c:v>2.0452399999999999E-2</c:v>
                  </c:pt>
                  <c:pt idx="28">
                    <c:v>3.3036500000000003E-2</c:v>
                  </c:pt>
                  <c:pt idx="29">
                    <c:v>2.70163E-2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'Fig. 2 Median earnings'!$B$22:$B$51</c:f>
              <c:strCache>
                <c:ptCount val="30"/>
                <c:pt idx="0">
                  <c:v>DK</c:v>
                </c:pt>
                <c:pt idx="1">
                  <c:v>NO</c:v>
                </c:pt>
                <c:pt idx="2">
                  <c:v>MT</c:v>
                </c:pt>
                <c:pt idx="3">
                  <c:v>LT</c:v>
                </c:pt>
                <c:pt idx="4">
                  <c:v>IT</c:v>
                </c:pt>
                <c:pt idx="5">
                  <c:v>EE</c:v>
                </c:pt>
                <c:pt idx="6">
                  <c:v>EL</c:v>
                </c:pt>
                <c:pt idx="7">
                  <c:v>SE</c:v>
                </c:pt>
                <c:pt idx="8">
                  <c:v>FI</c:v>
                </c:pt>
                <c:pt idx="9">
                  <c:v>NL</c:v>
                </c:pt>
                <c:pt idx="10">
                  <c:v>CZ</c:v>
                </c:pt>
                <c:pt idx="11">
                  <c:v>BG</c:v>
                </c:pt>
                <c:pt idx="12">
                  <c:v>BE</c:v>
                </c:pt>
                <c:pt idx="13">
                  <c:v>HU</c:v>
                </c:pt>
                <c:pt idx="14">
                  <c:v>CH</c:v>
                </c:pt>
                <c:pt idx="15">
                  <c:v>LV</c:v>
                </c:pt>
                <c:pt idx="16">
                  <c:v>AT</c:v>
                </c:pt>
                <c:pt idx="17">
                  <c:v>LU</c:v>
                </c:pt>
                <c:pt idx="18">
                  <c:v>DE</c:v>
                </c:pt>
                <c:pt idx="19">
                  <c:v>ES</c:v>
                </c:pt>
                <c:pt idx="20">
                  <c:v>FR</c:v>
                </c:pt>
                <c:pt idx="21">
                  <c:v>PL</c:v>
                </c:pt>
                <c:pt idx="22">
                  <c:v>HR</c:v>
                </c:pt>
                <c:pt idx="23">
                  <c:v>PT</c:v>
                </c:pt>
                <c:pt idx="24">
                  <c:v>SI</c:v>
                </c:pt>
                <c:pt idx="25">
                  <c:v>UK</c:v>
                </c:pt>
                <c:pt idx="26">
                  <c:v>IE</c:v>
                </c:pt>
                <c:pt idx="27">
                  <c:v>RS</c:v>
                </c:pt>
                <c:pt idx="28">
                  <c:v>CY</c:v>
                </c:pt>
                <c:pt idx="29">
                  <c:v>RO</c:v>
                </c:pt>
              </c:strCache>
            </c:strRef>
          </c:cat>
          <c:val>
            <c:numRef>
              <c:f>'Fig. 2 Median earnings'!$K$22:$K$51</c:f>
              <c:numCache>
                <c:formatCode>General</c:formatCode>
                <c:ptCount val="30"/>
                <c:pt idx="0">
                  <c:v>0.94059910000000002</c:v>
                </c:pt>
                <c:pt idx="1">
                  <c:v>0.87710140000000003</c:v>
                </c:pt>
                <c:pt idx="2">
                  <c:v>0.72424560000000004</c:v>
                </c:pt>
                <c:pt idx="3">
                  <c:v>0.71084510000000001</c:v>
                </c:pt>
                <c:pt idx="4">
                  <c:v>0.83154410000000001</c:v>
                </c:pt>
                <c:pt idx="5">
                  <c:v>0.72733800000000004</c:v>
                </c:pt>
                <c:pt idx="6">
                  <c:v>0.84177939999999996</c:v>
                </c:pt>
                <c:pt idx="7">
                  <c:v>0.85995920000000003</c:v>
                </c:pt>
                <c:pt idx="8">
                  <c:v>0.81516549999999999</c:v>
                </c:pt>
                <c:pt idx="9">
                  <c:v>0.69499619999999995</c:v>
                </c:pt>
                <c:pt idx="10">
                  <c:v>0.83454130000000004</c:v>
                </c:pt>
                <c:pt idx="11">
                  <c:v>0.80432800000000004</c:v>
                </c:pt>
                <c:pt idx="12">
                  <c:v>0.70046109999999995</c:v>
                </c:pt>
                <c:pt idx="13">
                  <c:v>0.83610180000000001</c:v>
                </c:pt>
                <c:pt idx="14">
                  <c:v>0.80406690000000003</c:v>
                </c:pt>
                <c:pt idx="15">
                  <c:v>0.75978650000000003</c:v>
                </c:pt>
                <c:pt idx="16">
                  <c:v>0.71788909999999995</c:v>
                </c:pt>
                <c:pt idx="17">
                  <c:v>0.6078711</c:v>
                </c:pt>
                <c:pt idx="18">
                  <c:v>0.65696500000000002</c:v>
                </c:pt>
                <c:pt idx="19">
                  <c:v>0.72787279999999999</c:v>
                </c:pt>
                <c:pt idx="20">
                  <c:v>0.76345719999999995</c:v>
                </c:pt>
                <c:pt idx="21">
                  <c:v>0.84678180000000003</c:v>
                </c:pt>
                <c:pt idx="22">
                  <c:v>0.78790879999999996</c:v>
                </c:pt>
                <c:pt idx="23">
                  <c:v>0.79260419999999998</c:v>
                </c:pt>
                <c:pt idx="24">
                  <c:v>0.81812830000000003</c:v>
                </c:pt>
                <c:pt idx="25">
                  <c:v>0.72373540000000003</c:v>
                </c:pt>
                <c:pt idx="26">
                  <c:v>0.80354270000000005</c:v>
                </c:pt>
                <c:pt idx="27">
                  <c:v>0.88376080000000001</c:v>
                </c:pt>
                <c:pt idx="28">
                  <c:v>0.6727474</c:v>
                </c:pt>
                <c:pt idx="29">
                  <c:v>0.97923830000000001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0052-49A6-B6B5-0EDCF5695E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41098288"/>
        <c:axId val="2140844480"/>
      </c:lineChart>
      <c:catAx>
        <c:axId val="21410982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2140844480"/>
        <c:crosses val="autoZero"/>
        <c:auto val="1"/>
        <c:lblAlgn val="ctr"/>
        <c:lblOffset val="100"/>
        <c:noMultiLvlLbl val="0"/>
      </c:catAx>
      <c:valAx>
        <c:axId val="2140844480"/>
        <c:scaling>
          <c:orientation val="minMax"/>
          <c:max val="2.2000000000000002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2141098288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nl-BE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</a:defRPr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'Fig. 3 Median earnings'!$C$6</c:f>
              <c:strCache>
                <c:ptCount val="1"/>
                <c:pt idx="0">
                  <c:v>Salariat</c:v>
                </c:pt>
              </c:strCache>
            </c:strRef>
          </c:tx>
          <c:spPr>
            <a:ln w="12700" cap="rnd">
              <a:noFill/>
              <a:prstDash val="lgDash"/>
              <a:round/>
            </a:ln>
            <a:effectLst/>
          </c:spPr>
          <c:marker>
            <c:symbol val="diamond"/>
            <c:size val="6"/>
            <c:spPr>
              <a:solidFill>
                <a:sysClr val="window" lastClr="FFFFFF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'Fig. 3 Median earnings'!$G$7:$G$36</c:f>
                <c:numCache>
                  <c:formatCode>General</c:formatCode>
                  <c:ptCount val="30"/>
                  <c:pt idx="0">
                    <c:v>2.2965099999999999E-2</c:v>
                  </c:pt>
                  <c:pt idx="1">
                    <c:v>2.5135399999999999E-2</c:v>
                  </c:pt>
                  <c:pt idx="2">
                    <c:v>1.7075400000000001E-2</c:v>
                  </c:pt>
                  <c:pt idx="3">
                    <c:v>2.1054E-2</c:v>
                  </c:pt>
                  <c:pt idx="4">
                    <c:v>2.0410899999999999E-2</c:v>
                  </c:pt>
                  <c:pt idx="5">
                    <c:v>2.1100399999999998E-2</c:v>
                  </c:pt>
                  <c:pt idx="6">
                    <c:v>3.4928899999999999E-2</c:v>
                  </c:pt>
                  <c:pt idx="7">
                    <c:v>2.8568400000000001E-2</c:v>
                  </c:pt>
                  <c:pt idx="8">
                    <c:v>1.9137899999999999E-2</c:v>
                  </c:pt>
                  <c:pt idx="9">
                    <c:v>3.0577300000000002E-2</c:v>
                  </c:pt>
                  <c:pt idx="10">
                    <c:v>3.0702900000000002E-2</c:v>
                  </c:pt>
                  <c:pt idx="11">
                    <c:v>2.67751E-2</c:v>
                  </c:pt>
                  <c:pt idx="12">
                    <c:v>2.2660699999999999E-2</c:v>
                  </c:pt>
                  <c:pt idx="13">
                    <c:v>2.44353E-2</c:v>
                  </c:pt>
                  <c:pt idx="14">
                    <c:v>2.44031E-2</c:v>
                  </c:pt>
                  <c:pt idx="15">
                    <c:v>3.4328299999999999E-2</c:v>
                  </c:pt>
                  <c:pt idx="16">
                    <c:v>3.4936799999999997E-2</c:v>
                  </c:pt>
                  <c:pt idx="17">
                    <c:v>3.0925500000000002E-2</c:v>
                  </c:pt>
                  <c:pt idx="18">
                    <c:v>2.9787299999999999E-2</c:v>
                  </c:pt>
                  <c:pt idx="19">
                    <c:v>3.5212300000000002E-2</c:v>
                  </c:pt>
                  <c:pt idx="20">
                    <c:v>3.7780399999999999E-2</c:v>
                  </c:pt>
                  <c:pt idx="21">
                    <c:v>4.7801000000000003E-2</c:v>
                  </c:pt>
                  <c:pt idx="22">
                    <c:v>2.5738799999999999E-2</c:v>
                  </c:pt>
                  <c:pt idx="23">
                    <c:v>3.6350100000000003E-2</c:v>
                  </c:pt>
                  <c:pt idx="24">
                    <c:v>3.5833799999999999E-2</c:v>
                  </c:pt>
                  <c:pt idx="25">
                    <c:v>5.6968499999999998E-2</c:v>
                  </c:pt>
                  <c:pt idx="26">
                    <c:v>5.5205299999999999E-2</c:v>
                  </c:pt>
                  <c:pt idx="27">
                    <c:v>3.1057100000000001E-2</c:v>
                  </c:pt>
                  <c:pt idx="28">
                    <c:v>7.1387900000000004E-2</c:v>
                  </c:pt>
                  <c:pt idx="29">
                    <c:v>3.5326200000000002E-2</c:v>
                  </c:pt>
                </c:numCache>
              </c:numRef>
            </c:plus>
            <c:minus>
              <c:numRef>
                <c:f>'Fig. 3 Median earnings'!$G$7:$G$36</c:f>
                <c:numCache>
                  <c:formatCode>General</c:formatCode>
                  <c:ptCount val="30"/>
                  <c:pt idx="0">
                    <c:v>2.2965099999999999E-2</c:v>
                  </c:pt>
                  <c:pt idx="1">
                    <c:v>2.5135399999999999E-2</c:v>
                  </c:pt>
                  <c:pt idx="2">
                    <c:v>1.7075400000000001E-2</c:v>
                  </c:pt>
                  <c:pt idx="3">
                    <c:v>2.1054E-2</c:v>
                  </c:pt>
                  <c:pt idx="4">
                    <c:v>2.0410899999999999E-2</c:v>
                  </c:pt>
                  <c:pt idx="5">
                    <c:v>2.1100399999999998E-2</c:v>
                  </c:pt>
                  <c:pt idx="6">
                    <c:v>3.4928899999999999E-2</c:v>
                  </c:pt>
                  <c:pt idx="7">
                    <c:v>2.8568400000000001E-2</c:v>
                  </c:pt>
                  <c:pt idx="8">
                    <c:v>1.9137899999999999E-2</c:v>
                  </c:pt>
                  <c:pt idx="9">
                    <c:v>3.0577300000000002E-2</c:v>
                  </c:pt>
                  <c:pt idx="10">
                    <c:v>3.0702900000000002E-2</c:v>
                  </c:pt>
                  <c:pt idx="11">
                    <c:v>2.67751E-2</c:v>
                  </c:pt>
                  <c:pt idx="12">
                    <c:v>2.2660699999999999E-2</c:v>
                  </c:pt>
                  <c:pt idx="13">
                    <c:v>2.44353E-2</c:v>
                  </c:pt>
                  <c:pt idx="14">
                    <c:v>2.44031E-2</c:v>
                  </c:pt>
                  <c:pt idx="15">
                    <c:v>3.4328299999999999E-2</c:v>
                  </c:pt>
                  <c:pt idx="16">
                    <c:v>3.4936799999999997E-2</c:v>
                  </c:pt>
                  <c:pt idx="17">
                    <c:v>3.0925500000000002E-2</c:v>
                  </c:pt>
                  <c:pt idx="18">
                    <c:v>2.9787299999999999E-2</c:v>
                  </c:pt>
                  <c:pt idx="19">
                    <c:v>3.5212300000000002E-2</c:v>
                  </c:pt>
                  <c:pt idx="20">
                    <c:v>3.7780399999999999E-2</c:v>
                  </c:pt>
                  <c:pt idx="21">
                    <c:v>4.7801000000000003E-2</c:v>
                  </c:pt>
                  <c:pt idx="22">
                    <c:v>2.5738799999999999E-2</c:v>
                  </c:pt>
                  <c:pt idx="23">
                    <c:v>3.6350100000000003E-2</c:v>
                  </c:pt>
                  <c:pt idx="24">
                    <c:v>3.5833799999999999E-2</c:v>
                  </c:pt>
                  <c:pt idx="25">
                    <c:v>5.6968499999999998E-2</c:v>
                  </c:pt>
                  <c:pt idx="26">
                    <c:v>5.5205299999999999E-2</c:v>
                  </c:pt>
                  <c:pt idx="27">
                    <c:v>3.1057100000000001E-2</c:v>
                  </c:pt>
                  <c:pt idx="28">
                    <c:v>7.1387900000000004E-2</c:v>
                  </c:pt>
                  <c:pt idx="29">
                    <c:v>3.5326200000000002E-2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'Fig. 3 Median earnings'!$B$7:$B$36</c:f>
              <c:strCache>
                <c:ptCount val="30"/>
                <c:pt idx="0">
                  <c:v>DK</c:v>
                </c:pt>
                <c:pt idx="1">
                  <c:v>SE</c:v>
                </c:pt>
                <c:pt idx="2">
                  <c:v>IT</c:v>
                </c:pt>
                <c:pt idx="3">
                  <c:v>NO</c:v>
                </c:pt>
                <c:pt idx="4">
                  <c:v>BE</c:v>
                </c:pt>
                <c:pt idx="5">
                  <c:v>CZ</c:v>
                </c:pt>
                <c:pt idx="6">
                  <c:v>HU</c:v>
                </c:pt>
                <c:pt idx="7">
                  <c:v>RS</c:v>
                </c:pt>
                <c:pt idx="8">
                  <c:v>PL</c:v>
                </c:pt>
                <c:pt idx="9">
                  <c:v>EE</c:v>
                </c:pt>
                <c:pt idx="10">
                  <c:v>FI</c:v>
                </c:pt>
                <c:pt idx="11">
                  <c:v>EL</c:v>
                </c:pt>
                <c:pt idx="12">
                  <c:v>FR</c:v>
                </c:pt>
                <c:pt idx="13">
                  <c:v>CH</c:v>
                </c:pt>
                <c:pt idx="14">
                  <c:v>NL</c:v>
                </c:pt>
                <c:pt idx="15">
                  <c:v>LT</c:v>
                </c:pt>
                <c:pt idx="16">
                  <c:v>LV</c:v>
                </c:pt>
                <c:pt idx="17">
                  <c:v>AT</c:v>
                </c:pt>
                <c:pt idx="18">
                  <c:v>HR</c:v>
                </c:pt>
                <c:pt idx="19">
                  <c:v>MT</c:v>
                </c:pt>
                <c:pt idx="20">
                  <c:v>SI</c:v>
                </c:pt>
                <c:pt idx="21">
                  <c:v>BG</c:v>
                </c:pt>
                <c:pt idx="22">
                  <c:v>UK</c:v>
                </c:pt>
                <c:pt idx="23">
                  <c:v>ES</c:v>
                </c:pt>
                <c:pt idx="24">
                  <c:v>DE</c:v>
                </c:pt>
                <c:pt idx="25">
                  <c:v>IE</c:v>
                </c:pt>
                <c:pt idx="26">
                  <c:v>LU</c:v>
                </c:pt>
                <c:pt idx="27">
                  <c:v>PT</c:v>
                </c:pt>
                <c:pt idx="28">
                  <c:v>CY</c:v>
                </c:pt>
                <c:pt idx="29">
                  <c:v>RO</c:v>
                </c:pt>
              </c:strCache>
            </c:strRef>
          </c:cat>
          <c:val>
            <c:numRef>
              <c:f>'Fig. 3 Median earnings'!$C$7:$C$36</c:f>
              <c:numCache>
                <c:formatCode>General</c:formatCode>
                <c:ptCount val="30"/>
                <c:pt idx="0">
                  <c:v>1.230772</c:v>
                </c:pt>
                <c:pt idx="1">
                  <c:v>1.232275</c:v>
                </c:pt>
                <c:pt idx="2">
                  <c:v>1.235239</c:v>
                </c:pt>
                <c:pt idx="3">
                  <c:v>1.207854</c:v>
                </c:pt>
                <c:pt idx="4">
                  <c:v>1.1877519999999999</c:v>
                </c:pt>
                <c:pt idx="5">
                  <c:v>1.276057</c:v>
                </c:pt>
                <c:pt idx="6">
                  <c:v>1.3349439999999999</c:v>
                </c:pt>
                <c:pt idx="7">
                  <c:v>1.3256410000000001</c:v>
                </c:pt>
                <c:pt idx="8">
                  <c:v>1.3197270000000001</c:v>
                </c:pt>
                <c:pt idx="9">
                  <c:v>1.258637</c:v>
                </c:pt>
                <c:pt idx="10">
                  <c:v>1.3547400000000001</c:v>
                </c:pt>
                <c:pt idx="11">
                  <c:v>1.3392200000000001</c:v>
                </c:pt>
                <c:pt idx="12">
                  <c:v>1.3333969999999999</c:v>
                </c:pt>
                <c:pt idx="13">
                  <c:v>1.3027260000000001</c:v>
                </c:pt>
                <c:pt idx="14">
                  <c:v>1.3298760000000001</c:v>
                </c:pt>
                <c:pt idx="15">
                  <c:v>1.342579</c:v>
                </c:pt>
                <c:pt idx="16">
                  <c:v>1.356179</c:v>
                </c:pt>
                <c:pt idx="17">
                  <c:v>1.3523510000000001</c:v>
                </c:pt>
                <c:pt idx="18">
                  <c:v>1.450418</c:v>
                </c:pt>
                <c:pt idx="19">
                  <c:v>1.4057299999999999</c:v>
                </c:pt>
                <c:pt idx="20">
                  <c:v>1.5103</c:v>
                </c:pt>
                <c:pt idx="21">
                  <c:v>1.5178990000000001</c:v>
                </c:pt>
                <c:pt idx="22">
                  <c:v>1.4241239999999999</c:v>
                </c:pt>
                <c:pt idx="23">
                  <c:v>1.5878890000000001</c:v>
                </c:pt>
                <c:pt idx="24">
                  <c:v>1.4975130000000001</c:v>
                </c:pt>
                <c:pt idx="25">
                  <c:v>1.532206</c:v>
                </c:pt>
                <c:pt idx="26">
                  <c:v>1.4642919999999999</c:v>
                </c:pt>
                <c:pt idx="27">
                  <c:v>1.7869109999999999</c:v>
                </c:pt>
                <c:pt idx="28">
                  <c:v>1.758135</c:v>
                </c:pt>
                <c:pt idx="29">
                  <c:v>1.5491760000000001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CDA-4119-A148-B69A143BF9AD}"/>
            </c:ext>
          </c:extLst>
        </c:ser>
        <c:ser>
          <c:idx val="1"/>
          <c:order val="1"/>
          <c:tx>
            <c:strRef>
              <c:f>'Fig. 3 Median earnings'!$D$6</c:f>
              <c:strCache>
                <c:ptCount val="1"/>
                <c:pt idx="0">
                  <c:v>Intermediate class</c:v>
                </c:pt>
              </c:strCache>
            </c:strRef>
          </c:tx>
          <c:spPr>
            <a:ln w="12700" cap="rnd">
              <a:noFill/>
              <a:round/>
            </a:ln>
            <a:effectLst/>
          </c:spPr>
          <c:marker>
            <c:symbol val="x"/>
            <c:size val="6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'Fig. 3 Median earnings'!$H$7:$H$36</c:f>
                <c:numCache>
                  <c:formatCode>General</c:formatCode>
                  <c:ptCount val="30"/>
                  <c:pt idx="0">
                    <c:v>2.99064E-2</c:v>
                  </c:pt>
                  <c:pt idx="1">
                    <c:v>4.6663000000000003E-2</c:v>
                  </c:pt>
                  <c:pt idx="2">
                    <c:v>1.49385E-2</c:v>
                  </c:pt>
                  <c:pt idx="3">
                    <c:v>3.5324599999999998E-2</c:v>
                  </c:pt>
                  <c:pt idx="4">
                    <c:v>2.6566200000000002E-2</c:v>
                  </c:pt>
                  <c:pt idx="5">
                    <c:v>2.1258699999999998E-2</c:v>
                  </c:pt>
                  <c:pt idx="6">
                    <c:v>2.9075E-2</c:v>
                  </c:pt>
                  <c:pt idx="7">
                    <c:v>3.51951E-2</c:v>
                  </c:pt>
                  <c:pt idx="8">
                    <c:v>2.1875599999999999E-2</c:v>
                  </c:pt>
                  <c:pt idx="9">
                    <c:v>4.7635400000000001E-2</c:v>
                  </c:pt>
                  <c:pt idx="10">
                    <c:v>2.8647499999999999E-2</c:v>
                  </c:pt>
                  <c:pt idx="11">
                    <c:v>1.4350999999999999E-2</c:v>
                  </c:pt>
                  <c:pt idx="12">
                    <c:v>1.9503099999999999E-2</c:v>
                  </c:pt>
                  <c:pt idx="13">
                    <c:v>3.0092299999999999E-2</c:v>
                  </c:pt>
                  <c:pt idx="14">
                    <c:v>3.72597E-2</c:v>
                  </c:pt>
                  <c:pt idx="15">
                    <c:v>6.8801899999999999E-2</c:v>
                  </c:pt>
                  <c:pt idx="16">
                    <c:v>5.17308E-2</c:v>
                  </c:pt>
                  <c:pt idx="17">
                    <c:v>3.0561100000000001E-2</c:v>
                  </c:pt>
                  <c:pt idx="18">
                    <c:v>4.0228199999999999E-2</c:v>
                  </c:pt>
                  <c:pt idx="19">
                    <c:v>2.4542499999999998E-2</c:v>
                  </c:pt>
                  <c:pt idx="20">
                    <c:v>4.0087499999999998E-2</c:v>
                  </c:pt>
                  <c:pt idx="21">
                    <c:v>4.5658700000000003E-2</c:v>
                  </c:pt>
                  <c:pt idx="22">
                    <c:v>2.0972399999999999E-2</c:v>
                  </c:pt>
                  <c:pt idx="23">
                    <c:v>1.8127000000000001E-2</c:v>
                  </c:pt>
                  <c:pt idx="24">
                    <c:v>3.11011E-2</c:v>
                  </c:pt>
                  <c:pt idx="25">
                    <c:v>4.63953E-2</c:v>
                  </c:pt>
                  <c:pt idx="26">
                    <c:v>4.5318400000000002E-2</c:v>
                  </c:pt>
                  <c:pt idx="27">
                    <c:v>2.4485199999999999E-2</c:v>
                  </c:pt>
                  <c:pt idx="28">
                    <c:v>3.01979E-2</c:v>
                  </c:pt>
                  <c:pt idx="29">
                    <c:v>3.5583299999999998E-2</c:v>
                  </c:pt>
                </c:numCache>
              </c:numRef>
            </c:plus>
            <c:minus>
              <c:numRef>
                <c:f>'Fig. 3 Median earnings'!$H$7:$H$36</c:f>
                <c:numCache>
                  <c:formatCode>General</c:formatCode>
                  <c:ptCount val="30"/>
                  <c:pt idx="0">
                    <c:v>2.99064E-2</c:v>
                  </c:pt>
                  <c:pt idx="1">
                    <c:v>4.6663000000000003E-2</c:v>
                  </c:pt>
                  <c:pt idx="2">
                    <c:v>1.49385E-2</c:v>
                  </c:pt>
                  <c:pt idx="3">
                    <c:v>3.5324599999999998E-2</c:v>
                  </c:pt>
                  <c:pt idx="4">
                    <c:v>2.6566200000000002E-2</c:v>
                  </c:pt>
                  <c:pt idx="5">
                    <c:v>2.1258699999999998E-2</c:v>
                  </c:pt>
                  <c:pt idx="6">
                    <c:v>2.9075E-2</c:v>
                  </c:pt>
                  <c:pt idx="7">
                    <c:v>3.51951E-2</c:v>
                  </c:pt>
                  <c:pt idx="8">
                    <c:v>2.1875599999999999E-2</c:v>
                  </c:pt>
                  <c:pt idx="9">
                    <c:v>4.7635400000000001E-2</c:v>
                  </c:pt>
                  <c:pt idx="10">
                    <c:v>2.8647499999999999E-2</c:v>
                  </c:pt>
                  <c:pt idx="11">
                    <c:v>1.4350999999999999E-2</c:v>
                  </c:pt>
                  <c:pt idx="12">
                    <c:v>1.9503099999999999E-2</c:v>
                  </c:pt>
                  <c:pt idx="13">
                    <c:v>3.0092299999999999E-2</c:v>
                  </c:pt>
                  <c:pt idx="14">
                    <c:v>3.72597E-2</c:v>
                  </c:pt>
                  <c:pt idx="15">
                    <c:v>6.8801899999999999E-2</c:v>
                  </c:pt>
                  <c:pt idx="16">
                    <c:v>5.17308E-2</c:v>
                  </c:pt>
                  <c:pt idx="17">
                    <c:v>3.0561100000000001E-2</c:v>
                  </c:pt>
                  <c:pt idx="18">
                    <c:v>4.0228199999999999E-2</c:v>
                  </c:pt>
                  <c:pt idx="19">
                    <c:v>2.4542499999999998E-2</c:v>
                  </c:pt>
                  <c:pt idx="20">
                    <c:v>4.0087499999999998E-2</c:v>
                  </c:pt>
                  <c:pt idx="21">
                    <c:v>4.5658700000000003E-2</c:v>
                  </c:pt>
                  <c:pt idx="22">
                    <c:v>2.0972399999999999E-2</c:v>
                  </c:pt>
                  <c:pt idx="23">
                    <c:v>1.8127000000000001E-2</c:v>
                  </c:pt>
                  <c:pt idx="24">
                    <c:v>3.11011E-2</c:v>
                  </c:pt>
                  <c:pt idx="25">
                    <c:v>4.63953E-2</c:v>
                  </c:pt>
                  <c:pt idx="26">
                    <c:v>4.5318400000000002E-2</c:v>
                  </c:pt>
                  <c:pt idx="27">
                    <c:v>2.4485199999999999E-2</c:v>
                  </c:pt>
                  <c:pt idx="28">
                    <c:v>3.01979E-2</c:v>
                  </c:pt>
                  <c:pt idx="29">
                    <c:v>3.5583299999999998E-2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'Fig. 3 Median earnings'!$B$7:$B$36</c:f>
              <c:strCache>
                <c:ptCount val="30"/>
                <c:pt idx="0">
                  <c:v>DK</c:v>
                </c:pt>
                <c:pt idx="1">
                  <c:v>SE</c:v>
                </c:pt>
                <c:pt idx="2">
                  <c:v>IT</c:v>
                </c:pt>
                <c:pt idx="3">
                  <c:v>NO</c:v>
                </c:pt>
                <c:pt idx="4">
                  <c:v>BE</c:v>
                </c:pt>
                <c:pt idx="5">
                  <c:v>CZ</c:v>
                </c:pt>
                <c:pt idx="6">
                  <c:v>HU</c:v>
                </c:pt>
                <c:pt idx="7">
                  <c:v>RS</c:v>
                </c:pt>
                <c:pt idx="8">
                  <c:v>PL</c:v>
                </c:pt>
                <c:pt idx="9">
                  <c:v>EE</c:v>
                </c:pt>
                <c:pt idx="10">
                  <c:v>FI</c:v>
                </c:pt>
                <c:pt idx="11">
                  <c:v>EL</c:v>
                </c:pt>
                <c:pt idx="12">
                  <c:v>FR</c:v>
                </c:pt>
                <c:pt idx="13">
                  <c:v>CH</c:v>
                </c:pt>
                <c:pt idx="14">
                  <c:v>NL</c:v>
                </c:pt>
                <c:pt idx="15">
                  <c:v>LT</c:v>
                </c:pt>
                <c:pt idx="16">
                  <c:v>LV</c:v>
                </c:pt>
                <c:pt idx="17">
                  <c:v>AT</c:v>
                </c:pt>
                <c:pt idx="18">
                  <c:v>HR</c:v>
                </c:pt>
                <c:pt idx="19">
                  <c:v>MT</c:v>
                </c:pt>
                <c:pt idx="20">
                  <c:v>SI</c:v>
                </c:pt>
                <c:pt idx="21">
                  <c:v>BG</c:v>
                </c:pt>
                <c:pt idx="22">
                  <c:v>UK</c:v>
                </c:pt>
                <c:pt idx="23">
                  <c:v>ES</c:v>
                </c:pt>
                <c:pt idx="24">
                  <c:v>DE</c:v>
                </c:pt>
                <c:pt idx="25">
                  <c:v>IE</c:v>
                </c:pt>
                <c:pt idx="26">
                  <c:v>LU</c:v>
                </c:pt>
                <c:pt idx="27">
                  <c:v>PT</c:v>
                </c:pt>
                <c:pt idx="28">
                  <c:v>CY</c:v>
                </c:pt>
                <c:pt idx="29">
                  <c:v>RO</c:v>
                </c:pt>
              </c:strCache>
            </c:strRef>
          </c:cat>
          <c:val>
            <c:numRef>
              <c:f>'Fig. 3 Median earnings'!$D$7:$D$36</c:f>
              <c:numCache>
                <c:formatCode>General</c:formatCode>
                <c:ptCount val="30"/>
                <c:pt idx="0">
                  <c:v>0.99463900000000005</c:v>
                </c:pt>
                <c:pt idx="1">
                  <c:v>0.97453400000000001</c:v>
                </c:pt>
                <c:pt idx="2">
                  <c:v>0.98091919999999999</c:v>
                </c:pt>
                <c:pt idx="3">
                  <c:v>0.97523930000000003</c:v>
                </c:pt>
                <c:pt idx="4">
                  <c:v>0.90746269999999996</c:v>
                </c:pt>
                <c:pt idx="5">
                  <c:v>0.94726719999999998</c:v>
                </c:pt>
                <c:pt idx="6">
                  <c:v>0.88888889999999998</c:v>
                </c:pt>
                <c:pt idx="7">
                  <c:v>0.85430229999999996</c:v>
                </c:pt>
                <c:pt idx="8">
                  <c:v>0.91571559999999996</c:v>
                </c:pt>
                <c:pt idx="9">
                  <c:v>0.8588093</c:v>
                </c:pt>
                <c:pt idx="10">
                  <c:v>0.87916570000000005</c:v>
                </c:pt>
                <c:pt idx="11">
                  <c:v>0.90033249999999998</c:v>
                </c:pt>
                <c:pt idx="12">
                  <c:v>0.9131918</c:v>
                </c:pt>
                <c:pt idx="13">
                  <c:v>0.85682639999999999</c:v>
                </c:pt>
                <c:pt idx="14">
                  <c:v>0.89325379999999999</c:v>
                </c:pt>
                <c:pt idx="15">
                  <c:v>0.94890580000000002</c:v>
                </c:pt>
                <c:pt idx="16">
                  <c:v>0.79927190000000004</c:v>
                </c:pt>
                <c:pt idx="17">
                  <c:v>0.93706789999999995</c:v>
                </c:pt>
                <c:pt idx="18">
                  <c:v>0.96206429999999998</c:v>
                </c:pt>
                <c:pt idx="19">
                  <c:v>0.88236239999999999</c:v>
                </c:pt>
                <c:pt idx="20">
                  <c:v>0.98999409999999999</c:v>
                </c:pt>
                <c:pt idx="21">
                  <c:v>1.0261039999999999</c:v>
                </c:pt>
                <c:pt idx="22">
                  <c:v>0.81712059999999997</c:v>
                </c:pt>
                <c:pt idx="23">
                  <c:v>0.99106590000000006</c:v>
                </c:pt>
                <c:pt idx="24">
                  <c:v>0.99874850000000004</c:v>
                </c:pt>
                <c:pt idx="25">
                  <c:v>0.86666670000000001</c:v>
                </c:pt>
                <c:pt idx="26">
                  <c:v>0.92032040000000004</c:v>
                </c:pt>
                <c:pt idx="27">
                  <c:v>0.96356280000000005</c:v>
                </c:pt>
                <c:pt idx="28">
                  <c:v>1.016886</c:v>
                </c:pt>
                <c:pt idx="29">
                  <c:v>0.30759570000000003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CDA-4119-A148-B69A143BF9AD}"/>
            </c:ext>
          </c:extLst>
        </c:ser>
        <c:ser>
          <c:idx val="2"/>
          <c:order val="2"/>
          <c:tx>
            <c:strRef>
              <c:f>'Fig. 3 Median earnings'!$E$6</c:f>
              <c:strCache>
                <c:ptCount val="1"/>
                <c:pt idx="0">
                  <c:v>Working class</c:v>
                </c:pt>
              </c:strCache>
            </c:strRef>
          </c:tx>
          <c:spPr>
            <a:ln w="12700" cap="rnd">
              <a:noFill/>
              <a:round/>
            </a:ln>
            <a:effectLst/>
          </c:spPr>
          <c:marker>
            <c:symbol val="triangle"/>
            <c:size val="6"/>
            <c:spPr>
              <a:solidFill>
                <a:sysClr val="windowText" lastClr="000000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'Fig. 3 Median earnings'!$I$7:$I$36</c:f>
                <c:numCache>
                  <c:formatCode>General</c:formatCode>
                  <c:ptCount val="30"/>
                  <c:pt idx="0">
                    <c:v>2.3411999999999999E-2</c:v>
                  </c:pt>
                  <c:pt idx="1">
                    <c:v>2.3395699999999998E-2</c:v>
                  </c:pt>
                  <c:pt idx="2">
                    <c:v>1.40138E-2</c:v>
                  </c:pt>
                  <c:pt idx="3">
                    <c:v>2.6871099999999998E-2</c:v>
                  </c:pt>
                  <c:pt idx="4">
                    <c:v>1.8367499999999998E-2</c:v>
                  </c:pt>
                  <c:pt idx="5">
                    <c:v>9.4719999999999995E-3</c:v>
                  </c:pt>
                  <c:pt idx="6">
                    <c:v>1.2569E-2</c:v>
                  </c:pt>
                  <c:pt idx="7">
                    <c:v>2.23743E-2</c:v>
                  </c:pt>
                  <c:pt idx="8">
                    <c:v>1.27584E-2</c:v>
                  </c:pt>
                  <c:pt idx="9">
                    <c:v>1.9631300000000001E-2</c:v>
                  </c:pt>
                  <c:pt idx="10">
                    <c:v>2.15249E-2</c:v>
                  </c:pt>
                  <c:pt idx="11">
                    <c:v>2.10189E-2</c:v>
                  </c:pt>
                  <c:pt idx="12">
                    <c:v>1.67169E-2</c:v>
                  </c:pt>
                  <c:pt idx="13">
                    <c:v>4.2242099999999998E-2</c:v>
                  </c:pt>
                  <c:pt idx="14">
                    <c:v>2.6879400000000001E-2</c:v>
                  </c:pt>
                  <c:pt idx="15">
                    <c:v>2.1844300000000001E-2</c:v>
                  </c:pt>
                  <c:pt idx="16">
                    <c:v>2.0589799999999998E-2</c:v>
                  </c:pt>
                  <c:pt idx="17">
                    <c:v>3.3460900000000002E-2</c:v>
                  </c:pt>
                  <c:pt idx="18">
                    <c:v>1.5356399999999999E-2</c:v>
                  </c:pt>
                  <c:pt idx="19">
                    <c:v>1.8155600000000001E-2</c:v>
                  </c:pt>
                  <c:pt idx="20">
                    <c:v>2.07648E-2</c:v>
                  </c:pt>
                  <c:pt idx="21">
                    <c:v>2.3192299999999999E-2</c:v>
                  </c:pt>
                  <c:pt idx="22">
                    <c:v>1.42994E-2</c:v>
                  </c:pt>
                  <c:pt idx="23">
                    <c:v>1.9712E-2</c:v>
                  </c:pt>
                  <c:pt idx="24">
                    <c:v>2.7453200000000001E-2</c:v>
                  </c:pt>
                  <c:pt idx="25">
                    <c:v>3.4244200000000002E-2</c:v>
                  </c:pt>
                  <c:pt idx="26">
                    <c:v>1.3532499999999999E-2</c:v>
                  </c:pt>
                  <c:pt idx="27">
                    <c:v>1.18008E-2</c:v>
                  </c:pt>
                  <c:pt idx="28">
                    <c:v>2.29806E-2</c:v>
                  </c:pt>
                  <c:pt idx="29">
                    <c:v>1.50756E-2</c:v>
                  </c:pt>
                </c:numCache>
              </c:numRef>
            </c:plus>
            <c:minus>
              <c:numRef>
                <c:f>'Fig. 3 Median earnings'!$I$7:$I$36</c:f>
                <c:numCache>
                  <c:formatCode>General</c:formatCode>
                  <c:ptCount val="30"/>
                  <c:pt idx="0">
                    <c:v>2.3411999999999999E-2</c:v>
                  </c:pt>
                  <c:pt idx="1">
                    <c:v>2.3395699999999998E-2</c:v>
                  </c:pt>
                  <c:pt idx="2">
                    <c:v>1.40138E-2</c:v>
                  </c:pt>
                  <c:pt idx="3">
                    <c:v>2.6871099999999998E-2</c:v>
                  </c:pt>
                  <c:pt idx="4">
                    <c:v>1.8367499999999998E-2</c:v>
                  </c:pt>
                  <c:pt idx="5">
                    <c:v>9.4719999999999995E-3</c:v>
                  </c:pt>
                  <c:pt idx="6">
                    <c:v>1.2569E-2</c:v>
                  </c:pt>
                  <c:pt idx="7">
                    <c:v>2.23743E-2</c:v>
                  </c:pt>
                  <c:pt idx="8">
                    <c:v>1.27584E-2</c:v>
                  </c:pt>
                  <c:pt idx="9">
                    <c:v>1.9631300000000001E-2</c:v>
                  </c:pt>
                  <c:pt idx="10">
                    <c:v>2.15249E-2</c:v>
                  </c:pt>
                  <c:pt idx="11">
                    <c:v>2.10189E-2</c:v>
                  </c:pt>
                  <c:pt idx="12">
                    <c:v>1.67169E-2</c:v>
                  </c:pt>
                  <c:pt idx="13">
                    <c:v>4.2242099999999998E-2</c:v>
                  </c:pt>
                  <c:pt idx="14">
                    <c:v>2.6879400000000001E-2</c:v>
                  </c:pt>
                  <c:pt idx="15">
                    <c:v>2.1844300000000001E-2</c:v>
                  </c:pt>
                  <c:pt idx="16">
                    <c:v>2.0589799999999998E-2</c:v>
                  </c:pt>
                  <c:pt idx="17">
                    <c:v>3.3460900000000002E-2</c:v>
                  </c:pt>
                  <c:pt idx="18">
                    <c:v>1.5356399999999999E-2</c:v>
                  </c:pt>
                  <c:pt idx="19">
                    <c:v>1.8155600000000001E-2</c:v>
                  </c:pt>
                  <c:pt idx="20">
                    <c:v>2.07648E-2</c:v>
                  </c:pt>
                  <c:pt idx="21">
                    <c:v>2.3192299999999999E-2</c:v>
                  </c:pt>
                  <c:pt idx="22">
                    <c:v>1.42994E-2</c:v>
                  </c:pt>
                  <c:pt idx="23">
                    <c:v>1.9712E-2</c:v>
                  </c:pt>
                  <c:pt idx="24">
                    <c:v>2.7453200000000001E-2</c:v>
                  </c:pt>
                  <c:pt idx="25">
                    <c:v>3.4244200000000002E-2</c:v>
                  </c:pt>
                  <c:pt idx="26">
                    <c:v>1.3532499999999999E-2</c:v>
                  </c:pt>
                  <c:pt idx="27">
                    <c:v>1.18008E-2</c:v>
                  </c:pt>
                  <c:pt idx="28">
                    <c:v>2.29806E-2</c:v>
                  </c:pt>
                  <c:pt idx="29">
                    <c:v>1.50756E-2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'Fig. 3 Median earnings'!$B$7:$B$36</c:f>
              <c:strCache>
                <c:ptCount val="30"/>
                <c:pt idx="0">
                  <c:v>DK</c:v>
                </c:pt>
                <c:pt idx="1">
                  <c:v>SE</c:v>
                </c:pt>
                <c:pt idx="2">
                  <c:v>IT</c:v>
                </c:pt>
                <c:pt idx="3">
                  <c:v>NO</c:v>
                </c:pt>
                <c:pt idx="4">
                  <c:v>BE</c:v>
                </c:pt>
                <c:pt idx="5">
                  <c:v>CZ</c:v>
                </c:pt>
                <c:pt idx="6">
                  <c:v>HU</c:v>
                </c:pt>
                <c:pt idx="7">
                  <c:v>RS</c:v>
                </c:pt>
                <c:pt idx="8">
                  <c:v>PL</c:v>
                </c:pt>
                <c:pt idx="9">
                  <c:v>EE</c:v>
                </c:pt>
                <c:pt idx="10">
                  <c:v>FI</c:v>
                </c:pt>
                <c:pt idx="11">
                  <c:v>EL</c:v>
                </c:pt>
                <c:pt idx="12">
                  <c:v>FR</c:v>
                </c:pt>
                <c:pt idx="13">
                  <c:v>CH</c:v>
                </c:pt>
                <c:pt idx="14">
                  <c:v>NL</c:v>
                </c:pt>
                <c:pt idx="15">
                  <c:v>LT</c:v>
                </c:pt>
                <c:pt idx="16">
                  <c:v>LV</c:v>
                </c:pt>
                <c:pt idx="17">
                  <c:v>AT</c:v>
                </c:pt>
                <c:pt idx="18">
                  <c:v>HR</c:v>
                </c:pt>
                <c:pt idx="19">
                  <c:v>MT</c:v>
                </c:pt>
                <c:pt idx="20">
                  <c:v>SI</c:v>
                </c:pt>
                <c:pt idx="21">
                  <c:v>BG</c:v>
                </c:pt>
                <c:pt idx="22">
                  <c:v>UK</c:v>
                </c:pt>
                <c:pt idx="23">
                  <c:v>ES</c:v>
                </c:pt>
                <c:pt idx="24">
                  <c:v>DE</c:v>
                </c:pt>
                <c:pt idx="25">
                  <c:v>IE</c:v>
                </c:pt>
                <c:pt idx="26">
                  <c:v>LU</c:v>
                </c:pt>
                <c:pt idx="27">
                  <c:v>PT</c:v>
                </c:pt>
                <c:pt idx="28">
                  <c:v>CY</c:v>
                </c:pt>
                <c:pt idx="29">
                  <c:v>RO</c:v>
                </c:pt>
              </c:strCache>
            </c:strRef>
          </c:cat>
          <c:val>
            <c:numRef>
              <c:f>'Fig. 3 Median earnings'!$E$7:$E$36</c:f>
              <c:numCache>
                <c:formatCode>General</c:formatCode>
                <c:ptCount val="30"/>
                <c:pt idx="0">
                  <c:v>0.90762600000000004</c:v>
                </c:pt>
                <c:pt idx="1">
                  <c:v>0.86124120000000004</c:v>
                </c:pt>
                <c:pt idx="2">
                  <c:v>0.85112810000000005</c:v>
                </c:pt>
                <c:pt idx="3">
                  <c:v>0.79905769999999998</c:v>
                </c:pt>
                <c:pt idx="4">
                  <c:v>0.7783757</c:v>
                </c:pt>
                <c:pt idx="5">
                  <c:v>0.83454130000000004</c:v>
                </c:pt>
                <c:pt idx="6">
                  <c:v>0.87018479999999998</c:v>
                </c:pt>
                <c:pt idx="7">
                  <c:v>0.87897179999999997</c:v>
                </c:pt>
                <c:pt idx="8">
                  <c:v>0.82500209999999996</c:v>
                </c:pt>
                <c:pt idx="9">
                  <c:v>0.73472400000000004</c:v>
                </c:pt>
                <c:pt idx="10">
                  <c:v>0.82843449999999996</c:v>
                </c:pt>
                <c:pt idx="11">
                  <c:v>0.80805510000000003</c:v>
                </c:pt>
                <c:pt idx="12">
                  <c:v>0.77369220000000005</c:v>
                </c:pt>
                <c:pt idx="13">
                  <c:v>0.73469379999999995</c:v>
                </c:pt>
                <c:pt idx="14">
                  <c:v>0.73758590000000002</c:v>
                </c:pt>
                <c:pt idx="15">
                  <c:v>0.74650939999999999</c:v>
                </c:pt>
                <c:pt idx="16">
                  <c:v>0.75644219999999995</c:v>
                </c:pt>
                <c:pt idx="17">
                  <c:v>0.70852879999999996</c:v>
                </c:pt>
                <c:pt idx="18">
                  <c:v>0.79335710000000004</c:v>
                </c:pt>
                <c:pt idx="19">
                  <c:v>0.74618010000000001</c:v>
                </c:pt>
                <c:pt idx="20">
                  <c:v>0.83401999999999998</c:v>
                </c:pt>
                <c:pt idx="21">
                  <c:v>0.81157440000000003</c:v>
                </c:pt>
                <c:pt idx="22">
                  <c:v>0.70622569999999996</c:v>
                </c:pt>
                <c:pt idx="23">
                  <c:v>0.80232979999999998</c:v>
                </c:pt>
                <c:pt idx="24">
                  <c:v>0.69312969999999996</c:v>
                </c:pt>
                <c:pt idx="25">
                  <c:v>0.72753619999999997</c:v>
                </c:pt>
                <c:pt idx="26">
                  <c:v>0.65316459999999998</c:v>
                </c:pt>
                <c:pt idx="27">
                  <c:v>0.83575069999999996</c:v>
                </c:pt>
                <c:pt idx="28">
                  <c:v>0.74346730000000005</c:v>
                </c:pt>
                <c:pt idx="29">
                  <c:v>0.95215150000000004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CDA-4119-A148-B69A143BF9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41098288"/>
        <c:axId val="2140844480"/>
      </c:lineChart>
      <c:catAx>
        <c:axId val="21410982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2140844480"/>
        <c:crosses val="autoZero"/>
        <c:auto val="1"/>
        <c:lblAlgn val="ctr"/>
        <c:lblOffset val="100"/>
        <c:noMultiLvlLbl val="0"/>
      </c:catAx>
      <c:valAx>
        <c:axId val="2140844480"/>
        <c:scaling>
          <c:orientation val="minMax"/>
          <c:max val="2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21410982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nl-BE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</a:defRPr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none"/>
          </c:marker>
          <c:dLbls>
            <c:dLbl>
              <c:idx val="0"/>
              <c:tx>
                <c:rich>
                  <a:bodyPr/>
                  <a:lstStyle/>
                  <a:p>
                    <a:fld id="{4B071741-2700-47C7-850E-9B46A0BBAD5B}" type="CELLRANGE">
                      <a:rPr lang="en-US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2-8E76-4C1E-935D-6A270821EE4E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4594080C-BB37-4EA4-8535-E6467EF9681A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8E76-4C1E-935D-6A270821EE4E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92F8A850-FFDF-451A-A56E-23956789BD14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8E76-4C1E-935D-6A270821EE4E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213EAF20-AC73-476A-9039-DD94B76282E5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8E76-4C1E-935D-6A270821EE4E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C374E2CD-58B1-430C-A7E4-653B728883C2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8E76-4C1E-935D-6A270821EE4E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9597BAC0-F7B1-40A5-B588-ED845DA94665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8E76-4C1E-935D-6A270821EE4E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67F2F3B5-F6A8-4DFE-BD18-FA19DB37BBB6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8E76-4C1E-935D-6A270821EE4E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942556B6-0A5B-4433-B7B1-88250D17AC72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8E76-4C1E-935D-6A270821EE4E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9B18E35F-8F83-44D5-A2CB-D5ADA46D7C2A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8E76-4C1E-935D-6A270821EE4E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1D90F80B-1F35-4F31-A9E7-084FA75EBAB1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8E76-4C1E-935D-6A270821EE4E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CCAA101E-4C99-4267-B910-5B2CB08B297E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8E76-4C1E-935D-6A270821EE4E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2DD27AC9-6E7F-4C27-A0B7-E3CAB5511C3B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8E76-4C1E-935D-6A270821EE4E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57EF5242-628A-4549-90C0-F5C4709D4AE4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8E76-4C1E-935D-6A270821EE4E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4F361FF8-D6DF-4661-81ED-94615917501E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8E76-4C1E-935D-6A270821EE4E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87E5F80C-26DF-46DC-91D3-508397804A68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8E76-4C1E-935D-6A270821EE4E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2A45813F-7C01-4909-8B69-7677E498FE98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8E76-4C1E-935D-6A270821EE4E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581F16E4-1EB0-4104-91B2-C75958F8E300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8E76-4C1E-935D-6A270821EE4E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34E9D139-B6E2-49BF-BB71-8B65805B22C4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8E76-4C1E-935D-6A270821EE4E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DE7314D8-2CD9-49C7-B8D5-6EF99AB65BAB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8E76-4C1E-935D-6A270821EE4E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5852C64F-7C5E-438A-9171-1C4953CFFD44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8E76-4C1E-935D-6A270821EE4E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90557043-E3AE-48D8-AA26-08CBF5CEE2E8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8E76-4C1E-935D-6A270821EE4E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75C7860B-C4A8-46B7-9F60-EFEA1A4E3AB8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8E76-4C1E-935D-6A270821EE4E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1C5528A5-2FD6-4C6E-8F00-7D251FC923D2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8E76-4C1E-935D-6A270821EE4E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363D9B22-7EAB-495D-B841-94E31D17B50B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8E76-4C1E-935D-6A270821EE4E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AE508252-CD27-4B26-AA91-DC4D81FA3C8D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8E76-4C1E-935D-6A270821EE4E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D633EE11-37A0-4136-B427-8FD7B19331AE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8E76-4C1E-935D-6A270821EE4E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5478CBF8-831D-436A-AFCC-041D9A3AFBFF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8E76-4C1E-935D-6A270821EE4E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27E05707-B54B-4E56-B1FC-4DDED88206A1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8E76-4C1E-935D-6A270821EE4E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220F8E37-3EDD-4C93-B51C-1F15D9F39DCD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8E76-4C1E-935D-6A270821EE4E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3D973A2C-CC72-4AC2-B886-380C97DF91FD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8E76-4C1E-935D-6A270821EE4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Garamond" panose="02020404030301010803" pitchFamily="18" charset="0"/>
                    <a:ea typeface="+mn-ea"/>
                    <a:cs typeface="+mn-cs"/>
                  </a:defRPr>
                </a:pPr>
                <a:endParaRPr lang="nl-BE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'Fig. 4'!$C$5:$C$34</c:f>
              <c:numCache>
                <c:formatCode>0.000</c:formatCode>
                <c:ptCount val="30"/>
                <c:pt idx="0">
                  <c:v>5.5329799999999998E-2</c:v>
                </c:pt>
                <c:pt idx="1">
                  <c:v>3.3208500000000002E-2</c:v>
                </c:pt>
                <c:pt idx="2">
                  <c:v>7.2837499999999999E-2</c:v>
                </c:pt>
                <c:pt idx="3">
                  <c:v>5.0762799999999997E-2</c:v>
                </c:pt>
                <c:pt idx="4">
                  <c:v>6.8429199999999996E-2</c:v>
                </c:pt>
                <c:pt idx="5">
                  <c:v>3.04865E-2</c:v>
                </c:pt>
                <c:pt idx="6">
                  <c:v>5.5496200000000002E-2</c:v>
                </c:pt>
                <c:pt idx="7">
                  <c:v>3.5488100000000002E-2</c:v>
                </c:pt>
                <c:pt idx="8">
                  <c:v>3.8490999999999997E-2</c:v>
                </c:pt>
                <c:pt idx="9">
                  <c:v>3.81226E-2</c:v>
                </c:pt>
                <c:pt idx="10">
                  <c:v>5.8324599999999997E-2</c:v>
                </c:pt>
                <c:pt idx="11">
                  <c:v>4.1543200000000002E-2</c:v>
                </c:pt>
                <c:pt idx="12">
                  <c:v>5.8881299999999998E-2</c:v>
                </c:pt>
                <c:pt idx="13">
                  <c:v>3.7808599999999998E-2</c:v>
                </c:pt>
                <c:pt idx="14">
                  <c:v>2.6215700000000002E-2</c:v>
                </c:pt>
                <c:pt idx="15">
                  <c:v>8.9288800000000001E-2</c:v>
                </c:pt>
                <c:pt idx="16">
                  <c:v>3.5249099999999998E-2</c:v>
                </c:pt>
                <c:pt idx="17">
                  <c:v>5.42365E-2</c:v>
                </c:pt>
                <c:pt idx="18">
                  <c:v>7.3729900000000001E-2</c:v>
                </c:pt>
                <c:pt idx="19">
                  <c:v>6.1653800000000002E-2</c:v>
                </c:pt>
                <c:pt idx="20">
                  <c:v>5.4097899999999997E-2</c:v>
                </c:pt>
                <c:pt idx="21">
                  <c:v>4.6823099999999999E-2</c:v>
                </c:pt>
                <c:pt idx="22">
                  <c:v>3.3361700000000001E-2</c:v>
                </c:pt>
                <c:pt idx="23">
                  <c:v>4.1800900000000002E-2</c:v>
                </c:pt>
                <c:pt idx="24">
                  <c:v>7.4546100000000004E-2</c:v>
                </c:pt>
                <c:pt idx="25">
                  <c:v>0.13404659999999999</c:v>
                </c:pt>
                <c:pt idx="26">
                  <c:v>4.03658E-2</c:v>
                </c:pt>
                <c:pt idx="27">
                  <c:v>3.4453900000000003E-2</c:v>
                </c:pt>
                <c:pt idx="28">
                  <c:v>4.52491E-2</c:v>
                </c:pt>
                <c:pt idx="29">
                  <c:v>7.8554899999999997E-2</c:v>
                </c:pt>
              </c:numCache>
            </c:numRef>
          </c:xVal>
          <c:yVal>
            <c:numRef>
              <c:f>'Fig. 4'!$D$5:$D$34</c:f>
              <c:numCache>
                <c:formatCode>0.000</c:formatCode>
                <c:ptCount val="30"/>
                <c:pt idx="0">
                  <c:v>0.31877349999999999</c:v>
                </c:pt>
                <c:pt idx="1">
                  <c:v>0.1804673</c:v>
                </c:pt>
                <c:pt idx="2">
                  <c:v>0.36457329999999999</c:v>
                </c:pt>
                <c:pt idx="3">
                  <c:v>0.29408509999999999</c:v>
                </c:pt>
                <c:pt idx="4">
                  <c:v>0.26600240000000003</c:v>
                </c:pt>
                <c:pt idx="5">
                  <c:v>0.157634</c:v>
                </c:pt>
                <c:pt idx="6">
                  <c:v>0.3127858</c:v>
                </c:pt>
                <c:pt idx="7">
                  <c:v>0.19324830000000001</c:v>
                </c:pt>
                <c:pt idx="8">
                  <c:v>0.26338719999999999</c:v>
                </c:pt>
                <c:pt idx="9">
                  <c:v>0.26247209999999999</c:v>
                </c:pt>
                <c:pt idx="10">
                  <c:v>0.33310899999999999</c:v>
                </c:pt>
                <c:pt idx="11">
                  <c:v>0.21226390000000001</c:v>
                </c:pt>
                <c:pt idx="12">
                  <c:v>0.28192519999999999</c:v>
                </c:pt>
                <c:pt idx="13">
                  <c:v>0.18920909999999999</c:v>
                </c:pt>
                <c:pt idx="14">
                  <c:v>0.25775500000000001</c:v>
                </c:pt>
                <c:pt idx="15">
                  <c:v>0.37034329999999999</c:v>
                </c:pt>
                <c:pt idx="16">
                  <c:v>0.2660361</c:v>
                </c:pt>
                <c:pt idx="17">
                  <c:v>0.300595</c:v>
                </c:pt>
                <c:pt idx="18">
                  <c:v>0.2878966</c:v>
                </c:pt>
                <c:pt idx="19">
                  <c:v>0.27335029999999999</c:v>
                </c:pt>
                <c:pt idx="20">
                  <c:v>0.21296519999999999</c:v>
                </c:pt>
                <c:pt idx="21">
                  <c:v>0.26668429999999999</c:v>
                </c:pt>
                <c:pt idx="22">
                  <c:v>0.19670270000000001</c:v>
                </c:pt>
                <c:pt idx="23">
                  <c:v>0.2122744</c:v>
                </c:pt>
                <c:pt idx="24">
                  <c:v>0.27687519999999999</c:v>
                </c:pt>
                <c:pt idx="25">
                  <c:v>0.31561820000000002</c:v>
                </c:pt>
                <c:pt idx="26">
                  <c:v>0.18072759999999999</c:v>
                </c:pt>
                <c:pt idx="27">
                  <c:v>0.1970971</c:v>
                </c:pt>
                <c:pt idx="28">
                  <c:v>0.20037740000000001</c:v>
                </c:pt>
                <c:pt idx="29">
                  <c:v>0.34098139999999999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'Fig. 4'!$B$5:$B$34</c15:f>
                <c15:dlblRangeCache>
                  <c:ptCount val="30"/>
                  <c:pt idx="0">
                    <c:v>AT</c:v>
                  </c:pt>
                  <c:pt idx="1">
                    <c:v>BE</c:v>
                  </c:pt>
                  <c:pt idx="2">
                    <c:v>BG</c:v>
                  </c:pt>
                  <c:pt idx="3">
                    <c:v>CH</c:v>
                  </c:pt>
                  <c:pt idx="4">
                    <c:v>CY</c:v>
                  </c:pt>
                  <c:pt idx="5">
                    <c:v>CZ</c:v>
                  </c:pt>
                  <c:pt idx="6">
                    <c:v>DE</c:v>
                  </c:pt>
                  <c:pt idx="7">
                    <c:v>DK</c:v>
                  </c:pt>
                  <c:pt idx="8">
                    <c:v>EE</c:v>
                  </c:pt>
                  <c:pt idx="9">
                    <c:v>EL</c:v>
                  </c:pt>
                  <c:pt idx="10">
                    <c:v>ES</c:v>
                  </c:pt>
                  <c:pt idx="11">
                    <c:v>FI</c:v>
                  </c:pt>
                  <c:pt idx="12">
                    <c:v>FR</c:v>
                  </c:pt>
                  <c:pt idx="13">
                    <c:v>HR</c:v>
                  </c:pt>
                  <c:pt idx="14">
                    <c:v>HU</c:v>
                  </c:pt>
                  <c:pt idx="15">
                    <c:v>IE</c:v>
                  </c:pt>
                  <c:pt idx="16">
                    <c:v>IT</c:v>
                  </c:pt>
                  <c:pt idx="17">
                    <c:v>LT</c:v>
                  </c:pt>
                  <c:pt idx="18">
                    <c:v>LU</c:v>
                  </c:pt>
                  <c:pt idx="19">
                    <c:v>LV</c:v>
                  </c:pt>
                  <c:pt idx="20">
                    <c:v>MT</c:v>
                  </c:pt>
                  <c:pt idx="21">
                    <c:v>NL</c:v>
                  </c:pt>
                  <c:pt idx="22">
                    <c:v>NO</c:v>
                  </c:pt>
                  <c:pt idx="23">
                    <c:v>PL</c:v>
                  </c:pt>
                  <c:pt idx="24">
                    <c:v>PT</c:v>
                  </c:pt>
                  <c:pt idx="25">
                    <c:v>RO</c:v>
                  </c:pt>
                  <c:pt idx="26">
                    <c:v>RS</c:v>
                  </c:pt>
                  <c:pt idx="27">
                    <c:v>SE</c:v>
                  </c:pt>
                  <c:pt idx="28">
                    <c:v>SI</c:v>
                  </c:pt>
                  <c:pt idx="29">
                    <c:v>UK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0-8E76-4C1E-935D-6A270821EE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15637087"/>
        <c:axId val="1716840911"/>
      </c:scatterChart>
      <c:valAx>
        <c:axId val="171563708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Garamond" panose="02020404030301010803" pitchFamily="18" charset="0"/>
                    <a:ea typeface="+mn-ea"/>
                    <a:cs typeface="+mn-cs"/>
                  </a:defRPr>
                </a:pPr>
                <a:r>
                  <a:rPr lang="nl-BE"/>
                  <a:t>Between-class earnings inequality (MLD)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Garamond" panose="02020404030301010803" pitchFamily="18" charset="0"/>
                  <a:ea typeface="+mn-ea"/>
                  <a:cs typeface="+mn-cs"/>
                </a:defRPr>
              </a:pPr>
              <a:endParaRPr lang="nl-BE"/>
            </a:p>
          </c:txPr>
        </c:title>
        <c:numFmt formatCode="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Garamond" panose="02020404030301010803" pitchFamily="18" charset="0"/>
                <a:ea typeface="+mn-ea"/>
                <a:cs typeface="+mn-cs"/>
              </a:defRPr>
            </a:pPr>
            <a:endParaRPr lang="nl-BE"/>
          </a:p>
        </c:txPr>
        <c:crossAx val="1716840911"/>
        <c:crosses val="autoZero"/>
        <c:crossBetween val="midCat"/>
      </c:valAx>
      <c:valAx>
        <c:axId val="17168409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Garamond" panose="02020404030301010803" pitchFamily="18" charset="0"/>
                    <a:ea typeface="+mn-ea"/>
                    <a:cs typeface="+mn-cs"/>
                  </a:defRPr>
                </a:pPr>
                <a:r>
                  <a:rPr lang="nl-BE"/>
                  <a:t>Overall earnigns inequality (MLD)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Garamond" panose="02020404030301010803" pitchFamily="18" charset="0"/>
                  <a:ea typeface="+mn-ea"/>
                  <a:cs typeface="+mn-cs"/>
                </a:defRPr>
              </a:pPr>
              <a:endParaRPr lang="nl-BE"/>
            </a:p>
          </c:txPr>
        </c:title>
        <c:numFmt formatCode="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ysClr val="windowText" lastClr="000000"/>
                </a:solidFill>
                <a:latin typeface="Garamond" panose="02020404030301010803" pitchFamily="18" charset="0"/>
                <a:ea typeface="+mn-ea"/>
                <a:cs typeface="+mn-cs"/>
              </a:defRPr>
            </a:pPr>
            <a:endParaRPr lang="nl-BE"/>
          </a:p>
        </c:txPr>
        <c:crossAx val="171563708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>
          <a:solidFill>
            <a:sysClr val="windowText" lastClr="000000"/>
          </a:solidFill>
          <a:latin typeface="Garamond" panose="02020404030301010803" pitchFamily="18" charset="0"/>
        </a:defRPr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v>Original</c:v>
          </c:tx>
          <c:spPr>
            <a:solidFill>
              <a:sysClr val="window" lastClr="FFFFFF">
                <a:lumMod val="75000"/>
              </a:sysClr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'Fig. 5 Counterfactual MLD'!$G$39:$G$68</c:f>
                <c:numCache>
                  <c:formatCode>General</c:formatCode>
                  <c:ptCount val="30"/>
                  <c:pt idx="0">
                    <c:v>6.8833000000000019E-3</c:v>
                  </c:pt>
                  <c:pt idx="1">
                    <c:v>4.7736999999999988E-3</c:v>
                  </c:pt>
                  <c:pt idx="2">
                    <c:v>5.1778000000000032E-3</c:v>
                  </c:pt>
                  <c:pt idx="3">
                    <c:v>6.2875000000000014E-3</c:v>
                  </c:pt>
                  <c:pt idx="4">
                    <c:v>4.716999999999999E-3</c:v>
                  </c:pt>
                  <c:pt idx="5">
                    <c:v>5.4717999999999989E-3</c:v>
                  </c:pt>
                  <c:pt idx="6">
                    <c:v>4.4135000000000008E-3</c:v>
                  </c:pt>
                  <c:pt idx="7">
                    <c:v>1.4405400000000006E-2</c:v>
                  </c:pt>
                  <c:pt idx="8">
                    <c:v>3.817400000000002E-3</c:v>
                  </c:pt>
                  <c:pt idx="9">
                    <c:v>6.2496999999999969E-3</c:v>
                  </c:pt>
                  <c:pt idx="10">
                    <c:v>5.1327999999999999E-3</c:v>
                  </c:pt>
                  <c:pt idx="11">
                    <c:v>7.4720999999999954E-3</c:v>
                  </c:pt>
                  <c:pt idx="12">
                    <c:v>5.7610000000000022E-3</c:v>
                  </c:pt>
                  <c:pt idx="13">
                    <c:v>7.4122999999999967E-3</c:v>
                  </c:pt>
                  <c:pt idx="14">
                    <c:v>5.230499999999999E-3</c:v>
                  </c:pt>
                  <c:pt idx="15">
                    <c:v>7.2935000000000083E-3</c:v>
                  </c:pt>
                  <c:pt idx="16">
                    <c:v>8.6653000000000008E-3</c:v>
                  </c:pt>
                  <c:pt idx="17">
                    <c:v>4.2128000000000027E-3</c:v>
                  </c:pt>
                  <c:pt idx="18">
                    <c:v>7.4057999999999971E-3</c:v>
                  </c:pt>
                  <c:pt idx="19">
                    <c:v>6.4738999999999977E-3</c:v>
                  </c:pt>
                  <c:pt idx="20">
                    <c:v>1.0879200000000006E-2</c:v>
                  </c:pt>
                  <c:pt idx="21">
                    <c:v>6.7390999999999979E-3</c:v>
                  </c:pt>
                  <c:pt idx="22">
                    <c:v>9.3374000000000026E-3</c:v>
                  </c:pt>
                  <c:pt idx="23">
                    <c:v>9.6151000000000084E-3</c:v>
                  </c:pt>
                  <c:pt idx="24">
                    <c:v>1.89169E-2</c:v>
                  </c:pt>
                  <c:pt idx="25">
                    <c:v>1.0383099999999999E-2</c:v>
                  </c:pt>
                  <c:pt idx="26">
                    <c:v>9.4503000000000087E-3</c:v>
                  </c:pt>
                  <c:pt idx="27">
                    <c:v>7.8598999999999891E-3</c:v>
                  </c:pt>
                  <c:pt idx="28">
                    <c:v>2.6288500000000006E-2</c:v>
                  </c:pt>
                  <c:pt idx="29">
                    <c:v>2.2490999999999983E-2</c:v>
                  </c:pt>
                </c:numCache>
              </c:numRef>
            </c:plus>
            <c:minus>
              <c:numRef>
                <c:f>'Fig. 5 Counterfactual MLD'!$G$39:$G$68</c:f>
                <c:numCache>
                  <c:formatCode>General</c:formatCode>
                  <c:ptCount val="30"/>
                  <c:pt idx="0">
                    <c:v>6.8833000000000019E-3</c:v>
                  </c:pt>
                  <c:pt idx="1">
                    <c:v>4.7736999999999988E-3</c:v>
                  </c:pt>
                  <c:pt idx="2">
                    <c:v>5.1778000000000032E-3</c:v>
                  </c:pt>
                  <c:pt idx="3">
                    <c:v>6.2875000000000014E-3</c:v>
                  </c:pt>
                  <c:pt idx="4">
                    <c:v>4.716999999999999E-3</c:v>
                  </c:pt>
                  <c:pt idx="5">
                    <c:v>5.4717999999999989E-3</c:v>
                  </c:pt>
                  <c:pt idx="6">
                    <c:v>4.4135000000000008E-3</c:v>
                  </c:pt>
                  <c:pt idx="7">
                    <c:v>1.4405400000000006E-2</c:v>
                  </c:pt>
                  <c:pt idx="8">
                    <c:v>3.817400000000002E-3</c:v>
                  </c:pt>
                  <c:pt idx="9">
                    <c:v>6.2496999999999969E-3</c:v>
                  </c:pt>
                  <c:pt idx="10">
                    <c:v>5.1327999999999999E-3</c:v>
                  </c:pt>
                  <c:pt idx="11">
                    <c:v>7.4720999999999954E-3</c:v>
                  </c:pt>
                  <c:pt idx="12">
                    <c:v>5.7610000000000022E-3</c:v>
                  </c:pt>
                  <c:pt idx="13">
                    <c:v>7.4122999999999967E-3</c:v>
                  </c:pt>
                  <c:pt idx="14">
                    <c:v>5.230499999999999E-3</c:v>
                  </c:pt>
                  <c:pt idx="15">
                    <c:v>7.2935000000000083E-3</c:v>
                  </c:pt>
                  <c:pt idx="16">
                    <c:v>8.6653000000000008E-3</c:v>
                  </c:pt>
                  <c:pt idx="17">
                    <c:v>4.2128000000000027E-3</c:v>
                  </c:pt>
                  <c:pt idx="18">
                    <c:v>7.4057999999999971E-3</c:v>
                  </c:pt>
                  <c:pt idx="19">
                    <c:v>6.4738999999999977E-3</c:v>
                  </c:pt>
                  <c:pt idx="20">
                    <c:v>1.0879200000000006E-2</c:v>
                  </c:pt>
                  <c:pt idx="21">
                    <c:v>6.7390999999999979E-3</c:v>
                  </c:pt>
                  <c:pt idx="22">
                    <c:v>9.3374000000000026E-3</c:v>
                  </c:pt>
                  <c:pt idx="23">
                    <c:v>9.6151000000000084E-3</c:v>
                  </c:pt>
                  <c:pt idx="24">
                    <c:v>1.89169E-2</c:v>
                  </c:pt>
                  <c:pt idx="25">
                    <c:v>1.0383099999999999E-2</c:v>
                  </c:pt>
                  <c:pt idx="26">
                    <c:v>9.4503000000000087E-3</c:v>
                  </c:pt>
                  <c:pt idx="27">
                    <c:v>7.8598999999999891E-3</c:v>
                  </c:pt>
                  <c:pt idx="28">
                    <c:v>2.6288500000000006E-2</c:v>
                  </c:pt>
                  <c:pt idx="29">
                    <c:v>2.2490999999999983E-2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'Fig. 5 Counterfactual MLD'!$B$39:$B$68</c:f>
              <c:strCache>
                <c:ptCount val="30"/>
                <c:pt idx="0">
                  <c:v>HU</c:v>
                </c:pt>
                <c:pt idx="1">
                  <c:v>NO</c:v>
                </c:pt>
                <c:pt idx="2">
                  <c:v>BE</c:v>
                </c:pt>
                <c:pt idx="3">
                  <c:v>NL</c:v>
                </c:pt>
                <c:pt idx="4">
                  <c:v>IT</c:v>
                </c:pt>
                <c:pt idx="5">
                  <c:v>HR</c:v>
                </c:pt>
                <c:pt idx="6">
                  <c:v>EL</c:v>
                </c:pt>
                <c:pt idx="7">
                  <c:v>DK</c:v>
                </c:pt>
                <c:pt idx="8">
                  <c:v>CZ</c:v>
                </c:pt>
                <c:pt idx="9">
                  <c:v>SE</c:v>
                </c:pt>
                <c:pt idx="10">
                  <c:v>EE</c:v>
                </c:pt>
                <c:pt idx="11">
                  <c:v>CH</c:v>
                </c:pt>
                <c:pt idx="12">
                  <c:v>DE</c:v>
                </c:pt>
                <c:pt idx="13">
                  <c:v>PT</c:v>
                </c:pt>
                <c:pt idx="14">
                  <c:v>FI</c:v>
                </c:pt>
                <c:pt idx="15">
                  <c:v>AT</c:v>
                </c:pt>
                <c:pt idx="16">
                  <c:v>MT</c:v>
                </c:pt>
                <c:pt idx="17">
                  <c:v>PL</c:v>
                </c:pt>
                <c:pt idx="18">
                  <c:v>RS</c:v>
                </c:pt>
                <c:pt idx="19">
                  <c:v>SI</c:v>
                </c:pt>
                <c:pt idx="20">
                  <c:v>LU</c:v>
                </c:pt>
                <c:pt idx="21">
                  <c:v>ES</c:v>
                </c:pt>
                <c:pt idx="22">
                  <c:v>FR</c:v>
                </c:pt>
                <c:pt idx="23">
                  <c:v>LV</c:v>
                </c:pt>
                <c:pt idx="24">
                  <c:v>BG</c:v>
                </c:pt>
                <c:pt idx="25">
                  <c:v>LT</c:v>
                </c:pt>
                <c:pt idx="26">
                  <c:v>CY</c:v>
                </c:pt>
                <c:pt idx="27">
                  <c:v>UK</c:v>
                </c:pt>
                <c:pt idx="28">
                  <c:v>IE</c:v>
                </c:pt>
                <c:pt idx="29">
                  <c:v>RO</c:v>
                </c:pt>
              </c:strCache>
            </c:strRef>
          </c:cat>
          <c:val>
            <c:numRef>
              <c:f>'Fig. 5 Counterfactual MLD'!$C$39:$C$68</c:f>
              <c:numCache>
                <c:formatCode>General</c:formatCode>
                <c:ptCount val="30"/>
                <c:pt idx="0">
                  <c:v>2.6280999999999999E-2</c:v>
                </c:pt>
                <c:pt idx="1">
                  <c:v>3.2185900000000003E-2</c:v>
                </c:pt>
                <c:pt idx="2">
                  <c:v>3.2313099999999997E-2</c:v>
                </c:pt>
                <c:pt idx="3">
                  <c:v>4.6444399999999997E-2</c:v>
                </c:pt>
                <c:pt idx="4">
                  <c:v>3.5056999999999998E-2</c:v>
                </c:pt>
                <c:pt idx="5">
                  <c:v>3.7808599999999998E-2</c:v>
                </c:pt>
                <c:pt idx="6">
                  <c:v>3.8269400000000002E-2</c:v>
                </c:pt>
                <c:pt idx="7">
                  <c:v>3.2432299999999997E-2</c:v>
                </c:pt>
                <c:pt idx="8">
                  <c:v>3.0493599999999999E-2</c:v>
                </c:pt>
                <c:pt idx="9">
                  <c:v>3.0020600000000001E-2</c:v>
                </c:pt>
                <c:pt idx="10">
                  <c:v>3.8279000000000001E-2</c:v>
                </c:pt>
                <c:pt idx="11">
                  <c:v>5.0799900000000002E-2</c:v>
                </c:pt>
                <c:pt idx="12">
                  <c:v>5.5212600000000001E-2</c:v>
                </c:pt>
                <c:pt idx="13">
                  <c:v>7.4987600000000001E-2</c:v>
                </c:pt>
                <c:pt idx="14">
                  <c:v>3.9024200000000002E-2</c:v>
                </c:pt>
                <c:pt idx="15">
                  <c:v>5.5729399999999998E-2</c:v>
                </c:pt>
                <c:pt idx="16">
                  <c:v>5.4307599999999998E-2</c:v>
                </c:pt>
                <c:pt idx="17">
                  <c:v>4.1594899999999997E-2</c:v>
                </c:pt>
                <c:pt idx="18">
                  <c:v>4.0249100000000003E-2</c:v>
                </c:pt>
                <c:pt idx="19">
                  <c:v>4.4482500000000001E-2</c:v>
                </c:pt>
                <c:pt idx="20">
                  <c:v>7.3306399999999994E-2</c:v>
                </c:pt>
                <c:pt idx="21">
                  <c:v>5.8171500000000001E-2</c:v>
                </c:pt>
                <c:pt idx="22">
                  <c:v>5.8163899999999998E-2</c:v>
                </c:pt>
                <c:pt idx="23">
                  <c:v>6.1412799999999997E-2</c:v>
                </c:pt>
                <c:pt idx="24">
                  <c:v>7.2821800000000006E-2</c:v>
                </c:pt>
                <c:pt idx="25">
                  <c:v>5.3416600000000002E-2</c:v>
                </c:pt>
                <c:pt idx="26">
                  <c:v>6.9099999999999995E-2</c:v>
                </c:pt>
                <c:pt idx="27">
                  <c:v>7.5648900000000005E-2</c:v>
                </c:pt>
                <c:pt idx="28">
                  <c:v>8.7948399999999996E-2</c:v>
                </c:pt>
                <c:pt idx="29">
                  <c:v>0.13503380000000001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26-49FB-B636-18C060C00C59}"/>
            </c:ext>
          </c:extLst>
        </c:ser>
        <c:ser>
          <c:idx val="1"/>
          <c:order val="1"/>
          <c:tx>
            <c:v>Same average composition</c:v>
          </c:tx>
          <c:spPr>
            <a:pattFill prst="pct1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'Fig. 5 Counterfactual MLD'!$H$39:$H$68</c:f>
                <c:numCache>
                  <c:formatCode>General</c:formatCode>
                  <c:ptCount val="30"/>
                  <c:pt idx="0">
                    <c:v>6.1213999999999991E-3</c:v>
                  </c:pt>
                  <c:pt idx="1">
                    <c:v>3.4611999999999993E-3</c:v>
                  </c:pt>
                  <c:pt idx="2">
                    <c:v>4.0993000000000002E-3</c:v>
                  </c:pt>
                  <c:pt idx="3">
                    <c:v>5.0186000000000015E-3</c:v>
                  </c:pt>
                  <c:pt idx="4">
                    <c:v>2.7606000000000002E-3</c:v>
                  </c:pt>
                  <c:pt idx="5">
                    <c:v>4.7014000000000014E-3</c:v>
                  </c:pt>
                  <c:pt idx="6">
                    <c:v>3.8878999999999997E-3</c:v>
                  </c:pt>
                  <c:pt idx="7">
                    <c:v>1.0489100000000001E-2</c:v>
                  </c:pt>
                  <c:pt idx="8">
                    <c:v>3.6302999999999995E-3</c:v>
                  </c:pt>
                  <c:pt idx="9">
                    <c:v>7.2802000000000006E-3</c:v>
                  </c:pt>
                  <c:pt idx="10">
                    <c:v>4.4781000000000022E-3</c:v>
                  </c:pt>
                  <c:pt idx="11">
                    <c:v>4.937399999999998E-3</c:v>
                  </c:pt>
                  <c:pt idx="12">
                    <c:v>3.4176999999999992E-3</c:v>
                  </c:pt>
                  <c:pt idx="13">
                    <c:v>6.7103000000000024E-3</c:v>
                  </c:pt>
                  <c:pt idx="14">
                    <c:v>4.3355000000000025E-3</c:v>
                  </c:pt>
                  <c:pt idx="15">
                    <c:v>5.2963000000000003E-3</c:v>
                  </c:pt>
                  <c:pt idx="16">
                    <c:v>7.5758000000000006E-3</c:v>
                  </c:pt>
                  <c:pt idx="17">
                    <c:v>5.7207999999999981E-3</c:v>
                  </c:pt>
                  <c:pt idx="18">
                    <c:v>7.1861000000000008E-3</c:v>
                  </c:pt>
                  <c:pt idx="19">
                    <c:v>5.0095000000000001E-3</c:v>
                  </c:pt>
                  <c:pt idx="20">
                    <c:v>1.12335E-2</c:v>
                  </c:pt>
                  <c:pt idx="21">
                    <c:v>8.7393000000000019E-3</c:v>
                  </c:pt>
                  <c:pt idx="22">
                    <c:v>7.3946999999999971E-3</c:v>
                  </c:pt>
                  <c:pt idx="23">
                    <c:v>7.3039000000000021E-3</c:v>
                  </c:pt>
                  <c:pt idx="24">
                    <c:v>1.0021399999999996E-2</c:v>
                  </c:pt>
                  <c:pt idx="25">
                    <c:v>1.2131200000000002E-2</c:v>
                  </c:pt>
                  <c:pt idx="26">
                    <c:v>1.0834200000000002E-2</c:v>
                  </c:pt>
                  <c:pt idx="27">
                    <c:v>5.9936000000000017E-3</c:v>
                  </c:pt>
                  <c:pt idx="28">
                    <c:v>1.957649999999999E-2</c:v>
                  </c:pt>
                  <c:pt idx="29">
                    <c:v>2.8409999999999991E-2</c:v>
                  </c:pt>
                </c:numCache>
              </c:numRef>
            </c:plus>
            <c:minus>
              <c:numRef>
                <c:f>'Fig. 5 Counterfactual MLD'!$H$39:$H$68</c:f>
                <c:numCache>
                  <c:formatCode>General</c:formatCode>
                  <c:ptCount val="30"/>
                  <c:pt idx="0">
                    <c:v>6.1213999999999991E-3</c:v>
                  </c:pt>
                  <c:pt idx="1">
                    <c:v>3.4611999999999993E-3</c:v>
                  </c:pt>
                  <c:pt idx="2">
                    <c:v>4.0993000000000002E-3</c:v>
                  </c:pt>
                  <c:pt idx="3">
                    <c:v>5.0186000000000015E-3</c:v>
                  </c:pt>
                  <c:pt idx="4">
                    <c:v>2.7606000000000002E-3</c:v>
                  </c:pt>
                  <c:pt idx="5">
                    <c:v>4.7014000000000014E-3</c:v>
                  </c:pt>
                  <c:pt idx="6">
                    <c:v>3.8878999999999997E-3</c:v>
                  </c:pt>
                  <c:pt idx="7">
                    <c:v>1.0489100000000001E-2</c:v>
                  </c:pt>
                  <c:pt idx="8">
                    <c:v>3.6302999999999995E-3</c:v>
                  </c:pt>
                  <c:pt idx="9">
                    <c:v>7.2802000000000006E-3</c:v>
                  </c:pt>
                  <c:pt idx="10">
                    <c:v>4.4781000000000022E-3</c:v>
                  </c:pt>
                  <c:pt idx="11">
                    <c:v>4.937399999999998E-3</c:v>
                  </c:pt>
                  <c:pt idx="12">
                    <c:v>3.4176999999999992E-3</c:v>
                  </c:pt>
                  <c:pt idx="13">
                    <c:v>6.7103000000000024E-3</c:v>
                  </c:pt>
                  <c:pt idx="14">
                    <c:v>4.3355000000000025E-3</c:v>
                  </c:pt>
                  <c:pt idx="15">
                    <c:v>5.2963000000000003E-3</c:v>
                  </c:pt>
                  <c:pt idx="16">
                    <c:v>7.5758000000000006E-3</c:v>
                  </c:pt>
                  <c:pt idx="17">
                    <c:v>5.7207999999999981E-3</c:v>
                  </c:pt>
                  <c:pt idx="18">
                    <c:v>7.1861000000000008E-3</c:v>
                  </c:pt>
                  <c:pt idx="19">
                    <c:v>5.0095000000000001E-3</c:v>
                  </c:pt>
                  <c:pt idx="20">
                    <c:v>1.12335E-2</c:v>
                  </c:pt>
                  <c:pt idx="21">
                    <c:v>8.7393000000000019E-3</c:v>
                  </c:pt>
                  <c:pt idx="22">
                    <c:v>7.3946999999999971E-3</c:v>
                  </c:pt>
                  <c:pt idx="23">
                    <c:v>7.3039000000000021E-3</c:v>
                  </c:pt>
                  <c:pt idx="24">
                    <c:v>1.0021399999999996E-2</c:v>
                  </c:pt>
                  <c:pt idx="25">
                    <c:v>1.2131200000000002E-2</c:v>
                  </c:pt>
                  <c:pt idx="26">
                    <c:v>1.0834200000000002E-2</c:v>
                  </c:pt>
                  <c:pt idx="27">
                    <c:v>5.9936000000000017E-3</c:v>
                  </c:pt>
                  <c:pt idx="28">
                    <c:v>1.957649999999999E-2</c:v>
                  </c:pt>
                  <c:pt idx="29">
                    <c:v>2.8409999999999991E-2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'Fig. 5 Counterfactual MLD'!$B$39:$B$68</c:f>
              <c:strCache>
                <c:ptCount val="30"/>
                <c:pt idx="0">
                  <c:v>HU</c:v>
                </c:pt>
                <c:pt idx="1">
                  <c:v>NO</c:v>
                </c:pt>
                <c:pt idx="2">
                  <c:v>BE</c:v>
                </c:pt>
                <c:pt idx="3">
                  <c:v>NL</c:v>
                </c:pt>
                <c:pt idx="4">
                  <c:v>IT</c:v>
                </c:pt>
                <c:pt idx="5">
                  <c:v>HR</c:v>
                </c:pt>
                <c:pt idx="6">
                  <c:v>EL</c:v>
                </c:pt>
                <c:pt idx="7">
                  <c:v>DK</c:v>
                </c:pt>
                <c:pt idx="8">
                  <c:v>CZ</c:v>
                </c:pt>
                <c:pt idx="9">
                  <c:v>SE</c:v>
                </c:pt>
                <c:pt idx="10">
                  <c:v>EE</c:v>
                </c:pt>
                <c:pt idx="11">
                  <c:v>CH</c:v>
                </c:pt>
                <c:pt idx="12">
                  <c:v>DE</c:v>
                </c:pt>
                <c:pt idx="13">
                  <c:v>PT</c:v>
                </c:pt>
                <c:pt idx="14">
                  <c:v>FI</c:v>
                </c:pt>
                <c:pt idx="15">
                  <c:v>AT</c:v>
                </c:pt>
                <c:pt idx="16">
                  <c:v>MT</c:v>
                </c:pt>
                <c:pt idx="17">
                  <c:v>PL</c:v>
                </c:pt>
                <c:pt idx="18">
                  <c:v>RS</c:v>
                </c:pt>
                <c:pt idx="19">
                  <c:v>SI</c:v>
                </c:pt>
                <c:pt idx="20">
                  <c:v>LU</c:v>
                </c:pt>
                <c:pt idx="21">
                  <c:v>ES</c:v>
                </c:pt>
                <c:pt idx="22">
                  <c:v>FR</c:v>
                </c:pt>
                <c:pt idx="23">
                  <c:v>LV</c:v>
                </c:pt>
                <c:pt idx="24">
                  <c:v>BG</c:v>
                </c:pt>
                <c:pt idx="25">
                  <c:v>LT</c:v>
                </c:pt>
                <c:pt idx="26">
                  <c:v>CY</c:v>
                </c:pt>
                <c:pt idx="27">
                  <c:v>UK</c:v>
                </c:pt>
                <c:pt idx="28">
                  <c:v>IE</c:v>
                </c:pt>
                <c:pt idx="29">
                  <c:v>RO</c:v>
                </c:pt>
              </c:strCache>
            </c:strRef>
          </c:cat>
          <c:val>
            <c:numRef>
              <c:f>'Fig. 5 Counterfactual MLD'!$D$39:$D$68</c:f>
              <c:numCache>
                <c:formatCode>General</c:formatCode>
                <c:ptCount val="30"/>
                <c:pt idx="0">
                  <c:v>1.04163E-2</c:v>
                </c:pt>
                <c:pt idx="1">
                  <c:v>1.37103E-2</c:v>
                </c:pt>
                <c:pt idx="2">
                  <c:v>1.2938399999999999E-2</c:v>
                </c:pt>
                <c:pt idx="3">
                  <c:v>1.6167299999999999E-2</c:v>
                </c:pt>
                <c:pt idx="4">
                  <c:v>1.43061E-2</c:v>
                </c:pt>
                <c:pt idx="5">
                  <c:v>1.66848E-2</c:v>
                </c:pt>
                <c:pt idx="6">
                  <c:v>1.57909E-2</c:v>
                </c:pt>
                <c:pt idx="7">
                  <c:v>2.2808599999999998E-2</c:v>
                </c:pt>
                <c:pt idx="8">
                  <c:v>1.6329699999999999E-2</c:v>
                </c:pt>
                <c:pt idx="9">
                  <c:v>2.1780000000000001E-2</c:v>
                </c:pt>
                <c:pt idx="10">
                  <c:v>2.0537199999999999E-2</c:v>
                </c:pt>
                <c:pt idx="11">
                  <c:v>2.2424900000000001E-2</c:v>
                </c:pt>
                <c:pt idx="12">
                  <c:v>2.3089999999999999E-2</c:v>
                </c:pt>
                <c:pt idx="13">
                  <c:v>3.0481899999999999E-2</c:v>
                </c:pt>
                <c:pt idx="14">
                  <c:v>2.1128399999999999E-2</c:v>
                </c:pt>
                <c:pt idx="15">
                  <c:v>2.7885799999999999E-2</c:v>
                </c:pt>
                <c:pt idx="16">
                  <c:v>1.7391E-2</c:v>
                </c:pt>
                <c:pt idx="17">
                  <c:v>2.6101300000000001E-2</c:v>
                </c:pt>
                <c:pt idx="18">
                  <c:v>1.8736099999999999E-2</c:v>
                </c:pt>
                <c:pt idx="19">
                  <c:v>2.1979800000000001E-2</c:v>
                </c:pt>
                <c:pt idx="20">
                  <c:v>4.4874400000000002E-2</c:v>
                </c:pt>
                <c:pt idx="21">
                  <c:v>2.2644899999999999E-2</c:v>
                </c:pt>
                <c:pt idx="22">
                  <c:v>2.5718600000000001E-2</c:v>
                </c:pt>
                <c:pt idx="23">
                  <c:v>3.0992800000000001E-2</c:v>
                </c:pt>
                <c:pt idx="24">
                  <c:v>2.5666600000000001E-2</c:v>
                </c:pt>
                <c:pt idx="25">
                  <c:v>3.8260200000000001E-2</c:v>
                </c:pt>
                <c:pt idx="26">
                  <c:v>2.7714099999999998E-2</c:v>
                </c:pt>
                <c:pt idx="27">
                  <c:v>3.7509500000000001E-2</c:v>
                </c:pt>
                <c:pt idx="28">
                  <c:v>4.3219100000000003E-2</c:v>
                </c:pt>
                <c:pt idx="29">
                  <c:v>3.7250900000000003E-2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526-49FB-B636-18C060C00C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90"/>
        <c:overlap val="100"/>
        <c:axId val="749907216"/>
        <c:axId val="749904264"/>
      </c:barChart>
      <c:lineChart>
        <c:grouping val="standard"/>
        <c:varyColors val="0"/>
        <c:ser>
          <c:idx val="2"/>
          <c:order val="2"/>
          <c:tx>
            <c:v>Same composition and same returns to observable characteristics</c:v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7"/>
            <c:spPr>
              <a:solidFill>
                <a:sysClr val="windowText" lastClr="000000"/>
              </a:solidFill>
              <a:ln w="9525">
                <a:solidFill>
                  <a:sysClr val="windowText" lastClr="000000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'Fig. 5 Counterfactual MLD'!$I$39:$I$68</c:f>
                <c:numCache>
                  <c:formatCode>General</c:formatCode>
                  <c:ptCount val="30"/>
                  <c:pt idx="0">
                    <c:v>6.2459000000000004E-3</c:v>
                  </c:pt>
                  <c:pt idx="1">
                    <c:v>2.9379000000000002E-3</c:v>
                  </c:pt>
                  <c:pt idx="2">
                    <c:v>4.0100999999999991E-3</c:v>
                  </c:pt>
                  <c:pt idx="3">
                    <c:v>3.9962000000000001E-3</c:v>
                  </c:pt>
                  <c:pt idx="4">
                    <c:v>2.8272000000000002E-3</c:v>
                  </c:pt>
                  <c:pt idx="5">
                    <c:v>3.8092999999999981E-3</c:v>
                  </c:pt>
                  <c:pt idx="6">
                    <c:v>3.3157000000000013E-3</c:v>
                  </c:pt>
                  <c:pt idx="7">
                    <c:v>8.9193000000000015E-3</c:v>
                  </c:pt>
                  <c:pt idx="8">
                    <c:v>3.3131999999999988E-3</c:v>
                  </c:pt>
                  <c:pt idx="9">
                    <c:v>6.6438000000000018E-3</c:v>
                  </c:pt>
                  <c:pt idx="10">
                    <c:v>4.0399999999999985E-3</c:v>
                  </c:pt>
                  <c:pt idx="11">
                    <c:v>4.9390999999999984E-3</c:v>
                  </c:pt>
                  <c:pt idx="12">
                    <c:v>3.517300000000001E-3</c:v>
                  </c:pt>
                  <c:pt idx="13">
                    <c:v>4.8129000000000019E-3</c:v>
                  </c:pt>
                  <c:pt idx="14">
                    <c:v>4.6264000000000027E-3</c:v>
                  </c:pt>
                  <c:pt idx="15">
                    <c:v>4.8338999999999986E-3</c:v>
                  </c:pt>
                  <c:pt idx="16">
                    <c:v>6.6472000000000024E-3</c:v>
                  </c:pt>
                  <c:pt idx="17">
                    <c:v>4.0573999999999992E-3</c:v>
                  </c:pt>
                  <c:pt idx="18">
                    <c:v>7.1702000000000016E-3</c:v>
                  </c:pt>
                  <c:pt idx="19">
                    <c:v>5.686100000000003E-3</c:v>
                  </c:pt>
                  <c:pt idx="20">
                    <c:v>9.7545000000000028E-3</c:v>
                  </c:pt>
                  <c:pt idx="21">
                    <c:v>5.6424000000000023E-3</c:v>
                  </c:pt>
                  <c:pt idx="22">
                    <c:v>9.4592000000000044E-3</c:v>
                  </c:pt>
                  <c:pt idx="23">
                    <c:v>7.3160000000000031E-3</c:v>
                  </c:pt>
                  <c:pt idx="24">
                    <c:v>1.2727500000000003E-2</c:v>
                  </c:pt>
                  <c:pt idx="25">
                    <c:v>8.9094000000000048E-3</c:v>
                  </c:pt>
                  <c:pt idx="26">
                    <c:v>6.7595000000000016E-3</c:v>
                  </c:pt>
                  <c:pt idx="27">
                    <c:v>6.0817000000000024E-3</c:v>
                  </c:pt>
                  <c:pt idx="28">
                    <c:v>2.3618800000000009E-2</c:v>
                  </c:pt>
                  <c:pt idx="29">
                    <c:v>1.0624500000000009E-2</c:v>
                  </c:pt>
                </c:numCache>
              </c:numRef>
            </c:plus>
            <c:minus>
              <c:numRef>
                <c:f>'Fig. 5 Counterfactual MLD'!$I$39:$I$68</c:f>
                <c:numCache>
                  <c:formatCode>General</c:formatCode>
                  <c:ptCount val="30"/>
                  <c:pt idx="0">
                    <c:v>6.2459000000000004E-3</c:v>
                  </c:pt>
                  <c:pt idx="1">
                    <c:v>2.9379000000000002E-3</c:v>
                  </c:pt>
                  <c:pt idx="2">
                    <c:v>4.0100999999999991E-3</c:v>
                  </c:pt>
                  <c:pt idx="3">
                    <c:v>3.9962000000000001E-3</c:v>
                  </c:pt>
                  <c:pt idx="4">
                    <c:v>2.8272000000000002E-3</c:v>
                  </c:pt>
                  <c:pt idx="5">
                    <c:v>3.8092999999999981E-3</c:v>
                  </c:pt>
                  <c:pt idx="6">
                    <c:v>3.3157000000000013E-3</c:v>
                  </c:pt>
                  <c:pt idx="7">
                    <c:v>8.9193000000000015E-3</c:v>
                  </c:pt>
                  <c:pt idx="8">
                    <c:v>3.3131999999999988E-3</c:v>
                  </c:pt>
                  <c:pt idx="9">
                    <c:v>6.6438000000000018E-3</c:v>
                  </c:pt>
                  <c:pt idx="10">
                    <c:v>4.0399999999999985E-3</c:v>
                  </c:pt>
                  <c:pt idx="11">
                    <c:v>4.9390999999999984E-3</c:v>
                  </c:pt>
                  <c:pt idx="12">
                    <c:v>3.517300000000001E-3</c:v>
                  </c:pt>
                  <c:pt idx="13">
                    <c:v>4.8129000000000019E-3</c:v>
                  </c:pt>
                  <c:pt idx="14">
                    <c:v>4.6264000000000027E-3</c:v>
                  </c:pt>
                  <c:pt idx="15">
                    <c:v>4.8338999999999986E-3</c:v>
                  </c:pt>
                  <c:pt idx="16">
                    <c:v>6.6472000000000024E-3</c:v>
                  </c:pt>
                  <c:pt idx="17">
                    <c:v>4.0573999999999992E-3</c:v>
                  </c:pt>
                  <c:pt idx="18">
                    <c:v>7.1702000000000016E-3</c:v>
                  </c:pt>
                  <c:pt idx="19">
                    <c:v>5.686100000000003E-3</c:v>
                  </c:pt>
                  <c:pt idx="20">
                    <c:v>9.7545000000000028E-3</c:v>
                  </c:pt>
                  <c:pt idx="21">
                    <c:v>5.6424000000000023E-3</c:v>
                  </c:pt>
                  <c:pt idx="22">
                    <c:v>9.4592000000000044E-3</c:v>
                  </c:pt>
                  <c:pt idx="23">
                    <c:v>7.3160000000000031E-3</c:v>
                  </c:pt>
                  <c:pt idx="24">
                    <c:v>1.2727500000000003E-2</c:v>
                  </c:pt>
                  <c:pt idx="25">
                    <c:v>8.9094000000000048E-3</c:v>
                  </c:pt>
                  <c:pt idx="26">
                    <c:v>6.7595000000000016E-3</c:v>
                  </c:pt>
                  <c:pt idx="27">
                    <c:v>6.0817000000000024E-3</c:v>
                  </c:pt>
                  <c:pt idx="28">
                    <c:v>2.3618800000000009E-2</c:v>
                  </c:pt>
                  <c:pt idx="29">
                    <c:v>1.0624500000000009E-2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'Fig. 5 Counterfactual MLD'!$B$39:$B$68</c:f>
              <c:strCache>
                <c:ptCount val="30"/>
                <c:pt idx="0">
                  <c:v>HU</c:v>
                </c:pt>
                <c:pt idx="1">
                  <c:v>NO</c:v>
                </c:pt>
                <c:pt idx="2">
                  <c:v>BE</c:v>
                </c:pt>
                <c:pt idx="3">
                  <c:v>NL</c:v>
                </c:pt>
                <c:pt idx="4">
                  <c:v>IT</c:v>
                </c:pt>
                <c:pt idx="5">
                  <c:v>HR</c:v>
                </c:pt>
                <c:pt idx="6">
                  <c:v>EL</c:v>
                </c:pt>
                <c:pt idx="7">
                  <c:v>DK</c:v>
                </c:pt>
                <c:pt idx="8">
                  <c:v>CZ</c:v>
                </c:pt>
                <c:pt idx="9">
                  <c:v>SE</c:v>
                </c:pt>
                <c:pt idx="10">
                  <c:v>EE</c:v>
                </c:pt>
                <c:pt idx="11">
                  <c:v>CH</c:v>
                </c:pt>
                <c:pt idx="12">
                  <c:v>DE</c:v>
                </c:pt>
                <c:pt idx="13">
                  <c:v>PT</c:v>
                </c:pt>
                <c:pt idx="14">
                  <c:v>FI</c:v>
                </c:pt>
                <c:pt idx="15">
                  <c:v>AT</c:v>
                </c:pt>
                <c:pt idx="16">
                  <c:v>MT</c:v>
                </c:pt>
                <c:pt idx="17">
                  <c:v>PL</c:v>
                </c:pt>
                <c:pt idx="18">
                  <c:v>RS</c:v>
                </c:pt>
                <c:pt idx="19">
                  <c:v>SI</c:v>
                </c:pt>
                <c:pt idx="20">
                  <c:v>LU</c:v>
                </c:pt>
                <c:pt idx="21">
                  <c:v>ES</c:v>
                </c:pt>
                <c:pt idx="22">
                  <c:v>FR</c:v>
                </c:pt>
                <c:pt idx="23">
                  <c:v>LV</c:v>
                </c:pt>
                <c:pt idx="24">
                  <c:v>BG</c:v>
                </c:pt>
                <c:pt idx="25">
                  <c:v>LT</c:v>
                </c:pt>
                <c:pt idx="26">
                  <c:v>CY</c:v>
                </c:pt>
                <c:pt idx="27">
                  <c:v>UK</c:v>
                </c:pt>
                <c:pt idx="28">
                  <c:v>IE</c:v>
                </c:pt>
                <c:pt idx="29">
                  <c:v>RO</c:v>
                </c:pt>
              </c:strCache>
            </c:strRef>
          </c:cat>
          <c:val>
            <c:numRef>
              <c:f>'Fig. 5 Counterfactual MLD'!$E$39:$E$68</c:f>
              <c:numCache>
                <c:formatCode>General</c:formatCode>
                <c:ptCount val="30"/>
                <c:pt idx="0">
                  <c:v>8.3864000000000005E-3</c:v>
                </c:pt>
                <c:pt idx="1">
                  <c:v>1.12449E-2</c:v>
                </c:pt>
                <c:pt idx="2">
                  <c:v>1.38303E-2</c:v>
                </c:pt>
                <c:pt idx="3">
                  <c:v>1.4039100000000001E-2</c:v>
                </c:pt>
                <c:pt idx="4">
                  <c:v>1.4531799999999999E-2</c:v>
                </c:pt>
                <c:pt idx="5">
                  <c:v>1.55566E-2</c:v>
                </c:pt>
                <c:pt idx="6">
                  <c:v>1.7697299999999999E-2</c:v>
                </c:pt>
                <c:pt idx="7">
                  <c:v>1.8254099999999999E-2</c:v>
                </c:pt>
                <c:pt idx="8">
                  <c:v>1.8809800000000002E-2</c:v>
                </c:pt>
                <c:pt idx="9">
                  <c:v>1.95024E-2</c:v>
                </c:pt>
                <c:pt idx="10">
                  <c:v>2.0523300000000001E-2</c:v>
                </c:pt>
                <c:pt idx="11">
                  <c:v>2.0971900000000002E-2</c:v>
                </c:pt>
                <c:pt idx="12">
                  <c:v>2.2552699999999998E-2</c:v>
                </c:pt>
                <c:pt idx="13">
                  <c:v>2.2747799999999999E-2</c:v>
                </c:pt>
                <c:pt idx="14">
                  <c:v>2.3954699999999999E-2</c:v>
                </c:pt>
                <c:pt idx="15">
                  <c:v>2.41046E-2</c:v>
                </c:pt>
                <c:pt idx="16">
                  <c:v>2.6304299999999999E-2</c:v>
                </c:pt>
                <c:pt idx="17">
                  <c:v>2.63311E-2</c:v>
                </c:pt>
                <c:pt idx="18">
                  <c:v>2.7087300000000002E-2</c:v>
                </c:pt>
                <c:pt idx="19">
                  <c:v>2.7209899999999999E-2</c:v>
                </c:pt>
                <c:pt idx="20">
                  <c:v>2.8256199999999999E-2</c:v>
                </c:pt>
                <c:pt idx="21">
                  <c:v>2.8955100000000001E-2</c:v>
                </c:pt>
                <c:pt idx="22">
                  <c:v>2.9855799999999998E-2</c:v>
                </c:pt>
                <c:pt idx="23">
                  <c:v>3.12809E-2</c:v>
                </c:pt>
                <c:pt idx="24">
                  <c:v>3.2533699999999999E-2</c:v>
                </c:pt>
                <c:pt idx="25">
                  <c:v>3.2852399999999997E-2</c:v>
                </c:pt>
                <c:pt idx="26">
                  <c:v>3.8304100000000001E-2</c:v>
                </c:pt>
                <c:pt idx="27">
                  <c:v>3.8525999999999998E-2</c:v>
                </c:pt>
                <c:pt idx="28">
                  <c:v>5.4845699999999997E-2</c:v>
                </c:pt>
                <c:pt idx="29">
                  <c:v>6.5171999999999994E-2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526-49FB-B636-18C060C00C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907216"/>
        <c:axId val="749904264"/>
      </c:lineChart>
      <c:catAx>
        <c:axId val="7499072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Garamond" panose="02020404030301010803" pitchFamily="18" charset="0"/>
                <a:ea typeface="+mn-ea"/>
                <a:cs typeface="+mn-cs"/>
              </a:defRPr>
            </a:pPr>
            <a:endParaRPr lang="nl-BE"/>
          </a:p>
        </c:txPr>
        <c:crossAx val="749904264"/>
        <c:crosses val="autoZero"/>
        <c:auto val="1"/>
        <c:lblAlgn val="ctr"/>
        <c:lblOffset val="100"/>
        <c:noMultiLvlLbl val="0"/>
      </c:catAx>
      <c:valAx>
        <c:axId val="749904264"/>
        <c:scaling>
          <c:orientation val="minMax"/>
          <c:max val="0.1600000000000000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Garamond" panose="02020404030301010803" pitchFamily="18" charset="0"/>
                <a:ea typeface="+mn-ea"/>
                <a:cs typeface="+mn-cs"/>
              </a:defRPr>
            </a:pPr>
            <a:endParaRPr lang="nl-BE"/>
          </a:p>
        </c:txPr>
        <c:crossAx val="7499072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Garamond" panose="02020404030301010803" pitchFamily="18" charset="0"/>
              <a:ea typeface="+mn-ea"/>
              <a:cs typeface="+mn-cs"/>
            </a:defRPr>
          </a:pPr>
          <a:endParaRPr lang="nl-B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solidFill>
            <a:sysClr val="windowText" lastClr="000000"/>
          </a:solidFill>
          <a:latin typeface="Garamond" panose="02020404030301010803" pitchFamily="18" charset="0"/>
        </a:defRPr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none"/>
          </c:marker>
          <c:dLbls>
            <c:dLbl>
              <c:idx val="0"/>
              <c:tx>
                <c:rich>
                  <a:bodyPr/>
                  <a:lstStyle/>
                  <a:p>
                    <a:fld id="{CE3744B6-05CF-4177-8CAC-1A0CBFEAD4D5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56C8-41CC-8601-34A21132FC2D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3E2BF82B-E120-414E-BE11-A6A40679D3B9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56C8-41CC-8601-34A21132FC2D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D440726F-9EB3-4AE0-870C-58213DB1D56F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56C8-41CC-8601-34A21132FC2D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E05FE9DF-8462-4167-A207-92B2623AFEF4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56C8-41CC-8601-34A21132FC2D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EA294673-03BE-4AF7-9861-66BFF5EF02FE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56C8-41CC-8601-34A21132FC2D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174EAE8C-DD06-4025-8F5D-EEC8F509E643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56C8-41CC-8601-34A21132FC2D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5C41EF30-DC80-43D9-8D82-1752F5B79DAC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56C8-41CC-8601-34A21132FC2D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F38B9283-D6E8-4D57-8F3F-F09A289A8AB4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56C8-41CC-8601-34A21132FC2D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6BC8043D-BB06-449A-85C4-D038BAD701D5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56C8-41CC-8601-34A21132FC2D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CAC793B3-5FE6-4ED2-BC39-7D3B7D636E86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56C8-41CC-8601-34A21132FC2D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DCE2FEFA-699F-4907-9DAF-349077FC6472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56C8-41CC-8601-34A21132FC2D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5FB30E84-CC99-4A90-B02C-FC8E0B536493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56C8-41CC-8601-34A21132FC2D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096FAA94-A524-4CFC-A509-6836328C941E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56C8-41CC-8601-34A21132FC2D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2257E509-98C8-46E3-BFA7-E532FD1E1BE1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56C8-41CC-8601-34A21132FC2D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37590BCC-585C-41A8-B789-A3894E27BDE7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56C8-41CC-8601-34A21132FC2D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F2141BCB-42E9-47BC-BB9F-9594E7362018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56C8-41CC-8601-34A21132FC2D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DDB3F199-22A6-407F-9E04-D5BFA5768155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56C8-41CC-8601-34A21132FC2D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A8C6B261-6CED-4B94-8DDC-119ED3F62617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56C8-41CC-8601-34A21132FC2D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45287EC1-1637-4E85-B2EA-87AA09E1B528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56C8-41CC-8601-34A21132FC2D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0701A819-22EC-468A-9F07-66AEF6B821D0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56C8-41CC-8601-34A21132FC2D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07B3A117-CE04-454A-A271-38A885491E96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56C8-41CC-8601-34A21132FC2D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A1475BAA-D80E-49F6-8C5F-2ABA1AC6EF2C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56C8-41CC-8601-34A21132FC2D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72FCC0F2-D4DE-406D-BF8D-5E39A5EDDC4A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56C8-41CC-8601-34A21132FC2D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338ED704-5ECD-4E4B-B241-D104CAD01B02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56C8-41CC-8601-34A21132FC2D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8A5C3A95-5923-4182-A476-8B85DC137F55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56C8-41CC-8601-34A21132FC2D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8CC68730-F606-4489-B19B-B96BF25E86A1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56C8-41CC-8601-34A21132FC2D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4A4A674D-040A-43CF-9479-B73B8A993F11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56C8-41CC-8601-34A21132FC2D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9DCFFBA6-1B77-4C83-8753-CFF76C2D0F96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56C8-41CC-8601-34A21132FC2D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BF23AB72-F27E-4FEE-AD93-85B43C332388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56C8-41CC-8601-34A21132FC2D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E4C74320-8DC7-416E-AB68-7C5507E4B43B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56C8-41CC-8601-34A21132FC2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Garamond" panose="02020404030301010803" pitchFamily="18" charset="0"/>
                    <a:ea typeface="+mn-ea"/>
                    <a:cs typeface="+mn-cs"/>
                  </a:defRPr>
                </a:pPr>
                <a:endParaRPr lang="nl-BE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'Fig. 6 overal ineq - between'!$W$9:$W$38</c:f>
              <c:numCache>
                <c:formatCode>General</c:formatCode>
                <c:ptCount val="30"/>
                <c:pt idx="0">
                  <c:v>2.41046E-2</c:v>
                </c:pt>
                <c:pt idx="1">
                  <c:v>1.38303E-2</c:v>
                </c:pt>
                <c:pt idx="2">
                  <c:v>3.2533699999999999E-2</c:v>
                </c:pt>
                <c:pt idx="3">
                  <c:v>2.0971900000000002E-2</c:v>
                </c:pt>
                <c:pt idx="4">
                  <c:v>3.8304100000000001E-2</c:v>
                </c:pt>
                <c:pt idx="5">
                  <c:v>1.8809800000000002E-2</c:v>
                </c:pt>
                <c:pt idx="6">
                  <c:v>2.2552699999999998E-2</c:v>
                </c:pt>
                <c:pt idx="7">
                  <c:v>1.8254099999999999E-2</c:v>
                </c:pt>
                <c:pt idx="8">
                  <c:v>2.0523300000000001E-2</c:v>
                </c:pt>
                <c:pt idx="9">
                  <c:v>1.7697299999999999E-2</c:v>
                </c:pt>
                <c:pt idx="10">
                  <c:v>2.8955100000000001E-2</c:v>
                </c:pt>
                <c:pt idx="11">
                  <c:v>2.3954699999999999E-2</c:v>
                </c:pt>
                <c:pt idx="12">
                  <c:v>2.9855799999999998E-2</c:v>
                </c:pt>
                <c:pt idx="13">
                  <c:v>1.55566E-2</c:v>
                </c:pt>
                <c:pt idx="14">
                  <c:v>8.3864000000000005E-3</c:v>
                </c:pt>
                <c:pt idx="15">
                  <c:v>5.4845699999999997E-2</c:v>
                </c:pt>
                <c:pt idx="16">
                  <c:v>1.4531799999999999E-2</c:v>
                </c:pt>
                <c:pt idx="17">
                  <c:v>3.2852399999999997E-2</c:v>
                </c:pt>
                <c:pt idx="18">
                  <c:v>2.8256199999999999E-2</c:v>
                </c:pt>
                <c:pt idx="19">
                  <c:v>3.12809E-2</c:v>
                </c:pt>
                <c:pt idx="20">
                  <c:v>2.6304299999999999E-2</c:v>
                </c:pt>
                <c:pt idx="21">
                  <c:v>1.4039100000000001E-2</c:v>
                </c:pt>
                <c:pt idx="22">
                  <c:v>1.12449E-2</c:v>
                </c:pt>
                <c:pt idx="23">
                  <c:v>2.63311E-2</c:v>
                </c:pt>
                <c:pt idx="24">
                  <c:v>2.2747799999999999E-2</c:v>
                </c:pt>
                <c:pt idx="25">
                  <c:v>6.5171999999999994E-2</c:v>
                </c:pt>
                <c:pt idx="26">
                  <c:v>2.7087300000000002E-2</c:v>
                </c:pt>
                <c:pt idx="27">
                  <c:v>1.95024E-2</c:v>
                </c:pt>
                <c:pt idx="28">
                  <c:v>2.7209899999999999E-2</c:v>
                </c:pt>
                <c:pt idx="29">
                  <c:v>3.8525999999999998E-2</c:v>
                </c:pt>
              </c:numCache>
            </c:numRef>
          </c:xVal>
          <c:yVal>
            <c:numRef>
              <c:f>'Fig. 6 overal ineq - between'!$V$9:$V$38</c:f>
              <c:numCache>
                <c:formatCode>General</c:formatCode>
                <c:ptCount val="30"/>
                <c:pt idx="0">
                  <c:v>0.3180615</c:v>
                </c:pt>
                <c:pt idx="1">
                  <c:v>0.17820739999999999</c:v>
                </c:pt>
                <c:pt idx="2">
                  <c:v>0.36455769999999998</c:v>
                </c:pt>
                <c:pt idx="3">
                  <c:v>0.2947941</c:v>
                </c:pt>
                <c:pt idx="4">
                  <c:v>0.267619</c:v>
                </c:pt>
                <c:pt idx="5">
                  <c:v>0.1569989</c:v>
                </c:pt>
                <c:pt idx="6">
                  <c:v>0.30789899999999998</c:v>
                </c:pt>
                <c:pt idx="7">
                  <c:v>0.14872940000000001</c:v>
                </c:pt>
                <c:pt idx="8">
                  <c:v>0.25955899999999998</c:v>
                </c:pt>
                <c:pt idx="9">
                  <c:v>0.26196429999999998</c:v>
                </c:pt>
                <c:pt idx="10">
                  <c:v>0.33231959999999999</c:v>
                </c:pt>
                <c:pt idx="11">
                  <c:v>0.1956562</c:v>
                </c:pt>
                <c:pt idx="12">
                  <c:v>0.27713480000000001</c:v>
                </c:pt>
                <c:pt idx="13">
                  <c:v>0.18920909999999999</c:v>
                </c:pt>
                <c:pt idx="14">
                  <c:v>0.25808389999999998</c:v>
                </c:pt>
                <c:pt idx="15">
                  <c:v>0.36632389999999998</c:v>
                </c:pt>
                <c:pt idx="16">
                  <c:v>0.26409539999999998</c:v>
                </c:pt>
                <c:pt idx="17">
                  <c:v>0.3005758</c:v>
                </c:pt>
                <c:pt idx="18">
                  <c:v>0.28509099999999998</c:v>
                </c:pt>
                <c:pt idx="19">
                  <c:v>0.27233950000000001</c:v>
                </c:pt>
                <c:pt idx="20">
                  <c:v>0.21286179999999999</c:v>
                </c:pt>
                <c:pt idx="21">
                  <c:v>0.25530249999999999</c:v>
                </c:pt>
                <c:pt idx="22">
                  <c:v>0.19286900000000001</c:v>
                </c:pt>
                <c:pt idx="23">
                  <c:v>0.21193310000000001</c:v>
                </c:pt>
                <c:pt idx="24">
                  <c:v>0.27276699999999998</c:v>
                </c:pt>
                <c:pt idx="25">
                  <c:v>0.31803399999999998</c:v>
                </c:pt>
                <c:pt idx="26">
                  <c:v>0.17939340000000001</c:v>
                </c:pt>
                <c:pt idx="27">
                  <c:v>0.1764831</c:v>
                </c:pt>
                <c:pt idx="28">
                  <c:v>0.19680300000000001</c:v>
                </c:pt>
                <c:pt idx="29">
                  <c:v>0.3405087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'Fig. 6 overal ineq - between'!$U$9:$U$38</c15:f>
                <c15:dlblRangeCache>
                  <c:ptCount val="30"/>
                  <c:pt idx="0">
                    <c:v>AT</c:v>
                  </c:pt>
                  <c:pt idx="1">
                    <c:v>BE</c:v>
                  </c:pt>
                  <c:pt idx="2">
                    <c:v>BG</c:v>
                  </c:pt>
                  <c:pt idx="3">
                    <c:v>CH</c:v>
                  </c:pt>
                  <c:pt idx="4">
                    <c:v>CY</c:v>
                  </c:pt>
                  <c:pt idx="5">
                    <c:v>CZ</c:v>
                  </c:pt>
                  <c:pt idx="6">
                    <c:v>DE</c:v>
                  </c:pt>
                  <c:pt idx="7">
                    <c:v>DK</c:v>
                  </c:pt>
                  <c:pt idx="8">
                    <c:v>EE</c:v>
                  </c:pt>
                  <c:pt idx="9">
                    <c:v>EL</c:v>
                  </c:pt>
                  <c:pt idx="10">
                    <c:v>ES</c:v>
                  </c:pt>
                  <c:pt idx="11">
                    <c:v>FI</c:v>
                  </c:pt>
                  <c:pt idx="12">
                    <c:v>FR</c:v>
                  </c:pt>
                  <c:pt idx="13">
                    <c:v>HR</c:v>
                  </c:pt>
                  <c:pt idx="14">
                    <c:v>HU</c:v>
                  </c:pt>
                  <c:pt idx="15">
                    <c:v>IE</c:v>
                  </c:pt>
                  <c:pt idx="16">
                    <c:v>IT</c:v>
                  </c:pt>
                  <c:pt idx="17">
                    <c:v>LT</c:v>
                  </c:pt>
                  <c:pt idx="18">
                    <c:v>LU</c:v>
                  </c:pt>
                  <c:pt idx="19">
                    <c:v>LV</c:v>
                  </c:pt>
                  <c:pt idx="20">
                    <c:v>MT</c:v>
                  </c:pt>
                  <c:pt idx="21">
                    <c:v>NL</c:v>
                  </c:pt>
                  <c:pt idx="22">
                    <c:v>NO</c:v>
                  </c:pt>
                  <c:pt idx="23">
                    <c:v>PL</c:v>
                  </c:pt>
                  <c:pt idx="24">
                    <c:v>PT</c:v>
                  </c:pt>
                  <c:pt idx="25">
                    <c:v>RO</c:v>
                  </c:pt>
                  <c:pt idx="26">
                    <c:v>RS</c:v>
                  </c:pt>
                  <c:pt idx="27">
                    <c:v>SE</c:v>
                  </c:pt>
                  <c:pt idx="28">
                    <c:v>SI</c:v>
                  </c:pt>
                  <c:pt idx="29">
                    <c:v>UK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0-56C8-41CC-8601-34A21132FC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23442319"/>
        <c:axId val="653682399"/>
        <c:extLst>
          <c:ext xmlns:c15="http://schemas.microsoft.com/office/drawing/2012/chart" uri="{02D57815-91ED-43cb-92C2-25804820EDAC}">
            <c15:filteredScatterSeries>
              <c15:ser>
                <c:idx val="1"/>
                <c:order val="1"/>
                <c:spPr>
                  <a:ln w="19050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none"/>
                </c:marker>
                <c:yVal>
                  <c:numRef>
                    <c:extLst>
                      <c:ext uri="{02D57815-91ED-43cb-92C2-25804820EDAC}">
                        <c15:formulaRef>
                          <c15:sqref>'Fig. 6 overal ineq - between'!$W$9:$W$38</c15:sqref>
                        </c15:formulaRef>
                      </c:ext>
                    </c:extLst>
                    <c:numCache>
                      <c:formatCode>General</c:formatCode>
                      <c:ptCount val="30"/>
                      <c:pt idx="0">
                        <c:v>2.41046E-2</c:v>
                      </c:pt>
                      <c:pt idx="1">
                        <c:v>1.38303E-2</c:v>
                      </c:pt>
                      <c:pt idx="2">
                        <c:v>3.2533699999999999E-2</c:v>
                      </c:pt>
                      <c:pt idx="3">
                        <c:v>2.0971900000000002E-2</c:v>
                      </c:pt>
                      <c:pt idx="4">
                        <c:v>3.8304100000000001E-2</c:v>
                      </c:pt>
                      <c:pt idx="5">
                        <c:v>1.8809800000000002E-2</c:v>
                      </c:pt>
                      <c:pt idx="6">
                        <c:v>2.2552699999999998E-2</c:v>
                      </c:pt>
                      <c:pt idx="7">
                        <c:v>1.8254099999999999E-2</c:v>
                      </c:pt>
                      <c:pt idx="8">
                        <c:v>2.0523300000000001E-2</c:v>
                      </c:pt>
                      <c:pt idx="9">
                        <c:v>1.7697299999999999E-2</c:v>
                      </c:pt>
                      <c:pt idx="10">
                        <c:v>2.8955100000000001E-2</c:v>
                      </c:pt>
                      <c:pt idx="11">
                        <c:v>2.3954699999999999E-2</c:v>
                      </c:pt>
                      <c:pt idx="12">
                        <c:v>2.9855799999999998E-2</c:v>
                      </c:pt>
                      <c:pt idx="13">
                        <c:v>1.55566E-2</c:v>
                      </c:pt>
                      <c:pt idx="14">
                        <c:v>8.3864000000000005E-3</c:v>
                      </c:pt>
                      <c:pt idx="15">
                        <c:v>5.4845699999999997E-2</c:v>
                      </c:pt>
                      <c:pt idx="16">
                        <c:v>1.4531799999999999E-2</c:v>
                      </c:pt>
                      <c:pt idx="17">
                        <c:v>3.2852399999999997E-2</c:v>
                      </c:pt>
                      <c:pt idx="18">
                        <c:v>2.8256199999999999E-2</c:v>
                      </c:pt>
                      <c:pt idx="19">
                        <c:v>3.12809E-2</c:v>
                      </c:pt>
                      <c:pt idx="20">
                        <c:v>2.6304299999999999E-2</c:v>
                      </c:pt>
                      <c:pt idx="21">
                        <c:v>1.4039100000000001E-2</c:v>
                      </c:pt>
                      <c:pt idx="22">
                        <c:v>1.12449E-2</c:v>
                      </c:pt>
                      <c:pt idx="23">
                        <c:v>2.63311E-2</c:v>
                      </c:pt>
                      <c:pt idx="24">
                        <c:v>2.2747799999999999E-2</c:v>
                      </c:pt>
                      <c:pt idx="25">
                        <c:v>6.5171999999999994E-2</c:v>
                      </c:pt>
                      <c:pt idx="26">
                        <c:v>2.7087300000000002E-2</c:v>
                      </c:pt>
                      <c:pt idx="27">
                        <c:v>1.95024E-2</c:v>
                      </c:pt>
                      <c:pt idx="28">
                        <c:v>2.7209899999999999E-2</c:v>
                      </c:pt>
                      <c:pt idx="29">
                        <c:v>3.8525999999999998E-2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3-5BAE-47F2-A1CD-FFA329DD02B6}"/>
                  </c:ext>
                </c:extLst>
              </c15:ser>
            </c15:filteredScatterSeries>
          </c:ext>
        </c:extLst>
      </c:scatterChart>
      <c:valAx>
        <c:axId val="8234423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Garamond" panose="02020404030301010803" pitchFamily="18" charset="0"/>
                    <a:ea typeface="+mn-ea"/>
                    <a:cs typeface="+mn-cs"/>
                  </a:defRPr>
                </a:pPr>
                <a:r>
                  <a:rPr lang="nl-BE"/>
                  <a:t>Counterfactual between-class earnings inequality (MLD)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Garamond" panose="02020404030301010803" pitchFamily="18" charset="0"/>
                  <a:ea typeface="+mn-ea"/>
                  <a:cs typeface="+mn-cs"/>
                </a:defRPr>
              </a:pPr>
              <a:endParaRPr lang="nl-BE"/>
            </a:p>
          </c:txPr>
        </c:title>
        <c:numFmt formatCode="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Garamond" panose="02020404030301010803" pitchFamily="18" charset="0"/>
                <a:ea typeface="+mn-ea"/>
                <a:cs typeface="+mn-cs"/>
              </a:defRPr>
            </a:pPr>
            <a:endParaRPr lang="nl-BE"/>
          </a:p>
        </c:txPr>
        <c:crossAx val="653682399"/>
        <c:crosses val="autoZero"/>
        <c:crossBetween val="midCat"/>
      </c:valAx>
      <c:valAx>
        <c:axId val="6536823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Garamond" panose="02020404030301010803" pitchFamily="18" charset="0"/>
                    <a:ea typeface="+mn-ea"/>
                    <a:cs typeface="+mn-cs"/>
                  </a:defRPr>
                </a:pPr>
                <a:r>
                  <a:rPr lang="nl-BE"/>
                  <a:t>Mean log deviation of earnings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Garamond" panose="02020404030301010803" pitchFamily="18" charset="0"/>
                  <a:ea typeface="+mn-ea"/>
                  <a:cs typeface="+mn-cs"/>
                </a:defRPr>
              </a:pPr>
              <a:endParaRPr lang="nl-BE"/>
            </a:p>
          </c:txPr>
        </c:title>
        <c:numFmt formatCode="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Garamond" panose="02020404030301010803" pitchFamily="18" charset="0"/>
                <a:ea typeface="+mn-ea"/>
                <a:cs typeface="+mn-cs"/>
              </a:defRPr>
            </a:pPr>
            <a:endParaRPr lang="nl-BE"/>
          </a:p>
        </c:txPr>
        <c:crossAx val="82344231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Garamond" panose="02020404030301010803" pitchFamily="18" charset="0"/>
        </a:defRPr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'MLD vs Theil'!$F$6:$F$35</c:f>
              <c:numCache>
                <c:formatCode>General</c:formatCode>
                <c:ptCount val="30"/>
                <c:pt idx="0">
                  <c:v>5.5329780000000002E-2</c:v>
                </c:pt>
                <c:pt idx="1">
                  <c:v>3.3208550000000003E-2</c:v>
                </c:pt>
                <c:pt idx="2">
                  <c:v>7.2837440000000003E-2</c:v>
                </c:pt>
                <c:pt idx="3">
                  <c:v>5.076278E-2</c:v>
                </c:pt>
                <c:pt idx="4">
                  <c:v>6.8429210000000004E-2</c:v>
                </c:pt>
                <c:pt idx="5">
                  <c:v>3.048652E-2</c:v>
                </c:pt>
                <c:pt idx="6">
                  <c:v>5.5496219999999999E-2</c:v>
                </c:pt>
                <c:pt idx="7">
                  <c:v>3.5488100000000002E-2</c:v>
                </c:pt>
                <c:pt idx="8">
                  <c:v>3.8490980000000001E-2</c:v>
                </c:pt>
                <c:pt idx="9">
                  <c:v>3.8122570000000001E-2</c:v>
                </c:pt>
                <c:pt idx="10">
                  <c:v>5.8324609999999999E-2</c:v>
                </c:pt>
                <c:pt idx="11">
                  <c:v>4.1543209999999997E-2</c:v>
                </c:pt>
                <c:pt idx="12">
                  <c:v>5.8881320000000001E-2</c:v>
                </c:pt>
                <c:pt idx="13">
                  <c:v>3.7808639999999998E-2</c:v>
                </c:pt>
                <c:pt idx="14">
                  <c:v>2.621571E-2</c:v>
                </c:pt>
                <c:pt idx="15">
                  <c:v>8.9288850000000003E-2</c:v>
                </c:pt>
                <c:pt idx="16">
                  <c:v>3.5249089999999997E-2</c:v>
                </c:pt>
                <c:pt idx="17">
                  <c:v>5.4236529999999998E-2</c:v>
                </c:pt>
                <c:pt idx="18">
                  <c:v>7.372985E-2</c:v>
                </c:pt>
                <c:pt idx="19">
                  <c:v>6.1653769999999997E-2</c:v>
                </c:pt>
                <c:pt idx="20">
                  <c:v>5.4097930000000002E-2</c:v>
                </c:pt>
                <c:pt idx="21">
                  <c:v>4.6823099999999999E-2</c:v>
                </c:pt>
                <c:pt idx="22">
                  <c:v>3.3329839999999999E-2</c:v>
                </c:pt>
                <c:pt idx="23">
                  <c:v>4.1800919999999998E-2</c:v>
                </c:pt>
                <c:pt idx="24">
                  <c:v>7.4546130000000002E-2</c:v>
                </c:pt>
                <c:pt idx="25">
                  <c:v>0.13404653999999999</c:v>
                </c:pt>
                <c:pt idx="26">
                  <c:v>4.036584E-2</c:v>
                </c:pt>
                <c:pt idx="27">
                  <c:v>3.4453909999999997E-2</c:v>
                </c:pt>
                <c:pt idx="28">
                  <c:v>4.5249110000000002E-2</c:v>
                </c:pt>
                <c:pt idx="29">
                  <c:v>7.8554940000000004E-2</c:v>
                </c:pt>
              </c:numCache>
            </c:numRef>
          </c:xVal>
          <c:yVal>
            <c:numRef>
              <c:f>'MLD vs Theil'!$I$6:$I$35</c:f>
              <c:numCache>
                <c:formatCode>General</c:formatCode>
                <c:ptCount val="30"/>
                <c:pt idx="0">
                  <c:v>5.2701129999999999E-2</c:v>
                </c:pt>
                <c:pt idx="1">
                  <c:v>3.2317560000000002E-2</c:v>
                </c:pt>
                <c:pt idx="2">
                  <c:v>7.8339800000000001E-2</c:v>
                </c:pt>
                <c:pt idx="3">
                  <c:v>4.9313629999999997E-2</c:v>
                </c:pt>
                <c:pt idx="4">
                  <c:v>6.958404E-2</c:v>
                </c:pt>
                <c:pt idx="5">
                  <c:v>3.142255E-2</c:v>
                </c:pt>
                <c:pt idx="6">
                  <c:v>5.4112739999999999E-2</c:v>
                </c:pt>
                <c:pt idx="7">
                  <c:v>3.7026480000000001E-2</c:v>
                </c:pt>
                <c:pt idx="8">
                  <c:v>3.7488939999999998E-2</c:v>
                </c:pt>
                <c:pt idx="9">
                  <c:v>3.837227E-2</c:v>
                </c:pt>
                <c:pt idx="10">
                  <c:v>5.915463E-2</c:v>
                </c:pt>
                <c:pt idx="11">
                  <c:v>4.164259E-2</c:v>
                </c:pt>
                <c:pt idx="12">
                  <c:v>5.8825420000000003E-2</c:v>
                </c:pt>
                <c:pt idx="13">
                  <c:v>3.874847E-2</c:v>
                </c:pt>
                <c:pt idx="14">
                  <c:v>2.724791E-2</c:v>
                </c:pt>
                <c:pt idx="15">
                  <c:v>8.9399199999999998E-2</c:v>
                </c:pt>
                <c:pt idx="16">
                  <c:v>3.6293499999999999E-2</c:v>
                </c:pt>
                <c:pt idx="17">
                  <c:v>5.3791239999999997E-2</c:v>
                </c:pt>
                <c:pt idx="18">
                  <c:v>6.9042829999999999E-2</c:v>
                </c:pt>
                <c:pt idx="19">
                  <c:v>6.1392240000000001E-2</c:v>
                </c:pt>
                <c:pt idx="20">
                  <c:v>5.4896010000000002E-2</c:v>
                </c:pt>
                <c:pt idx="21">
                  <c:v>4.4606649999999998E-2</c:v>
                </c:pt>
                <c:pt idx="22">
                  <c:v>3.174859E-2</c:v>
                </c:pt>
                <c:pt idx="23">
                  <c:v>4.0602199999999998E-2</c:v>
                </c:pt>
                <c:pt idx="24">
                  <c:v>7.4642349999999996E-2</c:v>
                </c:pt>
                <c:pt idx="25">
                  <c:v>0.10334714</c:v>
                </c:pt>
                <c:pt idx="26">
                  <c:v>3.8168349999999997E-2</c:v>
                </c:pt>
                <c:pt idx="27">
                  <c:v>3.3412379999999998E-2</c:v>
                </c:pt>
                <c:pt idx="28">
                  <c:v>4.4052790000000001E-2</c:v>
                </c:pt>
                <c:pt idx="29">
                  <c:v>7.6252829999999994E-2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904-4D04-8891-51DC8FB1EC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01103695"/>
        <c:axId val="1158109999"/>
      </c:scatterChart>
      <c:valAx>
        <c:axId val="140110369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1158109999"/>
        <c:crosses val="autoZero"/>
        <c:crossBetween val="midCat"/>
      </c:valAx>
      <c:valAx>
        <c:axId val="11581099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140110369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'MLD vs Theil'!$F$6:$F$35</c:f>
              <c:numCache>
                <c:formatCode>General</c:formatCode>
                <c:ptCount val="30"/>
                <c:pt idx="0">
                  <c:v>5.5329780000000002E-2</c:v>
                </c:pt>
                <c:pt idx="1">
                  <c:v>3.3208550000000003E-2</c:v>
                </c:pt>
                <c:pt idx="2">
                  <c:v>7.2837440000000003E-2</c:v>
                </c:pt>
                <c:pt idx="3">
                  <c:v>5.076278E-2</c:v>
                </c:pt>
                <c:pt idx="4">
                  <c:v>6.8429210000000004E-2</c:v>
                </c:pt>
                <c:pt idx="5">
                  <c:v>3.048652E-2</c:v>
                </c:pt>
                <c:pt idx="6">
                  <c:v>5.5496219999999999E-2</c:v>
                </c:pt>
                <c:pt idx="7">
                  <c:v>3.5488100000000002E-2</c:v>
                </c:pt>
                <c:pt idx="8">
                  <c:v>3.8490980000000001E-2</c:v>
                </c:pt>
                <c:pt idx="9">
                  <c:v>3.8122570000000001E-2</c:v>
                </c:pt>
                <c:pt idx="10">
                  <c:v>5.8324609999999999E-2</c:v>
                </c:pt>
                <c:pt idx="11">
                  <c:v>4.1543209999999997E-2</c:v>
                </c:pt>
                <c:pt idx="12">
                  <c:v>5.8881320000000001E-2</c:v>
                </c:pt>
                <c:pt idx="13">
                  <c:v>3.7808639999999998E-2</c:v>
                </c:pt>
                <c:pt idx="14">
                  <c:v>2.621571E-2</c:v>
                </c:pt>
                <c:pt idx="15">
                  <c:v>8.9288850000000003E-2</c:v>
                </c:pt>
                <c:pt idx="16">
                  <c:v>3.5249089999999997E-2</c:v>
                </c:pt>
                <c:pt idx="17">
                  <c:v>5.4236529999999998E-2</c:v>
                </c:pt>
                <c:pt idx="18">
                  <c:v>7.372985E-2</c:v>
                </c:pt>
                <c:pt idx="19">
                  <c:v>6.1653769999999997E-2</c:v>
                </c:pt>
                <c:pt idx="20">
                  <c:v>5.4097930000000002E-2</c:v>
                </c:pt>
                <c:pt idx="21">
                  <c:v>4.6823099999999999E-2</c:v>
                </c:pt>
                <c:pt idx="22">
                  <c:v>3.3329839999999999E-2</c:v>
                </c:pt>
                <c:pt idx="23">
                  <c:v>4.1800919999999998E-2</c:v>
                </c:pt>
                <c:pt idx="24">
                  <c:v>7.4546130000000002E-2</c:v>
                </c:pt>
                <c:pt idx="25">
                  <c:v>0.13404653999999999</c:v>
                </c:pt>
                <c:pt idx="26">
                  <c:v>4.036584E-2</c:v>
                </c:pt>
                <c:pt idx="27">
                  <c:v>3.4453909999999997E-2</c:v>
                </c:pt>
                <c:pt idx="28">
                  <c:v>4.5249110000000002E-2</c:v>
                </c:pt>
                <c:pt idx="29">
                  <c:v>7.8554940000000004E-2</c:v>
                </c:pt>
              </c:numCache>
            </c:numRef>
          </c:xVal>
          <c:yVal>
            <c:numRef>
              <c:f>'MLD vs Theil'!$L$6:$L$35</c:f>
              <c:numCache>
                <c:formatCode>General</c:formatCode>
                <c:ptCount val="30"/>
                <c:pt idx="0">
                  <c:v>5.18956E-2</c:v>
                </c:pt>
                <c:pt idx="1">
                  <c:v>3.2143430000000001E-2</c:v>
                </c:pt>
                <c:pt idx="2">
                  <c:v>8.7761160000000005E-2</c:v>
                </c:pt>
                <c:pt idx="3">
                  <c:v>4.9254239999999998E-2</c:v>
                </c:pt>
                <c:pt idx="4">
                  <c:v>7.3115760000000002E-2</c:v>
                </c:pt>
                <c:pt idx="5">
                  <c:v>3.3054630000000002E-2</c:v>
                </c:pt>
                <c:pt idx="6">
                  <c:v>5.46858E-2</c:v>
                </c:pt>
                <c:pt idx="7">
                  <c:v>3.970315E-2</c:v>
                </c:pt>
                <c:pt idx="8">
                  <c:v>3.7274189999999999E-2</c:v>
                </c:pt>
                <c:pt idx="9">
                  <c:v>3.9397309999999998E-2</c:v>
                </c:pt>
                <c:pt idx="10">
                  <c:v>6.1955650000000001E-2</c:v>
                </c:pt>
                <c:pt idx="11">
                  <c:v>4.2645410000000002E-2</c:v>
                </c:pt>
                <c:pt idx="12">
                  <c:v>6.0793550000000002E-2</c:v>
                </c:pt>
                <c:pt idx="13">
                  <c:v>4.054605E-2</c:v>
                </c:pt>
                <c:pt idx="14">
                  <c:v>2.8689289999999999E-2</c:v>
                </c:pt>
                <c:pt idx="15">
                  <c:v>9.4155100000000005E-2</c:v>
                </c:pt>
                <c:pt idx="16">
                  <c:v>3.8265929999999997E-2</c:v>
                </c:pt>
                <c:pt idx="17">
                  <c:v>5.4834210000000001E-2</c:v>
                </c:pt>
                <c:pt idx="18">
                  <c:v>6.7081440000000006E-2</c:v>
                </c:pt>
                <c:pt idx="19">
                  <c:v>6.2916589999999994E-2</c:v>
                </c:pt>
                <c:pt idx="20">
                  <c:v>5.7020300000000003E-2</c:v>
                </c:pt>
                <c:pt idx="21">
                  <c:v>4.3684590000000002E-2</c:v>
                </c:pt>
                <c:pt idx="22">
                  <c:v>3.091464E-2</c:v>
                </c:pt>
                <c:pt idx="23">
                  <c:v>4.0651989999999999E-2</c:v>
                </c:pt>
                <c:pt idx="24">
                  <c:v>7.7201060000000002E-2</c:v>
                </c:pt>
                <c:pt idx="25">
                  <c:v>9.2359070000000001E-2</c:v>
                </c:pt>
                <c:pt idx="26">
                  <c:v>3.7624060000000001E-2</c:v>
                </c:pt>
                <c:pt idx="27">
                  <c:v>3.3081140000000002E-2</c:v>
                </c:pt>
                <c:pt idx="28">
                  <c:v>4.4019120000000002E-2</c:v>
                </c:pt>
                <c:pt idx="29">
                  <c:v>7.7114379999999996E-2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856-4C00-BFE9-8356055BC0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02223839"/>
        <c:axId val="1158136623"/>
      </c:scatterChart>
      <c:valAx>
        <c:axId val="8022238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1158136623"/>
        <c:crosses val="autoZero"/>
        <c:crossBetween val="midCat"/>
      </c:valAx>
      <c:valAx>
        <c:axId val="11581366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80222383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'MLD vs Theil'!$F$6:$F$35</c:f>
              <c:numCache>
                <c:formatCode>General</c:formatCode>
                <c:ptCount val="30"/>
                <c:pt idx="0">
                  <c:v>5.5329780000000002E-2</c:v>
                </c:pt>
                <c:pt idx="1">
                  <c:v>3.3208550000000003E-2</c:v>
                </c:pt>
                <c:pt idx="2">
                  <c:v>7.2837440000000003E-2</c:v>
                </c:pt>
                <c:pt idx="3">
                  <c:v>5.076278E-2</c:v>
                </c:pt>
                <c:pt idx="4">
                  <c:v>6.8429210000000004E-2</c:v>
                </c:pt>
                <c:pt idx="5">
                  <c:v>3.048652E-2</c:v>
                </c:pt>
                <c:pt idx="6">
                  <c:v>5.5496219999999999E-2</c:v>
                </c:pt>
                <c:pt idx="7">
                  <c:v>3.5488100000000002E-2</c:v>
                </c:pt>
                <c:pt idx="8">
                  <c:v>3.8490980000000001E-2</c:v>
                </c:pt>
                <c:pt idx="9">
                  <c:v>3.8122570000000001E-2</c:v>
                </c:pt>
                <c:pt idx="10">
                  <c:v>5.8324609999999999E-2</c:v>
                </c:pt>
                <c:pt idx="11">
                  <c:v>4.1543209999999997E-2</c:v>
                </c:pt>
                <c:pt idx="12">
                  <c:v>5.8881320000000001E-2</c:v>
                </c:pt>
                <c:pt idx="13">
                  <c:v>3.7808639999999998E-2</c:v>
                </c:pt>
                <c:pt idx="14">
                  <c:v>2.621571E-2</c:v>
                </c:pt>
                <c:pt idx="15">
                  <c:v>8.9288850000000003E-2</c:v>
                </c:pt>
                <c:pt idx="16">
                  <c:v>3.5249089999999997E-2</c:v>
                </c:pt>
                <c:pt idx="17">
                  <c:v>5.4236529999999998E-2</c:v>
                </c:pt>
                <c:pt idx="18">
                  <c:v>7.372985E-2</c:v>
                </c:pt>
                <c:pt idx="19">
                  <c:v>6.1653769999999997E-2</c:v>
                </c:pt>
                <c:pt idx="20">
                  <c:v>5.4097930000000002E-2</c:v>
                </c:pt>
                <c:pt idx="21">
                  <c:v>4.6823099999999999E-2</c:v>
                </c:pt>
                <c:pt idx="22">
                  <c:v>3.3329839999999999E-2</c:v>
                </c:pt>
                <c:pt idx="23">
                  <c:v>4.1800919999999998E-2</c:v>
                </c:pt>
                <c:pt idx="24">
                  <c:v>7.4546130000000002E-2</c:v>
                </c:pt>
                <c:pt idx="25">
                  <c:v>0.13404653999999999</c:v>
                </c:pt>
                <c:pt idx="26">
                  <c:v>4.036584E-2</c:v>
                </c:pt>
                <c:pt idx="27">
                  <c:v>3.4453909999999997E-2</c:v>
                </c:pt>
                <c:pt idx="28">
                  <c:v>4.5249110000000002E-2</c:v>
                </c:pt>
                <c:pt idx="29">
                  <c:v>7.8554940000000004E-2</c:v>
                </c:pt>
              </c:numCache>
            </c:numRef>
          </c:xVal>
          <c:yVal>
            <c:numRef>
              <c:f>'MLD vs Theil'!$O$6:$O$35</c:f>
              <c:numCache>
                <c:formatCode>General</c:formatCode>
                <c:ptCount val="30"/>
                <c:pt idx="0">
                  <c:v>0.18044304</c:v>
                </c:pt>
                <c:pt idx="1">
                  <c:v>0.14141513999999999</c:v>
                </c:pt>
                <c:pt idx="2">
                  <c:v>0.21009971</c:v>
                </c:pt>
                <c:pt idx="3">
                  <c:v>0.173989</c:v>
                </c:pt>
                <c:pt idx="4">
                  <c:v>0.20508751</c:v>
                </c:pt>
                <c:pt idx="5">
                  <c:v>0.13845102000000001</c:v>
                </c:pt>
                <c:pt idx="6">
                  <c:v>0.18119173999999999</c:v>
                </c:pt>
                <c:pt idx="7">
                  <c:v>0.14494398</c:v>
                </c:pt>
                <c:pt idx="8">
                  <c:v>0.15406346000000001</c:v>
                </c:pt>
                <c:pt idx="9">
                  <c:v>0.15484111</c:v>
                </c:pt>
                <c:pt idx="10">
                  <c:v>0.19208859</c:v>
                </c:pt>
                <c:pt idx="11">
                  <c:v>0.16159111000000001</c:v>
                </c:pt>
                <c:pt idx="12">
                  <c:v>0.19094774</c:v>
                </c:pt>
                <c:pt idx="13">
                  <c:v>0.15351012</c:v>
                </c:pt>
                <c:pt idx="14">
                  <c:v>0.12460590000000001</c:v>
                </c:pt>
                <c:pt idx="15">
                  <c:v>0.23628762</c:v>
                </c:pt>
                <c:pt idx="16">
                  <c:v>0.14879091999999999</c:v>
                </c:pt>
                <c:pt idx="17">
                  <c:v>0.18327399999999999</c:v>
                </c:pt>
                <c:pt idx="18">
                  <c:v>0.20390356000000001</c:v>
                </c:pt>
                <c:pt idx="19">
                  <c:v>0.19460432999999999</c:v>
                </c:pt>
                <c:pt idx="20">
                  <c:v>0.17895481999999999</c:v>
                </c:pt>
                <c:pt idx="21">
                  <c:v>0.16596881999999999</c:v>
                </c:pt>
                <c:pt idx="22">
                  <c:v>0.13830071999999999</c:v>
                </c:pt>
                <c:pt idx="23">
                  <c:v>0.15929049000000001</c:v>
                </c:pt>
                <c:pt idx="24">
                  <c:v>0.21234140000000001</c:v>
                </c:pt>
                <c:pt idx="25">
                  <c:v>0.22995088999999999</c:v>
                </c:pt>
                <c:pt idx="26">
                  <c:v>0.15020638</c:v>
                </c:pt>
                <c:pt idx="27">
                  <c:v>0.14456869</c:v>
                </c:pt>
                <c:pt idx="28">
                  <c:v>0.16667932999999999</c:v>
                </c:pt>
                <c:pt idx="29">
                  <c:v>0.21861581999999999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20F-4C32-AE07-8C7CBEA76F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04759983"/>
        <c:axId val="1158147439"/>
      </c:scatterChart>
      <c:valAx>
        <c:axId val="140475998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1158147439"/>
        <c:crosses val="autoZero"/>
        <c:crossBetween val="midCat"/>
      </c:valAx>
      <c:valAx>
        <c:axId val="11581474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140475998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'MedEarnings by Gender'!$C$9</c:f>
              <c:strCache>
                <c:ptCount val="1"/>
                <c:pt idx="0">
                  <c:v>Salariat</c:v>
                </c:pt>
              </c:strCache>
            </c:strRef>
          </c:tx>
          <c:spPr>
            <a:ln w="12700" cap="rnd">
              <a:noFill/>
              <a:prstDash val="lgDash"/>
              <a:round/>
            </a:ln>
            <a:effectLst/>
          </c:spPr>
          <c:marker>
            <c:symbol val="diamond"/>
            <c:size val="6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'MedEarnings by Gender'!$G$10:$G$38</c:f>
                <c:numCache>
                  <c:formatCode>General</c:formatCode>
                  <c:ptCount val="29"/>
                  <c:pt idx="0">
                    <c:v>3.5170399999999997E-2</c:v>
                  </c:pt>
                  <c:pt idx="1">
                    <c:v>4.0287400000000001E-2</c:v>
                  </c:pt>
                  <c:pt idx="2">
                    <c:v>4.64959E-2</c:v>
                  </c:pt>
                  <c:pt idx="3">
                    <c:v>3.3185199999999998E-2</c:v>
                  </c:pt>
                  <c:pt idx="4">
                    <c:v>1.6704299999999998E-2</c:v>
                  </c:pt>
                  <c:pt idx="5">
                    <c:v>4.2195900000000001E-2</c:v>
                  </c:pt>
                  <c:pt idx="6">
                    <c:v>4.32781E-2</c:v>
                  </c:pt>
                  <c:pt idx="7">
                    <c:v>3.7334399999999997E-2</c:v>
                  </c:pt>
                  <c:pt idx="8">
                    <c:v>2.60617E-2</c:v>
                  </c:pt>
                  <c:pt idx="9">
                    <c:v>3.9942100000000001E-2</c:v>
                  </c:pt>
                  <c:pt idx="10">
                    <c:v>7.3541899999999993E-2</c:v>
                  </c:pt>
                  <c:pt idx="11">
                    <c:v>0.11076270000000001</c:v>
                  </c:pt>
                  <c:pt idx="12">
                    <c:v>3.3007599999999998E-2</c:v>
                  </c:pt>
                  <c:pt idx="13">
                    <c:v>7.9429E-2</c:v>
                  </c:pt>
                  <c:pt idx="14">
                    <c:v>4.4256700000000003E-2</c:v>
                  </c:pt>
                  <c:pt idx="15">
                    <c:v>5.4026400000000002E-2</c:v>
                  </c:pt>
                  <c:pt idx="16">
                    <c:v>4.4243600000000001E-2</c:v>
                  </c:pt>
                  <c:pt idx="17">
                    <c:v>2.8869599999999999E-2</c:v>
                  </c:pt>
                  <c:pt idx="18">
                    <c:v>5.0165099999999997E-2</c:v>
                  </c:pt>
                  <c:pt idx="19">
                    <c:v>8.6682099999999998E-2</c:v>
                  </c:pt>
                  <c:pt idx="20">
                    <c:v>8.6968500000000004E-2</c:v>
                  </c:pt>
                  <c:pt idx="21">
                    <c:v>0.1074421</c:v>
                  </c:pt>
                  <c:pt idx="22">
                    <c:v>3.3365100000000002E-2</c:v>
                  </c:pt>
                  <c:pt idx="23">
                    <c:v>3.6274099999999997E-2</c:v>
                  </c:pt>
                  <c:pt idx="24">
                    <c:v>0.1036793</c:v>
                  </c:pt>
                  <c:pt idx="25">
                    <c:v>6.5791600000000006E-2</c:v>
                  </c:pt>
                  <c:pt idx="26">
                    <c:v>6.3268900000000003E-2</c:v>
                  </c:pt>
                  <c:pt idx="27">
                    <c:v>6.1427099999999998E-2</c:v>
                  </c:pt>
                  <c:pt idx="28">
                    <c:v>0.10134410000000001</c:v>
                  </c:pt>
                </c:numCache>
              </c:numRef>
            </c:plus>
            <c:minus>
              <c:numRef>
                <c:f>'MedEarnings by Gender'!$G$10:$G$39</c:f>
                <c:numCache>
                  <c:formatCode>General</c:formatCode>
                  <c:ptCount val="30"/>
                  <c:pt idx="0">
                    <c:v>3.5170399999999997E-2</c:v>
                  </c:pt>
                  <c:pt idx="1">
                    <c:v>4.0287400000000001E-2</c:v>
                  </c:pt>
                  <c:pt idx="2">
                    <c:v>4.64959E-2</c:v>
                  </c:pt>
                  <c:pt idx="3">
                    <c:v>3.3185199999999998E-2</c:v>
                  </c:pt>
                  <c:pt idx="4">
                    <c:v>1.6704299999999998E-2</c:v>
                  </c:pt>
                  <c:pt idx="5">
                    <c:v>4.2195900000000001E-2</c:v>
                  </c:pt>
                  <c:pt idx="6">
                    <c:v>4.32781E-2</c:v>
                  </c:pt>
                  <c:pt idx="7">
                    <c:v>3.7334399999999997E-2</c:v>
                  </c:pt>
                  <c:pt idx="8">
                    <c:v>2.60617E-2</c:v>
                  </c:pt>
                  <c:pt idx="9">
                    <c:v>3.9942100000000001E-2</c:v>
                  </c:pt>
                  <c:pt idx="10">
                    <c:v>7.3541899999999993E-2</c:v>
                  </c:pt>
                  <c:pt idx="11">
                    <c:v>0.11076270000000001</c:v>
                  </c:pt>
                  <c:pt idx="12">
                    <c:v>3.3007599999999998E-2</c:v>
                  </c:pt>
                  <c:pt idx="13">
                    <c:v>7.9429E-2</c:v>
                  </c:pt>
                  <c:pt idx="14">
                    <c:v>4.4256700000000003E-2</c:v>
                  </c:pt>
                  <c:pt idx="15">
                    <c:v>5.4026400000000002E-2</c:v>
                  </c:pt>
                  <c:pt idx="16">
                    <c:v>4.4243600000000001E-2</c:v>
                  </c:pt>
                  <c:pt idx="17">
                    <c:v>2.8869599999999999E-2</c:v>
                  </c:pt>
                  <c:pt idx="18">
                    <c:v>5.0165099999999997E-2</c:v>
                  </c:pt>
                  <c:pt idx="19">
                    <c:v>8.6682099999999998E-2</c:v>
                  </c:pt>
                  <c:pt idx="20">
                    <c:v>8.6968500000000004E-2</c:v>
                  </c:pt>
                  <c:pt idx="21">
                    <c:v>0.1074421</c:v>
                  </c:pt>
                  <c:pt idx="22">
                    <c:v>3.3365100000000002E-2</c:v>
                  </c:pt>
                  <c:pt idx="23">
                    <c:v>3.6274099999999997E-2</c:v>
                  </c:pt>
                  <c:pt idx="24">
                    <c:v>0.1036793</c:v>
                  </c:pt>
                  <c:pt idx="25">
                    <c:v>6.5791600000000006E-2</c:v>
                  </c:pt>
                  <c:pt idx="26">
                    <c:v>6.3268900000000003E-2</c:v>
                  </c:pt>
                  <c:pt idx="27">
                    <c:v>6.1427099999999998E-2</c:v>
                  </c:pt>
                  <c:pt idx="28">
                    <c:v>0.10134410000000001</c:v>
                  </c:pt>
                  <c:pt idx="29">
                    <c:v>4.3815699999999999E-2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'MedEarnings by Gender'!$B$10:$B$39</c:f>
              <c:strCache>
                <c:ptCount val="30"/>
                <c:pt idx="0">
                  <c:v>BE</c:v>
                </c:pt>
                <c:pt idx="1">
                  <c:v>SE</c:v>
                </c:pt>
                <c:pt idx="2">
                  <c:v>DK</c:v>
                </c:pt>
                <c:pt idx="3">
                  <c:v>IT</c:v>
                </c:pt>
                <c:pt idx="4">
                  <c:v>EL</c:v>
                </c:pt>
                <c:pt idx="5">
                  <c:v>NO</c:v>
                </c:pt>
                <c:pt idx="6">
                  <c:v>CZ</c:v>
                </c:pt>
                <c:pt idx="7">
                  <c:v>FR</c:v>
                </c:pt>
                <c:pt idx="8">
                  <c:v>PL</c:v>
                </c:pt>
                <c:pt idx="9">
                  <c:v>CH</c:v>
                </c:pt>
                <c:pt idx="10">
                  <c:v>SI</c:v>
                </c:pt>
                <c:pt idx="11">
                  <c:v>HU</c:v>
                </c:pt>
                <c:pt idx="12">
                  <c:v>HR</c:v>
                </c:pt>
                <c:pt idx="13">
                  <c:v>EE</c:v>
                </c:pt>
                <c:pt idx="14">
                  <c:v>NL</c:v>
                </c:pt>
                <c:pt idx="15">
                  <c:v>FI</c:v>
                </c:pt>
                <c:pt idx="16">
                  <c:v>AT</c:v>
                </c:pt>
                <c:pt idx="17">
                  <c:v>RS</c:v>
                </c:pt>
                <c:pt idx="18">
                  <c:v>MT</c:v>
                </c:pt>
                <c:pt idx="19">
                  <c:v>LT</c:v>
                </c:pt>
                <c:pt idx="20">
                  <c:v>BG</c:v>
                </c:pt>
                <c:pt idx="21">
                  <c:v>LV</c:v>
                </c:pt>
                <c:pt idx="22">
                  <c:v>UK</c:v>
                </c:pt>
                <c:pt idx="23">
                  <c:v>DE</c:v>
                </c:pt>
                <c:pt idx="24">
                  <c:v>IE</c:v>
                </c:pt>
                <c:pt idx="25">
                  <c:v>ES</c:v>
                </c:pt>
                <c:pt idx="26">
                  <c:v>LU</c:v>
                </c:pt>
                <c:pt idx="27">
                  <c:v>PT</c:v>
                </c:pt>
                <c:pt idx="28">
                  <c:v>CY</c:v>
                </c:pt>
                <c:pt idx="29">
                  <c:v>RO</c:v>
                </c:pt>
              </c:strCache>
            </c:strRef>
          </c:cat>
          <c:val>
            <c:numRef>
              <c:f>'MedEarnings by Gender'!$C$10:$C$39</c:f>
              <c:numCache>
                <c:formatCode>General</c:formatCode>
                <c:ptCount val="30"/>
                <c:pt idx="0">
                  <c:v>1.328546</c:v>
                </c:pt>
                <c:pt idx="1">
                  <c:v>1.3638939999999999</c:v>
                </c:pt>
                <c:pt idx="2">
                  <c:v>1.4334629999999999</c:v>
                </c:pt>
                <c:pt idx="3">
                  <c:v>1.4225030000000001</c:v>
                </c:pt>
                <c:pt idx="4">
                  <c:v>1.427659</c:v>
                </c:pt>
                <c:pt idx="5">
                  <c:v>1.3874789999999999</c:v>
                </c:pt>
                <c:pt idx="6">
                  <c:v>1.5227900000000001</c:v>
                </c:pt>
                <c:pt idx="7">
                  <c:v>1.4783930000000001</c:v>
                </c:pt>
                <c:pt idx="8">
                  <c:v>1.5218750000000001</c:v>
                </c:pt>
                <c:pt idx="9">
                  <c:v>1.615175</c:v>
                </c:pt>
                <c:pt idx="10">
                  <c:v>1.5847560000000001</c:v>
                </c:pt>
                <c:pt idx="11">
                  <c:v>1.5822210000000001</c:v>
                </c:pt>
                <c:pt idx="12">
                  <c:v>1.5430029999999999</c:v>
                </c:pt>
                <c:pt idx="13">
                  <c:v>1.5459849999999999</c:v>
                </c:pt>
                <c:pt idx="14">
                  <c:v>1.6196159999999999</c:v>
                </c:pt>
                <c:pt idx="15">
                  <c:v>1.582891</c:v>
                </c:pt>
                <c:pt idx="16">
                  <c:v>1.6226989999999999</c:v>
                </c:pt>
                <c:pt idx="17">
                  <c:v>1.4729350000000001</c:v>
                </c:pt>
                <c:pt idx="18">
                  <c:v>1.5088839999999999</c:v>
                </c:pt>
                <c:pt idx="19">
                  <c:v>1.5871960000000001</c:v>
                </c:pt>
                <c:pt idx="20">
                  <c:v>1.63998</c:v>
                </c:pt>
                <c:pt idx="21">
                  <c:v>1.6322449999999999</c:v>
                </c:pt>
                <c:pt idx="22">
                  <c:v>1.6964980000000001</c:v>
                </c:pt>
                <c:pt idx="23">
                  <c:v>1.7649140000000001</c:v>
                </c:pt>
                <c:pt idx="24">
                  <c:v>1.744283</c:v>
                </c:pt>
                <c:pt idx="25">
                  <c:v>1.798473</c:v>
                </c:pt>
                <c:pt idx="26">
                  <c:v>1.712313</c:v>
                </c:pt>
                <c:pt idx="27">
                  <c:v>1.903589</c:v>
                </c:pt>
                <c:pt idx="28">
                  <c:v>1.9812650000000001</c:v>
                </c:pt>
                <c:pt idx="29">
                  <c:v>1.599569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CDA-4119-A148-B69A143BF9AD}"/>
            </c:ext>
          </c:extLst>
        </c:ser>
        <c:ser>
          <c:idx val="1"/>
          <c:order val="1"/>
          <c:tx>
            <c:strRef>
              <c:f>'MedEarnings by Gender'!$D$9</c:f>
              <c:strCache>
                <c:ptCount val="1"/>
                <c:pt idx="0">
                  <c:v>Intermediate class</c:v>
                </c:pt>
              </c:strCache>
            </c:strRef>
          </c:tx>
          <c:spPr>
            <a:ln w="12700" cap="rnd">
              <a:noFill/>
              <a:round/>
            </a:ln>
            <a:effectLst/>
          </c:spPr>
          <c:marker>
            <c:symbol val="x"/>
            <c:size val="6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'MedEarnings by Gender'!$H$10:$H$39</c:f>
                <c:numCache>
                  <c:formatCode>General</c:formatCode>
                  <c:ptCount val="30"/>
                  <c:pt idx="0">
                    <c:v>4.2786900000000003E-2</c:v>
                  </c:pt>
                  <c:pt idx="1">
                    <c:v>8.0951800000000004E-2</c:v>
                  </c:pt>
                  <c:pt idx="2">
                    <c:v>5.1115800000000003E-2</c:v>
                  </c:pt>
                  <c:pt idx="3">
                    <c:v>2.0609700000000002E-2</c:v>
                  </c:pt>
                  <c:pt idx="4">
                    <c:v>2.4482E-2</c:v>
                  </c:pt>
                  <c:pt idx="5">
                    <c:v>5.4469299999999998E-2</c:v>
                  </c:pt>
                  <c:pt idx="6">
                    <c:v>3.77679E-2</c:v>
                  </c:pt>
                  <c:pt idx="7">
                    <c:v>2.5261100000000002E-2</c:v>
                  </c:pt>
                  <c:pt idx="8">
                    <c:v>3.6627699999999999E-2</c:v>
                  </c:pt>
                  <c:pt idx="9">
                    <c:v>4.75188E-2</c:v>
                  </c:pt>
                  <c:pt idx="10">
                    <c:v>6.2582600000000002E-2</c:v>
                  </c:pt>
                  <c:pt idx="11">
                    <c:v>6.7864900000000006E-2</c:v>
                  </c:pt>
                  <c:pt idx="12">
                    <c:v>6.5687200000000001E-2</c:v>
                  </c:pt>
                  <c:pt idx="13">
                    <c:v>9.2135999999999996E-2</c:v>
                  </c:pt>
                  <c:pt idx="14">
                    <c:v>4.2183499999999999E-2</c:v>
                  </c:pt>
                  <c:pt idx="15">
                    <c:v>4.6090100000000002E-2</c:v>
                  </c:pt>
                  <c:pt idx="16">
                    <c:v>4.1361299999999997E-2</c:v>
                  </c:pt>
                  <c:pt idx="17">
                    <c:v>7.2172799999999995E-2</c:v>
                  </c:pt>
                  <c:pt idx="18">
                    <c:v>3.9211799999999998E-2</c:v>
                  </c:pt>
                  <c:pt idx="19">
                    <c:v>0.1143465</c:v>
                  </c:pt>
                  <c:pt idx="20">
                    <c:v>8.4887500000000005E-2</c:v>
                  </c:pt>
                  <c:pt idx="21">
                    <c:v>9.37833E-2</c:v>
                  </c:pt>
                  <c:pt idx="22">
                    <c:v>3.6225E-2</c:v>
                  </c:pt>
                  <c:pt idx="23">
                    <c:v>3.7689100000000003E-2</c:v>
                  </c:pt>
                  <c:pt idx="24">
                    <c:v>6.6436800000000004E-2</c:v>
                  </c:pt>
                  <c:pt idx="25">
                    <c:v>3.7622299999999997E-2</c:v>
                  </c:pt>
                  <c:pt idx="26">
                    <c:v>8.0883999999999998E-2</c:v>
                  </c:pt>
                  <c:pt idx="27">
                    <c:v>4.6950899999999997E-2</c:v>
                  </c:pt>
                  <c:pt idx="28">
                    <c:v>5.1064600000000002E-2</c:v>
                  </c:pt>
                  <c:pt idx="29">
                    <c:v>3.4765699999999997E-2</c:v>
                  </c:pt>
                </c:numCache>
              </c:numRef>
            </c:plus>
            <c:minus>
              <c:numRef>
                <c:f>'MedEarnings by Gender'!$H$10:$H$39</c:f>
                <c:numCache>
                  <c:formatCode>General</c:formatCode>
                  <c:ptCount val="30"/>
                  <c:pt idx="0">
                    <c:v>4.2786900000000003E-2</c:v>
                  </c:pt>
                  <c:pt idx="1">
                    <c:v>8.0951800000000004E-2</c:v>
                  </c:pt>
                  <c:pt idx="2">
                    <c:v>5.1115800000000003E-2</c:v>
                  </c:pt>
                  <c:pt idx="3">
                    <c:v>2.0609700000000002E-2</c:v>
                  </c:pt>
                  <c:pt idx="4">
                    <c:v>2.4482E-2</c:v>
                  </c:pt>
                  <c:pt idx="5">
                    <c:v>5.4469299999999998E-2</c:v>
                  </c:pt>
                  <c:pt idx="6">
                    <c:v>3.77679E-2</c:v>
                  </c:pt>
                  <c:pt idx="7">
                    <c:v>2.5261100000000002E-2</c:v>
                  </c:pt>
                  <c:pt idx="8">
                    <c:v>3.6627699999999999E-2</c:v>
                  </c:pt>
                  <c:pt idx="9">
                    <c:v>4.75188E-2</c:v>
                  </c:pt>
                  <c:pt idx="10">
                    <c:v>6.2582600000000002E-2</c:v>
                  </c:pt>
                  <c:pt idx="11">
                    <c:v>6.7864900000000006E-2</c:v>
                  </c:pt>
                  <c:pt idx="12">
                    <c:v>6.5687200000000001E-2</c:v>
                  </c:pt>
                  <c:pt idx="13">
                    <c:v>9.2135999999999996E-2</c:v>
                  </c:pt>
                  <c:pt idx="14">
                    <c:v>4.2183499999999999E-2</c:v>
                  </c:pt>
                  <c:pt idx="15">
                    <c:v>4.6090100000000002E-2</c:v>
                  </c:pt>
                  <c:pt idx="16">
                    <c:v>4.1361299999999997E-2</c:v>
                  </c:pt>
                  <c:pt idx="17">
                    <c:v>7.2172799999999995E-2</c:v>
                  </c:pt>
                  <c:pt idx="18">
                    <c:v>3.9211799999999998E-2</c:v>
                  </c:pt>
                  <c:pt idx="19">
                    <c:v>0.1143465</c:v>
                  </c:pt>
                  <c:pt idx="20">
                    <c:v>8.4887500000000005E-2</c:v>
                  </c:pt>
                  <c:pt idx="21">
                    <c:v>9.37833E-2</c:v>
                  </c:pt>
                  <c:pt idx="22">
                    <c:v>3.6225E-2</c:v>
                  </c:pt>
                  <c:pt idx="23">
                    <c:v>3.7689100000000003E-2</c:v>
                  </c:pt>
                  <c:pt idx="24">
                    <c:v>6.6436800000000004E-2</c:v>
                  </c:pt>
                  <c:pt idx="25">
                    <c:v>3.7622299999999997E-2</c:v>
                  </c:pt>
                  <c:pt idx="26">
                    <c:v>8.0883999999999998E-2</c:v>
                  </c:pt>
                  <c:pt idx="27">
                    <c:v>4.6950899999999997E-2</c:v>
                  </c:pt>
                  <c:pt idx="28">
                    <c:v>5.1064600000000002E-2</c:v>
                  </c:pt>
                  <c:pt idx="29">
                    <c:v>3.4765699999999997E-2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'MedEarnings by Gender'!$B$10:$B$39</c:f>
              <c:strCache>
                <c:ptCount val="30"/>
                <c:pt idx="0">
                  <c:v>BE</c:v>
                </c:pt>
                <c:pt idx="1">
                  <c:v>SE</c:v>
                </c:pt>
                <c:pt idx="2">
                  <c:v>DK</c:v>
                </c:pt>
                <c:pt idx="3">
                  <c:v>IT</c:v>
                </c:pt>
                <c:pt idx="4">
                  <c:v>EL</c:v>
                </c:pt>
                <c:pt idx="5">
                  <c:v>NO</c:v>
                </c:pt>
                <c:pt idx="6">
                  <c:v>CZ</c:v>
                </c:pt>
                <c:pt idx="7">
                  <c:v>FR</c:v>
                </c:pt>
                <c:pt idx="8">
                  <c:v>PL</c:v>
                </c:pt>
                <c:pt idx="9">
                  <c:v>CH</c:v>
                </c:pt>
                <c:pt idx="10">
                  <c:v>SI</c:v>
                </c:pt>
                <c:pt idx="11">
                  <c:v>HU</c:v>
                </c:pt>
                <c:pt idx="12">
                  <c:v>HR</c:v>
                </c:pt>
                <c:pt idx="13">
                  <c:v>EE</c:v>
                </c:pt>
                <c:pt idx="14">
                  <c:v>NL</c:v>
                </c:pt>
                <c:pt idx="15">
                  <c:v>FI</c:v>
                </c:pt>
                <c:pt idx="16">
                  <c:v>AT</c:v>
                </c:pt>
                <c:pt idx="17">
                  <c:v>RS</c:v>
                </c:pt>
                <c:pt idx="18">
                  <c:v>MT</c:v>
                </c:pt>
                <c:pt idx="19">
                  <c:v>LT</c:v>
                </c:pt>
                <c:pt idx="20">
                  <c:v>BG</c:v>
                </c:pt>
                <c:pt idx="21">
                  <c:v>LV</c:v>
                </c:pt>
                <c:pt idx="22">
                  <c:v>UK</c:v>
                </c:pt>
                <c:pt idx="23">
                  <c:v>DE</c:v>
                </c:pt>
                <c:pt idx="24">
                  <c:v>IE</c:v>
                </c:pt>
                <c:pt idx="25">
                  <c:v>ES</c:v>
                </c:pt>
                <c:pt idx="26">
                  <c:v>LU</c:v>
                </c:pt>
                <c:pt idx="27">
                  <c:v>PT</c:v>
                </c:pt>
                <c:pt idx="28">
                  <c:v>CY</c:v>
                </c:pt>
                <c:pt idx="29">
                  <c:v>RO</c:v>
                </c:pt>
              </c:strCache>
            </c:strRef>
          </c:cat>
          <c:val>
            <c:numRef>
              <c:f>'MedEarnings by Gender'!$D$10:$D$39</c:f>
              <c:numCache>
                <c:formatCode>General</c:formatCode>
                <c:ptCount val="30"/>
                <c:pt idx="0">
                  <c:v>0.94133840000000002</c:v>
                </c:pt>
                <c:pt idx="1">
                  <c:v>1.034977</c:v>
                </c:pt>
                <c:pt idx="2">
                  <c:v>1.086584</c:v>
                </c:pt>
                <c:pt idx="3">
                  <c:v>1.071375</c:v>
                </c:pt>
                <c:pt idx="4">
                  <c:v>0.97272320000000001</c:v>
                </c:pt>
                <c:pt idx="5">
                  <c:v>1.0768899999999999</c:v>
                </c:pt>
                <c:pt idx="6">
                  <c:v>1.008678</c:v>
                </c:pt>
                <c:pt idx="7">
                  <c:v>0.98824860000000003</c:v>
                </c:pt>
                <c:pt idx="8">
                  <c:v>0.9582446</c:v>
                </c:pt>
                <c:pt idx="9">
                  <c:v>1.0513920000000001</c:v>
                </c:pt>
                <c:pt idx="10">
                  <c:v>0.98881699999999995</c:v>
                </c:pt>
                <c:pt idx="11">
                  <c:v>0.95455800000000002</c:v>
                </c:pt>
                <c:pt idx="12">
                  <c:v>1.0195019999999999</c:v>
                </c:pt>
                <c:pt idx="13">
                  <c:v>1.0359830000000001</c:v>
                </c:pt>
                <c:pt idx="14">
                  <c:v>1.1351</c:v>
                </c:pt>
                <c:pt idx="15">
                  <c:v>0.93237300000000001</c:v>
                </c:pt>
                <c:pt idx="16">
                  <c:v>1.1304000000000001</c:v>
                </c:pt>
                <c:pt idx="17">
                  <c:v>0.79931059999999998</c:v>
                </c:pt>
                <c:pt idx="18">
                  <c:v>0.90861080000000005</c:v>
                </c:pt>
                <c:pt idx="19">
                  <c:v>1.130018</c:v>
                </c:pt>
                <c:pt idx="20">
                  <c:v>1.0650230000000001</c:v>
                </c:pt>
                <c:pt idx="21">
                  <c:v>0.86599159999999997</c:v>
                </c:pt>
                <c:pt idx="22">
                  <c:v>0.98054470000000005</c:v>
                </c:pt>
                <c:pt idx="23">
                  <c:v>1.2351190000000001</c:v>
                </c:pt>
                <c:pt idx="24">
                  <c:v>0.98679550000000005</c:v>
                </c:pt>
                <c:pt idx="25">
                  <c:v>1.0448010000000001</c:v>
                </c:pt>
                <c:pt idx="26">
                  <c:v>0.99139270000000002</c:v>
                </c:pt>
                <c:pt idx="27">
                  <c:v>1.040097</c:v>
                </c:pt>
                <c:pt idx="28">
                  <c:v>1.140145</c:v>
                </c:pt>
                <c:pt idx="29">
                  <c:v>0.31406469999999997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CDA-4119-A148-B69A143BF9AD}"/>
            </c:ext>
          </c:extLst>
        </c:ser>
        <c:ser>
          <c:idx val="2"/>
          <c:order val="2"/>
          <c:tx>
            <c:strRef>
              <c:f>'MedEarnings by Gender'!$E$9</c:f>
              <c:strCache>
                <c:ptCount val="1"/>
                <c:pt idx="0">
                  <c:v>Working class</c:v>
                </c:pt>
              </c:strCache>
            </c:strRef>
          </c:tx>
          <c:spPr>
            <a:ln w="12700" cap="rnd">
              <a:noFill/>
              <a:round/>
            </a:ln>
            <a:effectLst/>
          </c:spPr>
          <c:marker>
            <c:symbol val="triangle"/>
            <c:size val="6"/>
            <c:spPr>
              <a:solidFill>
                <a:sysClr val="windowText" lastClr="000000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'MedEarnings by Gender'!$I$10:$I$39</c:f>
                <c:numCache>
                  <c:formatCode>General</c:formatCode>
                  <c:ptCount val="30"/>
                  <c:pt idx="0">
                    <c:v>2.56587E-2</c:v>
                  </c:pt>
                  <c:pt idx="1">
                    <c:v>2.8075200000000002E-2</c:v>
                  </c:pt>
                  <c:pt idx="2">
                    <c:v>2.79492E-2</c:v>
                  </c:pt>
                  <c:pt idx="3">
                    <c:v>1.34796E-2</c:v>
                  </c:pt>
                  <c:pt idx="4">
                    <c:v>2.1674300000000001E-2</c:v>
                  </c:pt>
                  <c:pt idx="5">
                    <c:v>3.7764100000000002E-2</c:v>
                  </c:pt>
                  <c:pt idx="6">
                    <c:v>1.57798E-2</c:v>
                  </c:pt>
                  <c:pt idx="7">
                    <c:v>2.2289199999999999E-2</c:v>
                  </c:pt>
                  <c:pt idx="8">
                    <c:v>1.84601E-2</c:v>
                  </c:pt>
                  <c:pt idx="9">
                    <c:v>3.8563600000000003E-2</c:v>
                  </c:pt>
                  <c:pt idx="10">
                    <c:v>2.9128399999999999E-2</c:v>
                  </c:pt>
                  <c:pt idx="11">
                    <c:v>1.7677200000000001E-2</c:v>
                  </c:pt>
                  <c:pt idx="12">
                    <c:v>2.2000700000000002E-2</c:v>
                  </c:pt>
                  <c:pt idx="13">
                    <c:v>3.65785E-2</c:v>
                  </c:pt>
                  <c:pt idx="14">
                    <c:v>3.1975900000000002E-2</c:v>
                  </c:pt>
                  <c:pt idx="15">
                    <c:v>2.83763E-2</c:v>
                  </c:pt>
                  <c:pt idx="16">
                    <c:v>3.9204700000000002E-2</c:v>
                  </c:pt>
                  <c:pt idx="17">
                    <c:v>3.06897E-2</c:v>
                  </c:pt>
                  <c:pt idx="18">
                    <c:v>2.59917E-2</c:v>
                  </c:pt>
                  <c:pt idx="19">
                    <c:v>3.4907500000000001E-2</c:v>
                  </c:pt>
                  <c:pt idx="20">
                    <c:v>3.8314800000000003E-2</c:v>
                  </c:pt>
                  <c:pt idx="21">
                    <c:v>3.2759999999999997E-2</c:v>
                  </c:pt>
                  <c:pt idx="22">
                    <c:v>2.5738799999999999E-2</c:v>
                  </c:pt>
                  <c:pt idx="23">
                    <c:v>2.9135600000000001E-2</c:v>
                  </c:pt>
                  <c:pt idx="24">
                    <c:v>5.66527E-2</c:v>
                  </c:pt>
                  <c:pt idx="25">
                    <c:v>2.01157E-2</c:v>
                  </c:pt>
                  <c:pt idx="26">
                    <c:v>2.5544299999999999E-2</c:v>
                  </c:pt>
                  <c:pt idx="27">
                    <c:v>8.1598E-3</c:v>
                  </c:pt>
                  <c:pt idx="28">
                    <c:v>4.2941500000000001E-2</c:v>
                  </c:pt>
                  <c:pt idx="29">
                    <c:v>1.25033E-2</c:v>
                  </c:pt>
                </c:numCache>
              </c:numRef>
            </c:plus>
            <c:minus>
              <c:numRef>
                <c:f>'MedEarnings by Gender'!$I$10:$I$39</c:f>
                <c:numCache>
                  <c:formatCode>General</c:formatCode>
                  <c:ptCount val="30"/>
                  <c:pt idx="0">
                    <c:v>2.56587E-2</c:v>
                  </c:pt>
                  <c:pt idx="1">
                    <c:v>2.8075200000000002E-2</c:v>
                  </c:pt>
                  <c:pt idx="2">
                    <c:v>2.79492E-2</c:v>
                  </c:pt>
                  <c:pt idx="3">
                    <c:v>1.34796E-2</c:v>
                  </c:pt>
                  <c:pt idx="4">
                    <c:v>2.1674300000000001E-2</c:v>
                  </c:pt>
                  <c:pt idx="5">
                    <c:v>3.7764100000000002E-2</c:v>
                  </c:pt>
                  <c:pt idx="6">
                    <c:v>1.57798E-2</c:v>
                  </c:pt>
                  <c:pt idx="7">
                    <c:v>2.2289199999999999E-2</c:v>
                  </c:pt>
                  <c:pt idx="8">
                    <c:v>1.84601E-2</c:v>
                  </c:pt>
                  <c:pt idx="9">
                    <c:v>3.8563600000000003E-2</c:v>
                  </c:pt>
                  <c:pt idx="10">
                    <c:v>2.9128399999999999E-2</c:v>
                  </c:pt>
                  <c:pt idx="11">
                    <c:v>1.7677200000000001E-2</c:v>
                  </c:pt>
                  <c:pt idx="12">
                    <c:v>2.2000700000000002E-2</c:v>
                  </c:pt>
                  <c:pt idx="13">
                    <c:v>3.65785E-2</c:v>
                  </c:pt>
                  <c:pt idx="14">
                    <c:v>3.1975900000000002E-2</c:v>
                  </c:pt>
                  <c:pt idx="15">
                    <c:v>2.83763E-2</c:v>
                  </c:pt>
                  <c:pt idx="16">
                    <c:v>3.9204700000000002E-2</c:v>
                  </c:pt>
                  <c:pt idx="17">
                    <c:v>3.06897E-2</c:v>
                  </c:pt>
                  <c:pt idx="18">
                    <c:v>2.59917E-2</c:v>
                  </c:pt>
                  <c:pt idx="19">
                    <c:v>3.4907500000000001E-2</c:v>
                  </c:pt>
                  <c:pt idx="20">
                    <c:v>3.8314800000000003E-2</c:v>
                  </c:pt>
                  <c:pt idx="21">
                    <c:v>3.2759999999999997E-2</c:v>
                  </c:pt>
                  <c:pt idx="22">
                    <c:v>2.5738799999999999E-2</c:v>
                  </c:pt>
                  <c:pt idx="23">
                    <c:v>2.9135600000000001E-2</c:v>
                  </c:pt>
                  <c:pt idx="24">
                    <c:v>5.66527E-2</c:v>
                  </c:pt>
                  <c:pt idx="25">
                    <c:v>2.01157E-2</c:v>
                  </c:pt>
                  <c:pt idx="26">
                    <c:v>2.5544299999999999E-2</c:v>
                  </c:pt>
                  <c:pt idx="27">
                    <c:v>8.1598E-3</c:v>
                  </c:pt>
                  <c:pt idx="28">
                    <c:v>4.2941500000000001E-2</c:v>
                  </c:pt>
                  <c:pt idx="29">
                    <c:v>1.25033E-2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'MedEarnings by Gender'!$B$10:$B$39</c:f>
              <c:strCache>
                <c:ptCount val="30"/>
                <c:pt idx="0">
                  <c:v>BE</c:v>
                </c:pt>
                <c:pt idx="1">
                  <c:v>SE</c:v>
                </c:pt>
                <c:pt idx="2">
                  <c:v>DK</c:v>
                </c:pt>
                <c:pt idx="3">
                  <c:v>IT</c:v>
                </c:pt>
                <c:pt idx="4">
                  <c:v>EL</c:v>
                </c:pt>
                <c:pt idx="5">
                  <c:v>NO</c:v>
                </c:pt>
                <c:pt idx="6">
                  <c:v>CZ</c:v>
                </c:pt>
                <c:pt idx="7">
                  <c:v>FR</c:v>
                </c:pt>
                <c:pt idx="8">
                  <c:v>PL</c:v>
                </c:pt>
                <c:pt idx="9">
                  <c:v>CH</c:v>
                </c:pt>
                <c:pt idx="10">
                  <c:v>SI</c:v>
                </c:pt>
                <c:pt idx="11">
                  <c:v>HU</c:v>
                </c:pt>
                <c:pt idx="12">
                  <c:v>HR</c:v>
                </c:pt>
                <c:pt idx="13">
                  <c:v>EE</c:v>
                </c:pt>
                <c:pt idx="14">
                  <c:v>NL</c:v>
                </c:pt>
                <c:pt idx="15">
                  <c:v>FI</c:v>
                </c:pt>
                <c:pt idx="16">
                  <c:v>AT</c:v>
                </c:pt>
                <c:pt idx="17">
                  <c:v>RS</c:v>
                </c:pt>
                <c:pt idx="18">
                  <c:v>MT</c:v>
                </c:pt>
                <c:pt idx="19">
                  <c:v>LT</c:v>
                </c:pt>
                <c:pt idx="20">
                  <c:v>BG</c:v>
                </c:pt>
                <c:pt idx="21">
                  <c:v>LV</c:v>
                </c:pt>
                <c:pt idx="22">
                  <c:v>UK</c:v>
                </c:pt>
                <c:pt idx="23">
                  <c:v>DE</c:v>
                </c:pt>
                <c:pt idx="24">
                  <c:v>IE</c:v>
                </c:pt>
                <c:pt idx="25">
                  <c:v>ES</c:v>
                </c:pt>
                <c:pt idx="26">
                  <c:v>LU</c:v>
                </c:pt>
                <c:pt idx="27">
                  <c:v>PT</c:v>
                </c:pt>
                <c:pt idx="28">
                  <c:v>CY</c:v>
                </c:pt>
                <c:pt idx="29">
                  <c:v>RO</c:v>
                </c:pt>
              </c:strCache>
            </c:strRef>
          </c:cat>
          <c:val>
            <c:numRef>
              <c:f>'MedEarnings by Gender'!$E$10:$E$39</c:f>
              <c:numCache>
                <c:formatCode>General</c:formatCode>
                <c:ptCount val="30"/>
                <c:pt idx="0">
                  <c:v>0.94219299999999995</c:v>
                </c:pt>
                <c:pt idx="1">
                  <c:v>0.94102660000000005</c:v>
                </c:pt>
                <c:pt idx="2">
                  <c:v>0.97783169999999997</c:v>
                </c:pt>
                <c:pt idx="3">
                  <c:v>0.96510949999999995</c:v>
                </c:pt>
                <c:pt idx="4">
                  <c:v>0.95164879999999996</c:v>
                </c:pt>
                <c:pt idx="5">
                  <c:v>0.8894647</c:v>
                </c:pt>
                <c:pt idx="6">
                  <c:v>0.97499749999999996</c:v>
                </c:pt>
                <c:pt idx="7">
                  <c:v>0.91565580000000002</c:v>
                </c:pt>
                <c:pt idx="8">
                  <c:v>0.91365390000000002</c:v>
                </c:pt>
                <c:pt idx="9">
                  <c:v>1.006224</c:v>
                </c:pt>
                <c:pt idx="10">
                  <c:v>0.96497940000000004</c:v>
                </c:pt>
                <c:pt idx="11">
                  <c:v>0.94898910000000003</c:v>
                </c:pt>
                <c:pt idx="12">
                  <c:v>0.90337880000000004</c:v>
                </c:pt>
                <c:pt idx="13">
                  <c:v>0.90586529999999998</c:v>
                </c:pt>
                <c:pt idx="14">
                  <c:v>0.97048540000000005</c:v>
                </c:pt>
                <c:pt idx="15">
                  <c:v>0.93716500000000003</c:v>
                </c:pt>
                <c:pt idx="16">
                  <c:v>0.96108479999999996</c:v>
                </c:pt>
                <c:pt idx="17">
                  <c:v>0.94267769999999995</c:v>
                </c:pt>
                <c:pt idx="18">
                  <c:v>0.81093999999999999</c:v>
                </c:pt>
                <c:pt idx="19">
                  <c:v>0.86749209999999999</c:v>
                </c:pt>
                <c:pt idx="20">
                  <c:v>0.89490250000000005</c:v>
                </c:pt>
                <c:pt idx="21">
                  <c:v>0.93608219999999998</c:v>
                </c:pt>
                <c:pt idx="22">
                  <c:v>0.91050580000000003</c:v>
                </c:pt>
                <c:pt idx="23">
                  <c:v>0.96268010000000004</c:v>
                </c:pt>
                <c:pt idx="24">
                  <c:v>0.91980680000000004</c:v>
                </c:pt>
                <c:pt idx="25">
                  <c:v>0.96108819999999995</c:v>
                </c:pt>
                <c:pt idx="26">
                  <c:v>0.75798140000000003</c:v>
                </c:pt>
                <c:pt idx="27">
                  <c:v>0.91551470000000001</c:v>
                </c:pt>
                <c:pt idx="28">
                  <c:v>0.93473430000000002</c:v>
                </c:pt>
                <c:pt idx="29">
                  <c:v>1.043142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CDA-4119-A148-B69A143BF9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41098288"/>
        <c:axId val="2140844480"/>
      </c:lineChart>
      <c:catAx>
        <c:axId val="21410982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2140844480"/>
        <c:crosses val="autoZero"/>
        <c:auto val="1"/>
        <c:lblAlgn val="ctr"/>
        <c:lblOffset val="100"/>
        <c:noMultiLvlLbl val="0"/>
      </c:catAx>
      <c:valAx>
        <c:axId val="2140844480"/>
        <c:scaling>
          <c:orientation val="minMax"/>
          <c:max val="2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21410982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nl-BE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</a:defRPr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'MedEarnings by Gender'!$M$9</c:f>
              <c:strCache>
                <c:ptCount val="1"/>
                <c:pt idx="0">
                  <c:v>Salariat</c:v>
                </c:pt>
              </c:strCache>
            </c:strRef>
          </c:tx>
          <c:spPr>
            <a:ln w="12700" cap="rnd">
              <a:noFill/>
              <a:prstDash val="lgDash"/>
              <a:round/>
            </a:ln>
            <a:effectLst/>
          </c:spPr>
          <c:marker>
            <c:symbol val="diamond"/>
            <c:size val="6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'MedEarnings by Gender'!$Q$10:$Q$39</c:f>
                <c:numCache>
                  <c:formatCode>General</c:formatCode>
                  <c:ptCount val="30"/>
                  <c:pt idx="0">
                    <c:v>3.32456E-2</c:v>
                  </c:pt>
                  <c:pt idx="1">
                    <c:v>2.60412E-2</c:v>
                  </c:pt>
                  <c:pt idx="2">
                    <c:v>3.10251E-2</c:v>
                  </c:pt>
                  <c:pt idx="3">
                    <c:v>2.3096100000000001E-2</c:v>
                  </c:pt>
                  <c:pt idx="4">
                    <c:v>1.86968E-2</c:v>
                  </c:pt>
                  <c:pt idx="5">
                    <c:v>3.2444399999999998E-2</c:v>
                  </c:pt>
                  <c:pt idx="6">
                    <c:v>4.14454E-2</c:v>
                  </c:pt>
                  <c:pt idx="7">
                    <c:v>2.79014E-2</c:v>
                  </c:pt>
                  <c:pt idx="8">
                    <c:v>3.22852E-2</c:v>
                  </c:pt>
                  <c:pt idx="9">
                    <c:v>4.1394500000000001E-2</c:v>
                  </c:pt>
                  <c:pt idx="10">
                    <c:v>2.4028799999999999E-2</c:v>
                  </c:pt>
                  <c:pt idx="11">
                    <c:v>2.9304500000000001E-2</c:v>
                  </c:pt>
                  <c:pt idx="12">
                    <c:v>3.7943200000000003E-2</c:v>
                  </c:pt>
                  <c:pt idx="13">
                    <c:v>2.63755E-2</c:v>
                  </c:pt>
                  <c:pt idx="14">
                    <c:v>4.9921E-2</c:v>
                  </c:pt>
                  <c:pt idx="15">
                    <c:v>4.27284E-2</c:v>
                  </c:pt>
                  <c:pt idx="16">
                    <c:v>6.2107000000000004E-3</c:v>
                  </c:pt>
                  <c:pt idx="17">
                    <c:v>3.5032399999999998E-2</c:v>
                  </c:pt>
                  <c:pt idx="18">
                    <c:v>2.6692199999999999E-2</c:v>
                  </c:pt>
                  <c:pt idx="19">
                    <c:v>3.7617200000000003E-2</c:v>
                  </c:pt>
                  <c:pt idx="20">
                    <c:v>5.2890300000000001E-2</c:v>
                  </c:pt>
                  <c:pt idx="21">
                    <c:v>4.5880900000000002E-2</c:v>
                  </c:pt>
                  <c:pt idx="22">
                    <c:v>5.96994E-2</c:v>
                  </c:pt>
                  <c:pt idx="23">
                    <c:v>5.62379E-2</c:v>
                  </c:pt>
                  <c:pt idx="24">
                    <c:v>4.0802499999999998E-2</c:v>
                  </c:pt>
                  <c:pt idx="25">
                    <c:v>5.3416699999999998E-2</c:v>
                  </c:pt>
                  <c:pt idx="26">
                    <c:v>6.8330500000000002E-2</c:v>
                  </c:pt>
                  <c:pt idx="27">
                    <c:v>8.3134799999999995E-2</c:v>
                  </c:pt>
                  <c:pt idx="28">
                    <c:v>5.1675800000000001E-2</c:v>
                  </c:pt>
                  <c:pt idx="29">
                    <c:v>3.8270400000000003E-2</c:v>
                  </c:pt>
                </c:numCache>
              </c:numRef>
            </c:plus>
            <c:minus>
              <c:numRef>
                <c:f>'MedEarnings by Gender'!$Q$10:$Q$39</c:f>
                <c:numCache>
                  <c:formatCode>General</c:formatCode>
                  <c:ptCount val="30"/>
                  <c:pt idx="0">
                    <c:v>3.32456E-2</c:v>
                  </c:pt>
                  <c:pt idx="1">
                    <c:v>2.60412E-2</c:v>
                  </c:pt>
                  <c:pt idx="2">
                    <c:v>3.10251E-2</c:v>
                  </c:pt>
                  <c:pt idx="3">
                    <c:v>2.3096100000000001E-2</c:v>
                  </c:pt>
                  <c:pt idx="4">
                    <c:v>1.86968E-2</c:v>
                  </c:pt>
                  <c:pt idx="5">
                    <c:v>3.2444399999999998E-2</c:v>
                  </c:pt>
                  <c:pt idx="6">
                    <c:v>4.14454E-2</c:v>
                  </c:pt>
                  <c:pt idx="7">
                    <c:v>2.79014E-2</c:v>
                  </c:pt>
                  <c:pt idx="8">
                    <c:v>3.22852E-2</c:v>
                  </c:pt>
                  <c:pt idx="9">
                    <c:v>4.1394500000000001E-2</c:v>
                  </c:pt>
                  <c:pt idx="10">
                    <c:v>2.4028799999999999E-2</c:v>
                  </c:pt>
                  <c:pt idx="11">
                    <c:v>2.9304500000000001E-2</c:v>
                  </c:pt>
                  <c:pt idx="12">
                    <c:v>3.7943200000000003E-2</c:v>
                  </c:pt>
                  <c:pt idx="13">
                    <c:v>2.63755E-2</c:v>
                  </c:pt>
                  <c:pt idx="14">
                    <c:v>4.9921E-2</c:v>
                  </c:pt>
                  <c:pt idx="15">
                    <c:v>4.27284E-2</c:v>
                  </c:pt>
                  <c:pt idx="16">
                    <c:v>6.2107000000000004E-3</c:v>
                  </c:pt>
                  <c:pt idx="17">
                    <c:v>3.5032399999999998E-2</c:v>
                  </c:pt>
                  <c:pt idx="18">
                    <c:v>2.6692199999999999E-2</c:v>
                  </c:pt>
                  <c:pt idx="19">
                    <c:v>3.7617200000000003E-2</c:v>
                  </c:pt>
                  <c:pt idx="20">
                    <c:v>5.2890300000000001E-2</c:v>
                  </c:pt>
                  <c:pt idx="21">
                    <c:v>4.5880900000000002E-2</c:v>
                  </c:pt>
                  <c:pt idx="22">
                    <c:v>5.96994E-2</c:v>
                  </c:pt>
                  <c:pt idx="23">
                    <c:v>5.62379E-2</c:v>
                  </c:pt>
                  <c:pt idx="24">
                    <c:v>4.0802499999999998E-2</c:v>
                  </c:pt>
                  <c:pt idx="25">
                    <c:v>5.3416699999999998E-2</c:v>
                  </c:pt>
                  <c:pt idx="26">
                    <c:v>6.8330500000000002E-2</c:v>
                  </c:pt>
                  <c:pt idx="27">
                    <c:v>8.3134799999999995E-2</c:v>
                  </c:pt>
                  <c:pt idx="28">
                    <c:v>5.1675800000000001E-2</c:v>
                  </c:pt>
                  <c:pt idx="29">
                    <c:v>3.8270400000000003E-2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'MedEarnings by Gender'!$L$10:$L$39</c:f>
              <c:strCache>
                <c:ptCount val="30"/>
                <c:pt idx="0">
                  <c:v>DK</c:v>
                </c:pt>
                <c:pt idx="1">
                  <c:v>SE</c:v>
                </c:pt>
                <c:pt idx="2">
                  <c:v>NO</c:v>
                </c:pt>
                <c:pt idx="3">
                  <c:v>IT</c:v>
                </c:pt>
                <c:pt idx="4">
                  <c:v>CZ</c:v>
                </c:pt>
                <c:pt idx="5">
                  <c:v>FI</c:v>
                </c:pt>
                <c:pt idx="6">
                  <c:v>HU</c:v>
                </c:pt>
                <c:pt idx="7">
                  <c:v>BE</c:v>
                </c:pt>
                <c:pt idx="8">
                  <c:v>CH</c:v>
                </c:pt>
                <c:pt idx="9">
                  <c:v>RS</c:v>
                </c:pt>
                <c:pt idx="10">
                  <c:v>NL</c:v>
                </c:pt>
                <c:pt idx="11">
                  <c:v>PL</c:v>
                </c:pt>
                <c:pt idx="12">
                  <c:v>EE</c:v>
                </c:pt>
                <c:pt idx="13">
                  <c:v>FR</c:v>
                </c:pt>
                <c:pt idx="14">
                  <c:v>AT</c:v>
                </c:pt>
                <c:pt idx="15">
                  <c:v>LT</c:v>
                </c:pt>
                <c:pt idx="16">
                  <c:v>EL</c:v>
                </c:pt>
                <c:pt idx="17">
                  <c:v>LV</c:v>
                </c:pt>
                <c:pt idx="18">
                  <c:v>UK</c:v>
                </c:pt>
                <c:pt idx="19">
                  <c:v>MT</c:v>
                </c:pt>
                <c:pt idx="20">
                  <c:v>LU</c:v>
                </c:pt>
                <c:pt idx="21">
                  <c:v>HR</c:v>
                </c:pt>
                <c:pt idx="22">
                  <c:v>BG</c:v>
                </c:pt>
                <c:pt idx="23">
                  <c:v>SI</c:v>
                </c:pt>
                <c:pt idx="24">
                  <c:v>DE</c:v>
                </c:pt>
                <c:pt idx="25">
                  <c:v>ES</c:v>
                </c:pt>
                <c:pt idx="26">
                  <c:v>IE</c:v>
                </c:pt>
                <c:pt idx="27">
                  <c:v>CY</c:v>
                </c:pt>
                <c:pt idx="28">
                  <c:v>PT</c:v>
                </c:pt>
                <c:pt idx="29">
                  <c:v>RO</c:v>
                </c:pt>
              </c:strCache>
            </c:strRef>
          </c:cat>
          <c:val>
            <c:numRef>
              <c:f>'MedEarnings by Gender'!$M$10:$M$39</c:f>
              <c:numCache>
                <c:formatCode>General</c:formatCode>
                <c:ptCount val="30"/>
                <c:pt idx="0">
                  <c:v>1.1180859999999999</c:v>
                </c:pt>
                <c:pt idx="1">
                  <c:v>1.1276969999999999</c:v>
                </c:pt>
                <c:pt idx="2">
                  <c:v>1.063893</c:v>
                </c:pt>
                <c:pt idx="3">
                  <c:v>1.107272</c:v>
                </c:pt>
                <c:pt idx="4">
                  <c:v>1.095942</c:v>
                </c:pt>
                <c:pt idx="5">
                  <c:v>1.194812</c:v>
                </c:pt>
                <c:pt idx="6">
                  <c:v>1.2321089999999999</c:v>
                </c:pt>
                <c:pt idx="7">
                  <c:v>1.0639259999999999</c:v>
                </c:pt>
                <c:pt idx="8">
                  <c:v>0.99844750000000004</c:v>
                </c:pt>
                <c:pt idx="9">
                  <c:v>1.237266</c:v>
                </c:pt>
                <c:pt idx="10">
                  <c:v>1.0811390000000001</c:v>
                </c:pt>
                <c:pt idx="11">
                  <c:v>1.2316860000000001</c:v>
                </c:pt>
                <c:pt idx="12">
                  <c:v>1.15202</c:v>
                </c:pt>
                <c:pt idx="13">
                  <c:v>1.2170209999999999</c:v>
                </c:pt>
                <c:pt idx="14">
                  <c:v>1.0956189999999999</c:v>
                </c:pt>
                <c:pt idx="15">
                  <c:v>1.2503230000000001</c:v>
                </c:pt>
                <c:pt idx="16">
                  <c:v>1.2459119999999999</c:v>
                </c:pt>
                <c:pt idx="17">
                  <c:v>1.259171</c:v>
                </c:pt>
                <c:pt idx="18">
                  <c:v>1.1867700000000001</c:v>
                </c:pt>
                <c:pt idx="19">
                  <c:v>1.306953</c:v>
                </c:pt>
                <c:pt idx="20">
                  <c:v>1.224229</c:v>
                </c:pt>
                <c:pt idx="21">
                  <c:v>1.3637239999999999</c:v>
                </c:pt>
                <c:pt idx="22">
                  <c:v>1.440132</c:v>
                </c:pt>
                <c:pt idx="23">
                  <c:v>1.457328</c:v>
                </c:pt>
                <c:pt idx="24">
                  <c:v>1.1929369999999999</c:v>
                </c:pt>
                <c:pt idx="25">
                  <c:v>1.3888480000000001</c:v>
                </c:pt>
                <c:pt idx="26">
                  <c:v>1.366506</c:v>
                </c:pt>
                <c:pt idx="27">
                  <c:v>1.5067790000000001</c:v>
                </c:pt>
                <c:pt idx="28">
                  <c:v>1.732591</c:v>
                </c:pt>
                <c:pt idx="29">
                  <c:v>1.4774620000000001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CDA-4119-A148-B69A143BF9AD}"/>
            </c:ext>
          </c:extLst>
        </c:ser>
        <c:ser>
          <c:idx val="1"/>
          <c:order val="1"/>
          <c:tx>
            <c:strRef>
              <c:f>'MedEarnings by Gender'!$N$9</c:f>
              <c:strCache>
                <c:ptCount val="1"/>
                <c:pt idx="0">
                  <c:v>Intermediate class</c:v>
                </c:pt>
              </c:strCache>
            </c:strRef>
          </c:tx>
          <c:spPr>
            <a:ln w="12700" cap="rnd">
              <a:noFill/>
              <a:round/>
            </a:ln>
            <a:effectLst/>
          </c:spPr>
          <c:marker>
            <c:symbol val="x"/>
            <c:size val="6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'MedEarnings by Gender'!$R$10:$R$39</c:f>
                <c:numCache>
                  <c:formatCode>General</c:formatCode>
                  <c:ptCount val="30"/>
                  <c:pt idx="0">
                    <c:v>3.8704799999999998E-2</c:v>
                  </c:pt>
                  <c:pt idx="1">
                    <c:v>7.3292800000000005E-2</c:v>
                  </c:pt>
                  <c:pt idx="2">
                    <c:v>5.9700700000000002E-2</c:v>
                  </c:pt>
                  <c:pt idx="3">
                    <c:v>2.49249E-2</c:v>
                  </c:pt>
                  <c:pt idx="4">
                    <c:v>2.6088099999999999E-2</c:v>
                  </c:pt>
                  <c:pt idx="5">
                    <c:v>3.0802800000000002E-2</c:v>
                  </c:pt>
                  <c:pt idx="6">
                    <c:v>3.05058E-2</c:v>
                  </c:pt>
                  <c:pt idx="7">
                    <c:v>3.2884700000000003E-2</c:v>
                  </c:pt>
                  <c:pt idx="8">
                    <c:v>4.3399199999999999E-2</c:v>
                  </c:pt>
                  <c:pt idx="9">
                    <c:v>2.7527900000000001E-2</c:v>
                  </c:pt>
                  <c:pt idx="10">
                    <c:v>3.6597400000000002E-2</c:v>
                  </c:pt>
                  <c:pt idx="11">
                    <c:v>2.5330700000000001E-2</c:v>
                  </c:pt>
                  <c:pt idx="12">
                    <c:v>5.27124E-2</c:v>
                  </c:pt>
                  <c:pt idx="13">
                    <c:v>2.1917699999999998E-2</c:v>
                  </c:pt>
                  <c:pt idx="14">
                    <c:v>4.1842499999999998E-2</c:v>
                  </c:pt>
                  <c:pt idx="15">
                    <c:v>8.0091800000000005E-2</c:v>
                  </c:pt>
                  <c:pt idx="16">
                    <c:v>2.7199299999999999E-2</c:v>
                  </c:pt>
                  <c:pt idx="17">
                    <c:v>4.6846699999999998E-2</c:v>
                  </c:pt>
                  <c:pt idx="18">
                    <c:v>2.66921E-2</c:v>
                  </c:pt>
                  <c:pt idx="19">
                    <c:v>4.2518199999999999E-2</c:v>
                  </c:pt>
                  <c:pt idx="20">
                    <c:v>8.1551100000000001E-2</c:v>
                  </c:pt>
                  <c:pt idx="21">
                    <c:v>3.2998100000000002E-2</c:v>
                  </c:pt>
                  <c:pt idx="22">
                    <c:v>5.8266999999999999E-2</c:v>
                  </c:pt>
                  <c:pt idx="23">
                    <c:v>4.7297499999999999E-2</c:v>
                  </c:pt>
                  <c:pt idx="24">
                    <c:v>2.5157599999999999E-2</c:v>
                  </c:pt>
                  <c:pt idx="25">
                    <c:v>4.43408E-2</c:v>
                  </c:pt>
                  <c:pt idx="26">
                    <c:v>4.7499899999999998E-2</c:v>
                  </c:pt>
                  <c:pt idx="27">
                    <c:v>5.3148300000000002E-2</c:v>
                  </c:pt>
                  <c:pt idx="28">
                    <c:v>2.2072999999999999E-2</c:v>
                  </c:pt>
                  <c:pt idx="29">
                    <c:v>9.1208899999999996E-2</c:v>
                  </c:pt>
                </c:numCache>
              </c:numRef>
            </c:plus>
            <c:minus>
              <c:numRef>
                <c:f>'MedEarnings by Gender'!$R$10:$R$39</c:f>
                <c:numCache>
                  <c:formatCode>General</c:formatCode>
                  <c:ptCount val="30"/>
                  <c:pt idx="0">
                    <c:v>3.8704799999999998E-2</c:v>
                  </c:pt>
                  <c:pt idx="1">
                    <c:v>7.3292800000000005E-2</c:v>
                  </c:pt>
                  <c:pt idx="2">
                    <c:v>5.9700700000000002E-2</c:v>
                  </c:pt>
                  <c:pt idx="3">
                    <c:v>2.49249E-2</c:v>
                  </c:pt>
                  <c:pt idx="4">
                    <c:v>2.6088099999999999E-2</c:v>
                  </c:pt>
                  <c:pt idx="5">
                    <c:v>3.0802800000000002E-2</c:v>
                  </c:pt>
                  <c:pt idx="6">
                    <c:v>3.05058E-2</c:v>
                  </c:pt>
                  <c:pt idx="7">
                    <c:v>3.2884700000000003E-2</c:v>
                  </c:pt>
                  <c:pt idx="8">
                    <c:v>4.3399199999999999E-2</c:v>
                  </c:pt>
                  <c:pt idx="9">
                    <c:v>2.7527900000000001E-2</c:v>
                  </c:pt>
                  <c:pt idx="10">
                    <c:v>3.6597400000000002E-2</c:v>
                  </c:pt>
                  <c:pt idx="11">
                    <c:v>2.5330700000000001E-2</c:v>
                  </c:pt>
                  <c:pt idx="12">
                    <c:v>5.27124E-2</c:v>
                  </c:pt>
                  <c:pt idx="13">
                    <c:v>2.1917699999999998E-2</c:v>
                  </c:pt>
                  <c:pt idx="14">
                    <c:v>4.1842499999999998E-2</c:v>
                  </c:pt>
                  <c:pt idx="15">
                    <c:v>8.0091800000000005E-2</c:v>
                  </c:pt>
                  <c:pt idx="16">
                    <c:v>2.7199299999999999E-2</c:v>
                  </c:pt>
                  <c:pt idx="17">
                    <c:v>4.6846699999999998E-2</c:v>
                  </c:pt>
                  <c:pt idx="18">
                    <c:v>2.66921E-2</c:v>
                  </c:pt>
                  <c:pt idx="19">
                    <c:v>4.2518199999999999E-2</c:v>
                  </c:pt>
                  <c:pt idx="20">
                    <c:v>8.1551100000000001E-2</c:v>
                  </c:pt>
                  <c:pt idx="21">
                    <c:v>3.2998100000000002E-2</c:v>
                  </c:pt>
                  <c:pt idx="22">
                    <c:v>5.8266999999999999E-2</c:v>
                  </c:pt>
                  <c:pt idx="23">
                    <c:v>4.7297499999999999E-2</c:v>
                  </c:pt>
                  <c:pt idx="24">
                    <c:v>2.5157599999999999E-2</c:v>
                  </c:pt>
                  <c:pt idx="25">
                    <c:v>4.43408E-2</c:v>
                  </c:pt>
                  <c:pt idx="26">
                    <c:v>4.7499899999999998E-2</c:v>
                  </c:pt>
                  <c:pt idx="27">
                    <c:v>5.3148300000000002E-2</c:v>
                  </c:pt>
                  <c:pt idx="28">
                    <c:v>2.2072999999999999E-2</c:v>
                  </c:pt>
                  <c:pt idx="29">
                    <c:v>9.1208899999999996E-2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'MedEarnings by Gender'!$L$10:$L$39</c:f>
              <c:strCache>
                <c:ptCount val="30"/>
                <c:pt idx="0">
                  <c:v>DK</c:v>
                </c:pt>
                <c:pt idx="1">
                  <c:v>SE</c:v>
                </c:pt>
                <c:pt idx="2">
                  <c:v>NO</c:v>
                </c:pt>
                <c:pt idx="3">
                  <c:v>IT</c:v>
                </c:pt>
                <c:pt idx="4">
                  <c:v>CZ</c:v>
                </c:pt>
                <c:pt idx="5">
                  <c:v>FI</c:v>
                </c:pt>
                <c:pt idx="6">
                  <c:v>HU</c:v>
                </c:pt>
                <c:pt idx="7">
                  <c:v>BE</c:v>
                </c:pt>
                <c:pt idx="8">
                  <c:v>CH</c:v>
                </c:pt>
                <c:pt idx="9">
                  <c:v>RS</c:v>
                </c:pt>
                <c:pt idx="10">
                  <c:v>NL</c:v>
                </c:pt>
                <c:pt idx="11">
                  <c:v>PL</c:v>
                </c:pt>
                <c:pt idx="12">
                  <c:v>EE</c:v>
                </c:pt>
                <c:pt idx="13">
                  <c:v>FR</c:v>
                </c:pt>
                <c:pt idx="14">
                  <c:v>AT</c:v>
                </c:pt>
                <c:pt idx="15">
                  <c:v>LT</c:v>
                </c:pt>
                <c:pt idx="16">
                  <c:v>EL</c:v>
                </c:pt>
                <c:pt idx="17">
                  <c:v>LV</c:v>
                </c:pt>
                <c:pt idx="18">
                  <c:v>UK</c:v>
                </c:pt>
                <c:pt idx="19">
                  <c:v>MT</c:v>
                </c:pt>
                <c:pt idx="20">
                  <c:v>LU</c:v>
                </c:pt>
                <c:pt idx="21">
                  <c:v>HR</c:v>
                </c:pt>
                <c:pt idx="22">
                  <c:v>BG</c:v>
                </c:pt>
                <c:pt idx="23">
                  <c:v>SI</c:v>
                </c:pt>
                <c:pt idx="24">
                  <c:v>DE</c:v>
                </c:pt>
                <c:pt idx="25">
                  <c:v>ES</c:v>
                </c:pt>
                <c:pt idx="26">
                  <c:v>IE</c:v>
                </c:pt>
                <c:pt idx="27">
                  <c:v>CY</c:v>
                </c:pt>
                <c:pt idx="28">
                  <c:v>PT</c:v>
                </c:pt>
                <c:pt idx="29">
                  <c:v>RO</c:v>
                </c:pt>
              </c:strCache>
            </c:strRef>
          </c:cat>
          <c:val>
            <c:numRef>
              <c:f>'MedEarnings by Gender'!$N$10:$N$39</c:f>
              <c:numCache>
                <c:formatCode>General</c:formatCode>
                <c:ptCount val="30"/>
                <c:pt idx="0">
                  <c:v>0.94333270000000002</c:v>
                </c:pt>
                <c:pt idx="1">
                  <c:v>0.92910409999999999</c:v>
                </c:pt>
                <c:pt idx="2">
                  <c:v>0.84402980000000005</c:v>
                </c:pt>
                <c:pt idx="3">
                  <c:v>0.86312169999999999</c:v>
                </c:pt>
                <c:pt idx="4">
                  <c:v>0.88447560000000003</c:v>
                </c:pt>
                <c:pt idx="5">
                  <c:v>0.82230250000000005</c:v>
                </c:pt>
                <c:pt idx="6">
                  <c:v>0.85761299999999996</c:v>
                </c:pt>
                <c:pt idx="7">
                  <c:v>0.87519619999999998</c:v>
                </c:pt>
                <c:pt idx="8">
                  <c:v>0.70782789999999995</c:v>
                </c:pt>
                <c:pt idx="9">
                  <c:v>0.88376080000000001</c:v>
                </c:pt>
                <c:pt idx="10">
                  <c:v>0.71413879999999996</c:v>
                </c:pt>
                <c:pt idx="11">
                  <c:v>0.86856169999999999</c:v>
                </c:pt>
                <c:pt idx="12">
                  <c:v>0.69137729999999997</c:v>
                </c:pt>
                <c:pt idx="13">
                  <c:v>0.85140260000000001</c:v>
                </c:pt>
                <c:pt idx="14">
                  <c:v>0.70334300000000005</c:v>
                </c:pt>
                <c:pt idx="15">
                  <c:v>0.80783729999999998</c:v>
                </c:pt>
                <c:pt idx="16">
                  <c:v>0.79692220000000002</c:v>
                </c:pt>
                <c:pt idx="17">
                  <c:v>0.77604169999999995</c:v>
                </c:pt>
                <c:pt idx="18">
                  <c:v>0.67509730000000001</c:v>
                </c:pt>
                <c:pt idx="19">
                  <c:v>0.82891910000000002</c:v>
                </c:pt>
                <c:pt idx="20">
                  <c:v>0.82023559999999995</c:v>
                </c:pt>
                <c:pt idx="21">
                  <c:v>0.91723489999999996</c:v>
                </c:pt>
                <c:pt idx="22">
                  <c:v>0.98614599999999997</c:v>
                </c:pt>
                <c:pt idx="23">
                  <c:v>0.99175979999999997</c:v>
                </c:pt>
                <c:pt idx="24">
                  <c:v>0.82950939999999995</c:v>
                </c:pt>
                <c:pt idx="25">
                  <c:v>0.92441890000000004</c:v>
                </c:pt>
                <c:pt idx="26">
                  <c:v>0.75426729999999997</c:v>
                </c:pt>
                <c:pt idx="27">
                  <c:v>0.91014419999999996</c:v>
                </c:pt>
                <c:pt idx="28">
                  <c:v>0.89962759999999997</c:v>
                </c:pt>
                <c:pt idx="29">
                  <c:v>0.26711249999999997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CDA-4119-A148-B69A143BF9AD}"/>
            </c:ext>
          </c:extLst>
        </c:ser>
        <c:ser>
          <c:idx val="2"/>
          <c:order val="2"/>
          <c:tx>
            <c:strRef>
              <c:f>'MedEarnings by Gender'!$O$9</c:f>
              <c:strCache>
                <c:ptCount val="1"/>
                <c:pt idx="0">
                  <c:v>Working class</c:v>
                </c:pt>
              </c:strCache>
            </c:strRef>
          </c:tx>
          <c:spPr>
            <a:ln w="12700" cap="rnd">
              <a:noFill/>
              <a:round/>
            </a:ln>
            <a:effectLst/>
          </c:spPr>
          <c:marker>
            <c:symbol val="triangle"/>
            <c:size val="6"/>
            <c:spPr>
              <a:solidFill>
                <a:sysClr val="windowText" lastClr="000000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'MedEarnings by Gender'!$S$10:$S$39</c:f>
                <c:numCache>
                  <c:formatCode>General</c:formatCode>
                  <c:ptCount val="30"/>
                  <c:pt idx="0">
                    <c:v>3.4606400000000002E-2</c:v>
                  </c:pt>
                  <c:pt idx="1">
                    <c:v>4.7451899999999998E-2</c:v>
                  </c:pt>
                  <c:pt idx="2">
                    <c:v>4.2467600000000001E-2</c:v>
                  </c:pt>
                  <c:pt idx="3">
                    <c:v>2.2644000000000001E-2</c:v>
                  </c:pt>
                  <c:pt idx="4">
                    <c:v>1.8645999999999999E-2</c:v>
                  </c:pt>
                  <c:pt idx="5">
                    <c:v>2.7862499999999998E-2</c:v>
                  </c:pt>
                  <c:pt idx="6">
                    <c:v>1.8699799999999999E-2</c:v>
                  </c:pt>
                  <c:pt idx="7">
                    <c:v>2.7999E-2</c:v>
                  </c:pt>
                  <c:pt idx="8">
                    <c:v>3.3617300000000003E-2</c:v>
                  </c:pt>
                  <c:pt idx="9">
                    <c:v>9.2093000000000001E-3</c:v>
                  </c:pt>
                  <c:pt idx="10">
                    <c:v>3.0075500000000002E-2</c:v>
                  </c:pt>
                  <c:pt idx="11">
                    <c:v>1.2811599999999999E-2</c:v>
                  </c:pt>
                  <c:pt idx="12">
                    <c:v>1.6807699999999998E-2</c:v>
                  </c:pt>
                  <c:pt idx="13">
                    <c:v>2.9347499999999999E-2</c:v>
                  </c:pt>
                  <c:pt idx="14">
                    <c:v>3.5445900000000002E-2</c:v>
                  </c:pt>
                  <c:pt idx="15">
                    <c:v>1.7010899999999999E-2</c:v>
                  </c:pt>
                  <c:pt idx="16">
                    <c:v>1.7597399999999999E-2</c:v>
                  </c:pt>
                  <c:pt idx="17">
                    <c:v>2.02203E-2</c:v>
                  </c:pt>
                  <c:pt idx="18">
                    <c:v>1.52526E-2</c:v>
                  </c:pt>
                  <c:pt idx="19">
                    <c:v>3.8884599999999998E-2</c:v>
                  </c:pt>
                  <c:pt idx="20">
                    <c:v>1.3532600000000001E-2</c:v>
                  </c:pt>
                  <c:pt idx="21">
                    <c:v>1.6341000000000001E-2</c:v>
                  </c:pt>
                  <c:pt idx="22">
                    <c:v>2.0397999999999999E-2</c:v>
                  </c:pt>
                  <c:pt idx="23">
                    <c:v>1.7592400000000001E-2</c:v>
                  </c:pt>
                  <c:pt idx="24">
                    <c:v>2.4544400000000001E-2</c:v>
                  </c:pt>
                  <c:pt idx="25">
                    <c:v>2.00871E-2</c:v>
                  </c:pt>
                  <c:pt idx="26">
                    <c:v>4.78156E-2</c:v>
                  </c:pt>
                  <c:pt idx="27">
                    <c:v>4.3847299999999999E-2</c:v>
                  </c:pt>
                  <c:pt idx="28">
                    <c:v>7.6832999999999997E-3</c:v>
                  </c:pt>
                  <c:pt idx="29">
                    <c:v>3.5877999999999999E-3</c:v>
                  </c:pt>
                </c:numCache>
              </c:numRef>
            </c:plus>
            <c:minus>
              <c:numRef>
                <c:f>'MedEarnings by Gender'!$S$10:$S$39</c:f>
                <c:numCache>
                  <c:formatCode>General</c:formatCode>
                  <c:ptCount val="30"/>
                  <c:pt idx="0">
                    <c:v>3.4606400000000002E-2</c:v>
                  </c:pt>
                  <c:pt idx="1">
                    <c:v>4.7451899999999998E-2</c:v>
                  </c:pt>
                  <c:pt idx="2">
                    <c:v>4.2467600000000001E-2</c:v>
                  </c:pt>
                  <c:pt idx="3">
                    <c:v>2.2644000000000001E-2</c:v>
                  </c:pt>
                  <c:pt idx="4">
                    <c:v>1.8645999999999999E-2</c:v>
                  </c:pt>
                  <c:pt idx="5">
                    <c:v>2.7862499999999998E-2</c:v>
                  </c:pt>
                  <c:pt idx="6">
                    <c:v>1.8699799999999999E-2</c:v>
                  </c:pt>
                  <c:pt idx="7">
                    <c:v>2.7999E-2</c:v>
                  </c:pt>
                  <c:pt idx="8">
                    <c:v>3.3617300000000003E-2</c:v>
                  </c:pt>
                  <c:pt idx="9">
                    <c:v>9.2093000000000001E-3</c:v>
                  </c:pt>
                  <c:pt idx="10">
                    <c:v>3.0075500000000002E-2</c:v>
                  </c:pt>
                  <c:pt idx="11">
                    <c:v>1.2811599999999999E-2</c:v>
                  </c:pt>
                  <c:pt idx="12">
                    <c:v>1.6807699999999998E-2</c:v>
                  </c:pt>
                  <c:pt idx="13">
                    <c:v>2.9347499999999999E-2</c:v>
                  </c:pt>
                  <c:pt idx="14">
                    <c:v>3.5445900000000002E-2</c:v>
                  </c:pt>
                  <c:pt idx="15">
                    <c:v>1.7010899999999999E-2</c:v>
                  </c:pt>
                  <c:pt idx="16">
                    <c:v>1.7597399999999999E-2</c:v>
                  </c:pt>
                  <c:pt idx="17">
                    <c:v>2.02203E-2</c:v>
                  </c:pt>
                  <c:pt idx="18">
                    <c:v>1.52526E-2</c:v>
                  </c:pt>
                  <c:pt idx="19">
                    <c:v>3.8884599999999998E-2</c:v>
                  </c:pt>
                  <c:pt idx="20">
                    <c:v>1.3532600000000001E-2</c:v>
                  </c:pt>
                  <c:pt idx="21">
                    <c:v>1.6341000000000001E-2</c:v>
                  </c:pt>
                  <c:pt idx="22">
                    <c:v>2.0397999999999999E-2</c:v>
                  </c:pt>
                  <c:pt idx="23">
                    <c:v>1.7592400000000001E-2</c:v>
                  </c:pt>
                  <c:pt idx="24">
                    <c:v>2.4544400000000001E-2</c:v>
                  </c:pt>
                  <c:pt idx="25">
                    <c:v>2.00871E-2</c:v>
                  </c:pt>
                  <c:pt idx="26">
                    <c:v>4.78156E-2</c:v>
                  </c:pt>
                  <c:pt idx="27">
                    <c:v>4.3847299999999999E-2</c:v>
                  </c:pt>
                  <c:pt idx="28">
                    <c:v>7.6832999999999997E-3</c:v>
                  </c:pt>
                  <c:pt idx="29">
                    <c:v>3.5877999999999999E-3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'MedEarnings by Gender'!$L$10:$L$39</c:f>
              <c:strCache>
                <c:ptCount val="30"/>
                <c:pt idx="0">
                  <c:v>DK</c:v>
                </c:pt>
                <c:pt idx="1">
                  <c:v>SE</c:v>
                </c:pt>
                <c:pt idx="2">
                  <c:v>NO</c:v>
                </c:pt>
                <c:pt idx="3">
                  <c:v>IT</c:v>
                </c:pt>
                <c:pt idx="4">
                  <c:v>CZ</c:v>
                </c:pt>
                <c:pt idx="5">
                  <c:v>FI</c:v>
                </c:pt>
                <c:pt idx="6">
                  <c:v>HU</c:v>
                </c:pt>
                <c:pt idx="7">
                  <c:v>BE</c:v>
                </c:pt>
                <c:pt idx="8">
                  <c:v>CH</c:v>
                </c:pt>
                <c:pt idx="9">
                  <c:v>RS</c:v>
                </c:pt>
                <c:pt idx="10">
                  <c:v>NL</c:v>
                </c:pt>
                <c:pt idx="11">
                  <c:v>PL</c:v>
                </c:pt>
                <c:pt idx="12">
                  <c:v>EE</c:v>
                </c:pt>
                <c:pt idx="13">
                  <c:v>FR</c:v>
                </c:pt>
                <c:pt idx="14">
                  <c:v>AT</c:v>
                </c:pt>
                <c:pt idx="15">
                  <c:v>LT</c:v>
                </c:pt>
                <c:pt idx="16">
                  <c:v>EL</c:v>
                </c:pt>
                <c:pt idx="17">
                  <c:v>LV</c:v>
                </c:pt>
                <c:pt idx="18">
                  <c:v>UK</c:v>
                </c:pt>
                <c:pt idx="19">
                  <c:v>MT</c:v>
                </c:pt>
                <c:pt idx="20">
                  <c:v>LU</c:v>
                </c:pt>
                <c:pt idx="21">
                  <c:v>HR</c:v>
                </c:pt>
                <c:pt idx="22">
                  <c:v>BG</c:v>
                </c:pt>
                <c:pt idx="23">
                  <c:v>SI</c:v>
                </c:pt>
                <c:pt idx="24">
                  <c:v>DE</c:v>
                </c:pt>
                <c:pt idx="25">
                  <c:v>ES</c:v>
                </c:pt>
                <c:pt idx="26">
                  <c:v>IE</c:v>
                </c:pt>
                <c:pt idx="27">
                  <c:v>CY</c:v>
                </c:pt>
                <c:pt idx="28">
                  <c:v>PT</c:v>
                </c:pt>
                <c:pt idx="29">
                  <c:v>RO</c:v>
                </c:pt>
              </c:strCache>
            </c:strRef>
          </c:cat>
          <c:val>
            <c:numRef>
              <c:f>'MedEarnings by Gender'!$O$10:$O$39</c:f>
              <c:numCache>
                <c:formatCode>General</c:formatCode>
                <c:ptCount val="30"/>
                <c:pt idx="0">
                  <c:v>0.81750089999999997</c:v>
                </c:pt>
                <c:pt idx="1">
                  <c:v>0.74790579999999995</c:v>
                </c:pt>
                <c:pt idx="2">
                  <c:v>0.66796759999999999</c:v>
                </c:pt>
                <c:pt idx="3">
                  <c:v>0.68344800000000006</c:v>
                </c:pt>
                <c:pt idx="4">
                  <c:v>0.66539709999999996</c:v>
                </c:pt>
                <c:pt idx="5">
                  <c:v>0.75224299999999999</c:v>
                </c:pt>
                <c:pt idx="6">
                  <c:v>0.77721229999999997</c:v>
                </c:pt>
                <c:pt idx="7">
                  <c:v>0.60432269999999999</c:v>
                </c:pt>
                <c:pt idx="8">
                  <c:v>0.50710639999999996</c:v>
                </c:pt>
                <c:pt idx="9">
                  <c:v>0.73646670000000003</c:v>
                </c:pt>
                <c:pt idx="10">
                  <c:v>0.56881360000000003</c:v>
                </c:pt>
                <c:pt idx="11">
                  <c:v>0.71366180000000001</c:v>
                </c:pt>
                <c:pt idx="12">
                  <c:v>0.63245700000000005</c:v>
                </c:pt>
                <c:pt idx="13">
                  <c:v>0.65826379999999995</c:v>
                </c:pt>
                <c:pt idx="14">
                  <c:v>0.50854659999999996</c:v>
                </c:pt>
                <c:pt idx="15">
                  <c:v>0.64729789999999998</c:v>
                </c:pt>
                <c:pt idx="16">
                  <c:v>0.61790809999999996</c:v>
                </c:pt>
                <c:pt idx="17">
                  <c:v>0.625</c:v>
                </c:pt>
                <c:pt idx="18">
                  <c:v>0.53112839999999995</c:v>
                </c:pt>
                <c:pt idx="19">
                  <c:v>0.64578000000000002</c:v>
                </c:pt>
                <c:pt idx="20">
                  <c:v>0.55180669999999998</c:v>
                </c:pt>
                <c:pt idx="21">
                  <c:v>0.68692059999999999</c:v>
                </c:pt>
                <c:pt idx="22">
                  <c:v>0.75872240000000002</c:v>
                </c:pt>
                <c:pt idx="23">
                  <c:v>0.73866980000000004</c:v>
                </c:pt>
                <c:pt idx="24">
                  <c:v>0.4492507</c:v>
                </c:pt>
                <c:pt idx="25">
                  <c:v>0.61652779999999996</c:v>
                </c:pt>
                <c:pt idx="26">
                  <c:v>0.56006440000000002</c:v>
                </c:pt>
                <c:pt idx="27">
                  <c:v>0.61635649999999997</c:v>
                </c:pt>
                <c:pt idx="28">
                  <c:v>0.76557209999999998</c:v>
                </c:pt>
                <c:pt idx="29">
                  <c:v>0.86691949999999995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CDA-4119-A148-B69A143BF9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41098288"/>
        <c:axId val="2140844480"/>
      </c:lineChart>
      <c:catAx>
        <c:axId val="21410982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2140844480"/>
        <c:crosses val="autoZero"/>
        <c:auto val="1"/>
        <c:lblAlgn val="ctr"/>
        <c:lblOffset val="100"/>
        <c:noMultiLvlLbl val="0"/>
      </c:catAx>
      <c:valAx>
        <c:axId val="2140844480"/>
        <c:scaling>
          <c:orientation val="minMax"/>
          <c:max val="2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21410982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nl-BE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</a:defRPr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'MedEarnings by Gender'!$X$10:$X$39</c:f>
              <c:numCache>
                <c:formatCode>General</c:formatCode>
                <c:ptCount val="30"/>
                <c:pt idx="0">
                  <c:v>0.66161419999999993</c:v>
                </c:pt>
                <c:pt idx="1">
                  <c:v>0.38720759999999999</c:v>
                </c:pt>
                <c:pt idx="2">
                  <c:v>0.74507749999999995</c:v>
                </c:pt>
                <c:pt idx="3">
                  <c:v>0.60895100000000002</c:v>
                </c:pt>
                <c:pt idx="4">
                  <c:v>1.0465306999999999</c:v>
                </c:pt>
                <c:pt idx="5">
                  <c:v>0.54779250000000013</c:v>
                </c:pt>
                <c:pt idx="6">
                  <c:v>0.80223390000000006</c:v>
                </c:pt>
                <c:pt idx="7">
                  <c:v>0.45563129999999996</c:v>
                </c:pt>
                <c:pt idx="8">
                  <c:v>0.64011969999999996</c:v>
                </c:pt>
                <c:pt idx="9">
                  <c:v>0.47601020000000005</c:v>
                </c:pt>
                <c:pt idx="10">
                  <c:v>0.83738480000000004</c:v>
                </c:pt>
                <c:pt idx="11">
                  <c:v>0.65051800000000004</c:v>
                </c:pt>
                <c:pt idx="12">
                  <c:v>0.56273720000000005</c:v>
                </c:pt>
                <c:pt idx="13">
                  <c:v>0.63962419999999987</c:v>
                </c:pt>
                <c:pt idx="14">
                  <c:v>0.63323190000000007</c:v>
                </c:pt>
                <c:pt idx="15">
                  <c:v>0.82447619999999999</c:v>
                </c:pt>
                <c:pt idx="16">
                  <c:v>0.45739350000000012</c:v>
                </c:pt>
                <c:pt idx="17">
                  <c:v>0.71970390000000006</c:v>
                </c:pt>
                <c:pt idx="18">
                  <c:v>0.95433159999999995</c:v>
                </c:pt>
                <c:pt idx="19">
                  <c:v>0.76625339999999997</c:v>
                </c:pt>
                <c:pt idx="20">
                  <c:v>0.6979439999999999</c:v>
                </c:pt>
                <c:pt idx="21">
                  <c:v>0.64913059999999989</c:v>
                </c:pt>
                <c:pt idx="22">
                  <c:v>0.49801429999999991</c:v>
                </c:pt>
                <c:pt idx="23">
                  <c:v>0.60822110000000007</c:v>
                </c:pt>
                <c:pt idx="24">
                  <c:v>0.98807429999999996</c:v>
                </c:pt>
                <c:pt idx="25">
                  <c:v>1.2855042999999999</c:v>
                </c:pt>
                <c:pt idx="26">
                  <c:v>0.67362440000000012</c:v>
                </c:pt>
                <c:pt idx="27">
                  <c:v>0.42286739999999989</c:v>
                </c:pt>
                <c:pt idx="28">
                  <c:v>0.61977660000000001</c:v>
                </c:pt>
                <c:pt idx="29">
                  <c:v>0.78599220000000003</c:v>
                </c:pt>
              </c:numCache>
            </c:numRef>
          </c:xVal>
          <c:yVal>
            <c:numRef>
              <c:f>'MedEarnings by Gender'!$Y$10:$Y$39</c:f>
              <c:numCache>
                <c:formatCode>General</c:formatCode>
                <c:ptCount val="30"/>
                <c:pt idx="0">
                  <c:v>0.58707239999999994</c:v>
                </c:pt>
                <c:pt idx="1">
                  <c:v>0.45960329999999994</c:v>
                </c:pt>
                <c:pt idx="2">
                  <c:v>0.68140959999999995</c:v>
                </c:pt>
                <c:pt idx="3">
                  <c:v>0.49134110000000009</c:v>
                </c:pt>
                <c:pt idx="4">
                  <c:v>0.89042250000000012</c:v>
                </c:pt>
                <c:pt idx="5">
                  <c:v>0.43054490000000001</c:v>
                </c:pt>
                <c:pt idx="6">
                  <c:v>0.74368629999999991</c:v>
                </c:pt>
                <c:pt idx="7">
                  <c:v>0.30058509999999994</c:v>
                </c:pt>
                <c:pt idx="8">
                  <c:v>0.519563</c:v>
                </c:pt>
                <c:pt idx="9">
                  <c:v>0.62800389999999995</c:v>
                </c:pt>
                <c:pt idx="10">
                  <c:v>0.77232020000000012</c:v>
                </c:pt>
                <c:pt idx="11">
                  <c:v>0.44256899999999999</c:v>
                </c:pt>
                <c:pt idx="12">
                  <c:v>0.55875719999999995</c:v>
                </c:pt>
                <c:pt idx="13">
                  <c:v>0.67680339999999994</c:v>
                </c:pt>
                <c:pt idx="14">
                  <c:v>0.45489669999999993</c:v>
                </c:pt>
                <c:pt idx="15">
                  <c:v>0.80644159999999998</c:v>
                </c:pt>
                <c:pt idx="16">
                  <c:v>0.42382399999999998</c:v>
                </c:pt>
                <c:pt idx="17">
                  <c:v>0.60302510000000009</c:v>
                </c:pt>
                <c:pt idx="18">
                  <c:v>0.67242230000000003</c:v>
                </c:pt>
                <c:pt idx="19">
                  <c:v>0.63417100000000004</c:v>
                </c:pt>
                <c:pt idx="20">
                  <c:v>0.66117300000000001</c:v>
                </c:pt>
                <c:pt idx="21">
                  <c:v>0.51232540000000004</c:v>
                </c:pt>
                <c:pt idx="22">
                  <c:v>0.39592539999999998</c:v>
                </c:pt>
                <c:pt idx="23">
                  <c:v>0.51802420000000005</c:v>
                </c:pt>
                <c:pt idx="24">
                  <c:v>0.96701890000000001</c:v>
                </c:pt>
                <c:pt idx="25">
                  <c:v>1.2103495</c:v>
                </c:pt>
                <c:pt idx="26">
                  <c:v>0.50079929999999995</c:v>
                </c:pt>
                <c:pt idx="27">
                  <c:v>0.3797912</c:v>
                </c:pt>
                <c:pt idx="28">
                  <c:v>0.71865819999999991</c:v>
                </c:pt>
                <c:pt idx="29">
                  <c:v>0.65564160000000016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33F-4933-9D8A-8484555F9E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4339103"/>
        <c:axId val="2043208303"/>
      </c:scatterChart>
      <c:valAx>
        <c:axId val="16433910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2043208303"/>
        <c:crosses val="autoZero"/>
        <c:crossBetween val="midCat"/>
      </c:valAx>
      <c:valAx>
        <c:axId val="20432083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16433910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'MedianEarnings by Hhtype'!$C$11</c:f>
              <c:strCache>
                <c:ptCount val="1"/>
                <c:pt idx="0">
                  <c:v>Salariat</c:v>
                </c:pt>
              </c:strCache>
            </c:strRef>
          </c:tx>
          <c:spPr>
            <a:ln w="12700" cap="rnd">
              <a:noFill/>
              <a:prstDash val="lgDash"/>
              <a:round/>
            </a:ln>
            <a:effectLst/>
          </c:spPr>
          <c:marker>
            <c:symbol val="diamond"/>
            <c:size val="6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'MedianEarnings by Hhtype'!$G$12:$G$41</c:f>
                <c:numCache>
                  <c:formatCode>General</c:formatCode>
                  <c:ptCount val="30"/>
                  <c:pt idx="0">
                    <c:v>3.4783599999999998E-2</c:v>
                  </c:pt>
                  <c:pt idx="1">
                    <c:v>5.3599800000000003E-2</c:v>
                  </c:pt>
                  <c:pt idx="2">
                    <c:v>4.4607000000000001E-2</c:v>
                  </c:pt>
                  <c:pt idx="3">
                    <c:v>3.9246900000000001E-2</c:v>
                  </c:pt>
                  <c:pt idx="4">
                    <c:v>6.6917900000000002E-2</c:v>
                  </c:pt>
                  <c:pt idx="5">
                    <c:v>6.7640500000000006E-2</c:v>
                  </c:pt>
                  <c:pt idx="6">
                    <c:v>5.4980000000000001E-2</c:v>
                  </c:pt>
                  <c:pt idx="7">
                    <c:v>6.5847900000000001E-2</c:v>
                  </c:pt>
                  <c:pt idx="8">
                    <c:v>4.6427799999999998E-2</c:v>
                  </c:pt>
                  <c:pt idx="9">
                    <c:v>7.5222999999999998E-2</c:v>
                  </c:pt>
                  <c:pt idx="10">
                    <c:v>3.8627399999999999E-2</c:v>
                  </c:pt>
                  <c:pt idx="11">
                    <c:v>0.1050594</c:v>
                  </c:pt>
                  <c:pt idx="12">
                    <c:v>5.8937499999999997E-2</c:v>
                  </c:pt>
                  <c:pt idx="13">
                    <c:v>0.1024163</c:v>
                  </c:pt>
                  <c:pt idx="14">
                    <c:v>9.0624800000000005E-2</c:v>
                  </c:pt>
                  <c:pt idx="15">
                    <c:v>7.9064999999999996E-2</c:v>
                  </c:pt>
                  <c:pt idx="16">
                    <c:v>0.14500740000000001</c:v>
                  </c:pt>
                  <c:pt idx="17">
                    <c:v>9.41998E-2</c:v>
                  </c:pt>
                  <c:pt idx="18">
                    <c:v>6.9590100000000002E-2</c:v>
                  </c:pt>
                  <c:pt idx="19">
                    <c:v>0.15083299999999999</c:v>
                  </c:pt>
                  <c:pt idx="20">
                    <c:v>5.4576300000000001E-2</c:v>
                  </c:pt>
                  <c:pt idx="21">
                    <c:v>0.12455769999999999</c:v>
                  </c:pt>
                  <c:pt idx="22">
                    <c:v>0.18933949999999999</c:v>
                  </c:pt>
                  <c:pt idx="23">
                    <c:v>0.18416080000000001</c:v>
                  </c:pt>
                  <c:pt idx="24">
                    <c:v>0.1127794</c:v>
                  </c:pt>
                  <c:pt idx="25">
                    <c:v>0.11635520000000001</c:v>
                  </c:pt>
                  <c:pt idx="26">
                    <c:v>9.6989300000000001E-2</c:v>
                  </c:pt>
                  <c:pt idx="27">
                    <c:v>0.1569083</c:v>
                  </c:pt>
                  <c:pt idx="28">
                    <c:v>0.11601690000000001</c:v>
                  </c:pt>
                  <c:pt idx="29">
                    <c:v>0.14194889999999999</c:v>
                  </c:pt>
                </c:numCache>
              </c:numRef>
            </c:plus>
            <c:minus>
              <c:numRef>
                <c:f>'MedianEarnings by Hhtype'!$G$12:$G$41</c:f>
                <c:numCache>
                  <c:formatCode>General</c:formatCode>
                  <c:ptCount val="30"/>
                  <c:pt idx="0">
                    <c:v>3.4783599999999998E-2</c:v>
                  </c:pt>
                  <c:pt idx="1">
                    <c:v>5.3599800000000003E-2</c:v>
                  </c:pt>
                  <c:pt idx="2">
                    <c:v>4.4607000000000001E-2</c:v>
                  </c:pt>
                  <c:pt idx="3">
                    <c:v>3.9246900000000001E-2</c:v>
                  </c:pt>
                  <c:pt idx="4">
                    <c:v>6.6917900000000002E-2</c:v>
                  </c:pt>
                  <c:pt idx="5">
                    <c:v>6.7640500000000006E-2</c:v>
                  </c:pt>
                  <c:pt idx="6">
                    <c:v>5.4980000000000001E-2</c:v>
                  </c:pt>
                  <c:pt idx="7">
                    <c:v>6.5847900000000001E-2</c:v>
                  </c:pt>
                  <c:pt idx="8">
                    <c:v>4.6427799999999998E-2</c:v>
                  </c:pt>
                  <c:pt idx="9">
                    <c:v>7.5222999999999998E-2</c:v>
                  </c:pt>
                  <c:pt idx="10">
                    <c:v>3.8627399999999999E-2</c:v>
                  </c:pt>
                  <c:pt idx="11">
                    <c:v>0.1050594</c:v>
                  </c:pt>
                  <c:pt idx="12">
                    <c:v>5.8937499999999997E-2</c:v>
                  </c:pt>
                  <c:pt idx="13">
                    <c:v>0.1024163</c:v>
                  </c:pt>
                  <c:pt idx="14">
                    <c:v>9.0624800000000005E-2</c:v>
                  </c:pt>
                  <c:pt idx="15">
                    <c:v>7.9064999999999996E-2</c:v>
                  </c:pt>
                  <c:pt idx="16">
                    <c:v>0.14500740000000001</c:v>
                  </c:pt>
                  <c:pt idx="17">
                    <c:v>9.41998E-2</c:v>
                  </c:pt>
                  <c:pt idx="18">
                    <c:v>6.9590100000000002E-2</c:v>
                  </c:pt>
                  <c:pt idx="19">
                    <c:v>0.15083299999999999</c:v>
                  </c:pt>
                  <c:pt idx="20">
                    <c:v>5.4576300000000001E-2</c:v>
                  </c:pt>
                  <c:pt idx="21">
                    <c:v>0.12455769999999999</c:v>
                  </c:pt>
                  <c:pt idx="22">
                    <c:v>0.18933949999999999</c:v>
                  </c:pt>
                  <c:pt idx="23">
                    <c:v>0.18416080000000001</c:v>
                  </c:pt>
                  <c:pt idx="24">
                    <c:v>0.1127794</c:v>
                  </c:pt>
                  <c:pt idx="25">
                    <c:v>0.11635520000000001</c:v>
                  </c:pt>
                  <c:pt idx="26">
                    <c:v>9.6989300000000001E-2</c:v>
                  </c:pt>
                  <c:pt idx="27">
                    <c:v>0.1569083</c:v>
                  </c:pt>
                  <c:pt idx="28">
                    <c:v>0.11601690000000001</c:v>
                  </c:pt>
                  <c:pt idx="29">
                    <c:v>0.14194889999999999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'MedianEarnings by Hhtype'!$B$12:$B$41</c:f>
              <c:strCache>
                <c:ptCount val="30"/>
                <c:pt idx="0">
                  <c:v>SE</c:v>
                </c:pt>
                <c:pt idx="1">
                  <c:v>DK</c:v>
                </c:pt>
                <c:pt idx="2">
                  <c:v>NO</c:v>
                </c:pt>
                <c:pt idx="3">
                  <c:v>IT</c:v>
                </c:pt>
                <c:pt idx="4">
                  <c:v>EL</c:v>
                </c:pt>
                <c:pt idx="5">
                  <c:v>CZ</c:v>
                </c:pt>
                <c:pt idx="6">
                  <c:v>FR</c:v>
                </c:pt>
                <c:pt idx="7">
                  <c:v>BE</c:v>
                </c:pt>
                <c:pt idx="8">
                  <c:v>CH</c:v>
                </c:pt>
                <c:pt idx="9">
                  <c:v>FI</c:v>
                </c:pt>
                <c:pt idx="10">
                  <c:v>NL</c:v>
                </c:pt>
                <c:pt idx="11">
                  <c:v>EE</c:v>
                </c:pt>
                <c:pt idx="12">
                  <c:v>AT</c:v>
                </c:pt>
                <c:pt idx="13">
                  <c:v>HU</c:v>
                </c:pt>
                <c:pt idx="14">
                  <c:v>PL</c:v>
                </c:pt>
                <c:pt idx="15">
                  <c:v>LT</c:v>
                </c:pt>
                <c:pt idx="16">
                  <c:v>ES</c:v>
                </c:pt>
                <c:pt idx="17">
                  <c:v>LV</c:v>
                </c:pt>
                <c:pt idx="18">
                  <c:v>UK</c:v>
                </c:pt>
                <c:pt idx="19">
                  <c:v>SI</c:v>
                </c:pt>
                <c:pt idx="20">
                  <c:v>DE</c:v>
                </c:pt>
                <c:pt idx="21">
                  <c:v>MT</c:v>
                </c:pt>
                <c:pt idx="22">
                  <c:v>BG</c:v>
                </c:pt>
                <c:pt idx="23">
                  <c:v>IE</c:v>
                </c:pt>
                <c:pt idx="24">
                  <c:v>HR</c:v>
                </c:pt>
                <c:pt idx="25">
                  <c:v>LU</c:v>
                </c:pt>
                <c:pt idx="26">
                  <c:v>RS</c:v>
                </c:pt>
                <c:pt idx="27">
                  <c:v>CY</c:v>
                </c:pt>
                <c:pt idx="28">
                  <c:v>PT</c:v>
                </c:pt>
                <c:pt idx="29">
                  <c:v>RO</c:v>
                </c:pt>
              </c:strCache>
            </c:strRef>
          </c:cat>
          <c:val>
            <c:numRef>
              <c:f>'MedianEarnings by Hhtype'!$C$12:$C$41</c:f>
              <c:numCache>
                <c:formatCode>General</c:formatCode>
                <c:ptCount val="30"/>
                <c:pt idx="0">
                  <c:v>1.11771</c:v>
                </c:pt>
                <c:pt idx="1">
                  <c:v>1.187427</c:v>
                </c:pt>
                <c:pt idx="2">
                  <c:v>1.158995</c:v>
                </c:pt>
                <c:pt idx="3">
                  <c:v>1.280718</c:v>
                </c:pt>
                <c:pt idx="4">
                  <c:v>1.298262</c:v>
                </c:pt>
                <c:pt idx="5">
                  <c:v>1.2923880000000001</c:v>
                </c:pt>
                <c:pt idx="6">
                  <c:v>1.3021229999999999</c:v>
                </c:pt>
                <c:pt idx="7">
                  <c:v>1.247827</c:v>
                </c:pt>
                <c:pt idx="8">
                  <c:v>1.336735</c:v>
                </c:pt>
                <c:pt idx="9">
                  <c:v>1.2708870000000001</c:v>
                </c:pt>
                <c:pt idx="10">
                  <c:v>1.2193689999999999</c:v>
                </c:pt>
                <c:pt idx="11">
                  <c:v>1.315439</c:v>
                </c:pt>
                <c:pt idx="12">
                  <c:v>1.4109039999999999</c:v>
                </c:pt>
                <c:pt idx="13">
                  <c:v>1.4672989999999999</c:v>
                </c:pt>
                <c:pt idx="14">
                  <c:v>1.4214389999999999</c:v>
                </c:pt>
                <c:pt idx="15">
                  <c:v>1.318827</c:v>
                </c:pt>
                <c:pt idx="16">
                  <c:v>1.5499050000000001</c:v>
                </c:pt>
                <c:pt idx="17">
                  <c:v>1.3447830000000001</c:v>
                </c:pt>
                <c:pt idx="18">
                  <c:v>1.4416340000000001</c:v>
                </c:pt>
                <c:pt idx="19">
                  <c:v>1.511477</c:v>
                </c:pt>
                <c:pt idx="20">
                  <c:v>1.5026790000000001</c:v>
                </c:pt>
                <c:pt idx="21">
                  <c:v>1.440461</c:v>
                </c:pt>
                <c:pt idx="22">
                  <c:v>1.6536249999999999</c:v>
                </c:pt>
                <c:pt idx="23">
                  <c:v>1.457166</c:v>
                </c:pt>
                <c:pt idx="24">
                  <c:v>1.6526620000000001</c:v>
                </c:pt>
                <c:pt idx="25">
                  <c:v>1.580692</c:v>
                </c:pt>
                <c:pt idx="26">
                  <c:v>1.4729350000000001</c:v>
                </c:pt>
                <c:pt idx="27">
                  <c:v>1.838962</c:v>
                </c:pt>
                <c:pt idx="28">
                  <c:v>2.0871140000000001</c:v>
                </c:pt>
                <c:pt idx="29">
                  <c:v>1.5531349999999999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CDA-4119-A148-B69A143BF9AD}"/>
            </c:ext>
          </c:extLst>
        </c:ser>
        <c:ser>
          <c:idx val="1"/>
          <c:order val="1"/>
          <c:tx>
            <c:strRef>
              <c:f>'MedianEarnings by Hhtype'!$D$11</c:f>
              <c:strCache>
                <c:ptCount val="1"/>
                <c:pt idx="0">
                  <c:v>Intermediate class</c:v>
                </c:pt>
              </c:strCache>
            </c:strRef>
          </c:tx>
          <c:spPr>
            <a:ln w="12700" cap="rnd">
              <a:noFill/>
              <a:round/>
            </a:ln>
            <a:effectLst/>
          </c:spPr>
          <c:marker>
            <c:symbol val="x"/>
            <c:size val="6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'MedianEarnings by Hhtype'!$H$12:$H$41</c:f>
                <c:numCache>
                  <c:formatCode>General</c:formatCode>
                  <c:ptCount val="30"/>
                  <c:pt idx="0">
                    <c:v>0.15378130000000001</c:v>
                  </c:pt>
                  <c:pt idx="1">
                    <c:v>5.5411599999999998E-2</c:v>
                  </c:pt>
                  <c:pt idx="2">
                    <c:v>8.0734399999999998E-2</c:v>
                  </c:pt>
                  <c:pt idx="3">
                    <c:v>3.5281199999999999E-2</c:v>
                  </c:pt>
                  <c:pt idx="4">
                    <c:v>7.1924600000000005E-2</c:v>
                  </c:pt>
                  <c:pt idx="5">
                    <c:v>6.2447500000000003E-2</c:v>
                  </c:pt>
                  <c:pt idx="6">
                    <c:v>5.36798E-2</c:v>
                  </c:pt>
                  <c:pt idx="7">
                    <c:v>6.6543500000000005E-2</c:v>
                  </c:pt>
                  <c:pt idx="8">
                    <c:v>6.3378699999999996E-2</c:v>
                  </c:pt>
                  <c:pt idx="9">
                    <c:v>7.3267399999999996E-2</c:v>
                  </c:pt>
                  <c:pt idx="10">
                    <c:v>7.1582400000000004E-2</c:v>
                  </c:pt>
                  <c:pt idx="11">
                    <c:v>0.137043</c:v>
                  </c:pt>
                  <c:pt idx="12">
                    <c:v>8.097E-2</c:v>
                  </c:pt>
                  <c:pt idx="13">
                    <c:v>8.1167600000000006E-2</c:v>
                  </c:pt>
                  <c:pt idx="14">
                    <c:v>0.137047</c:v>
                  </c:pt>
                  <c:pt idx="15">
                    <c:v>0.29978290000000002</c:v>
                  </c:pt>
                  <c:pt idx="16">
                    <c:v>8.1589099999999998E-2</c:v>
                  </c:pt>
                  <c:pt idx="17">
                    <c:v>0.10676090000000001</c:v>
                  </c:pt>
                  <c:pt idx="18">
                    <c:v>6.1010500000000002E-2</c:v>
                  </c:pt>
                  <c:pt idx="19">
                    <c:v>0.1600618</c:v>
                  </c:pt>
                  <c:pt idx="20">
                    <c:v>3.5267800000000002E-2</c:v>
                  </c:pt>
                  <c:pt idx="21">
                    <c:v>0.1079109</c:v>
                  </c:pt>
                  <c:pt idx="22">
                    <c:v>0.25920219999999999</c:v>
                  </c:pt>
                  <c:pt idx="23">
                    <c:v>0.1874748</c:v>
                  </c:pt>
                  <c:pt idx="24">
                    <c:v>0.1383984</c:v>
                  </c:pt>
                  <c:pt idx="25">
                    <c:v>0.26106069999999998</c:v>
                  </c:pt>
                  <c:pt idx="26">
                    <c:v>0.11848939999999999</c:v>
                  </c:pt>
                  <c:pt idx="27">
                    <c:v>0.15853890000000001</c:v>
                  </c:pt>
                  <c:pt idx="28">
                    <c:v>0.12914400000000001</c:v>
                  </c:pt>
                  <c:pt idx="29">
                    <c:v>0.10491010000000001</c:v>
                  </c:pt>
                </c:numCache>
              </c:numRef>
            </c:plus>
            <c:minus>
              <c:numRef>
                <c:f>'MedianEarnings by Hhtype'!$H$12:$H$41</c:f>
                <c:numCache>
                  <c:formatCode>General</c:formatCode>
                  <c:ptCount val="30"/>
                  <c:pt idx="0">
                    <c:v>0.15378130000000001</c:v>
                  </c:pt>
                  <c:pt idx="1">
                    <c:v>5.5411599999999998E-2</c:v>
                  </c:pt>
                  <c:pt idx="2">
                    <c:v>8.0734399999999998E-2</c:v>
                  </c:pt>
                  <c:pt idx="3">
                    <c:v>3.5281199999999999E-2</c:v>
                  </c:pt>
                  <c:pt idx="4">
                    <c:v>7.1924600000000005E-2</c:v>
                  </c:pt>
                  <c:pt idx="5">
                    <c:v>6.2447500000000003E-2</c:v>
                  </c:pt>
                  <c:pt idx="6">
                    <c:v>5.36798E-2</c:v>
                  </c:pt>
                  <c:pt idx="7">
                    <c:v>6.6543500000000005E-2</c:v>
                  </c:pt>
                  <c:pt idx="8">
                    <c:v>6.3378699999999996E-2</c:v>
                  </c:pt>
                  <c:pt idx="9">
                    <c:v>7.3267399999999996E-2</c:v>
                  </c:pt>
                  <c:pt idx="10">
                    <c:v>7.1582400000000004E-2</c:v>
                  </c:pt>
                  <c:pt idx="11">
                    <c:v>0.137043</c:v>
                  </c:pt>
                  <c:pt idx="12">
                    <c:v>8.097E-2</c:v>
                  </c:pt>
                  <c:pt idx="13">
                    <c:v>8.1167600000000006E-2</c:v>
                  </c:pt>
                  <c:pt idx="14">
                    <c:v>0.137047</c:v>
                  </c:pt>
                  <c:pt idx="15">
                    <c:v>0.29978290000000002</c:v>
                  </c:pt>
                  <c:pt idx="16">
                    <c:v>8.1589099999999998E-2</c:v>
                  </c:pt>
                  <c:pt idx="17">
                    <c:v>0.10676090000000001</c:v>
                  </c:pt>
                  <c:pt idx="18">
                    <c:v>6.1010500000000002E-2</c:v>
                  </c:pt>
                  <c:pt idx="19">
                    <c:v>0.1600618</c:v>
                  </c:pt>
                  <c:pt idx="20">
                    <c:v>3.5267800000000002E-2</c:v>
                  </c:pt>
                  <c:pt idx="21">
                    <c:v>0.1079109</c:v>
                  </c:pt>
                  <c:pt idx="22">
                    <c:v>0.25920219999999999</c:v>
                  </c:pt>
                  <c:pt idx="23">
                    <c:v>0.1874748</c:v>
                  </c:pt>
                  <c:pt idx="24">
                    <c:v>0.1383984</c:v>
                  </c:pt>
                  <c:pt idx="25">
                    <c:v>0.26106069999999998</c:v>
                  </c:pt>
                  <c:pt idx="26">
                    <c:v>0.11848939999999999</c:v>
                  </c:pt>
                  <c:pt idx="27">
                    <c:v>0.15853890000000001</c:v>
                  </c:pt>
                  <c:pt idx="28">
                    <c:v>0.12914400000000001</c:v>
                  </c:pt>
                  <c:pt idx="29">
                    <c:v>0.10491010000000001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'MedianEarnings by Hhtype'!$B$12:$B$41</c:f>
              <c:strCache>
                <c:ptCount val="30"/>
                <c:pt idx="0">
                  <c:v>SE</c:v>
                </c:pt>
                <c:pt idx="1">
                  <c:v>DK</c:v>
                </c:pt>
                <c:pt idx="2">
                  <c:v>NO</c:v>
                </c:pt>
                <c:pt idx="3">
                  <c:v>IT</c:v>
                </c:pt>
                <c:pt idx="4">
                  <c:v>EL</c:v>
                </c:pt>
                <c:pt idx="5">
                  <c:v>CZ</c:v>
                </c:pt>
                <c:pt idx="6">
                  <c:v>FR</c:v>
                </c:pt>
                <c:pt idx="7">
                  <c:v>BE</c:v>
                </c:pt>
                <c:pt idx="8">
                  <c:v>CH</c:v>
                </c:pt>
                <c:pt idx="9">
                  <c:v>FI</c:v>
                </c:pt>
                <c:pt idx="10">
                  <c:v>NL</c:v>
                </c:pt>
                <c:pt idx="11">
                  <c:v>EE</c:v>
                </c:pt>
                <c:pt idx="12">
                  <c:v>AT</c:v>
                </c:pt>
                <c:pt idx="13">
                  <c:v>HU</c:v>
                </c:pt>
                <c:pt idx="14">
                  <c:v>PL</c:v>
                </c:pt>
                <c:pt idx="15">
                  <c:v>LT</c:v>
                </c:pt>
                <c:pt idx="16">
                  <c:v>ES</c:v>
                </c:pt>
                <c:pt idx="17">
                  <c:v>LV</c:v>
                </c:pt>
                <c:pt idx="18">
                  <c:v>UK</c:v>
                </c:pt>
                <c:pt idx="19">
                  <c:v>SI</c:v>
                </c:pt>
                <c:pt idx="20">
                  <c:v>DE</c:v>
                </c:pt>
                <c:pt idx="21">
                  <c:v>MT</c:v>
                </c:pt>
                <c:pt idx="22">
                  <c:v>BG</c:v>
                </c:pt>
                <c:pt idx="23">
                  <c:v>IE</c:v>
                </c:pt>
                <c:pt idx="24">
                  <c:v>HR</c:v>
                </c:pt>
                <c:pt idx="25">
                  <c:v>LU</c:v>
                </c:pt>
                <c:pt idx="26">
                  <c:v>RS</c:v>
                </c:pt>
                <c:pt idx="27">
                  <c:v>CY</c:v>
                </c:pt>
                <c:pt idx="28">
                  <c:v>PT</c:v>
                </c:pt>
                <c:pt idx="29">
                  <c:v>RO</c:v>
                </c:pt>
              </c:strCache>
            </c:strRef>
          </c:cat>
          <c:val>
            <c:numRef>
              <c:f>'MedianEarnings by Hhtype'!$D$12:$D$41</c:f>
              <c:numCache>
                <c:formatCode>General</c:formatCode>
                <c:ptCount val="30"/>
                <c:pt idx="0">
                  <c:v>0.87833870000000003</c:v>
                </c:pt>
                <c:pt idx="1">
                  <c:v>1.023916</c:v>
                </c:pt>
                <c:pt idx="2">
                  <c:v>0.97073160000000003</c:v>
                </c:pt>
                <c:pt idx="3">
                  <c:v>1.0030190000000001</c:v>
                </c:pt>
                <c:pt idx="4">
                  <c:v>0.9438995</c:v>
                </c:pt>
                <c:pt idx="5">
                  <c:v>0.98611210000000005</c:v>
                </c:pt>
                <c:pt idx="6">
                  <c:v>0.88968910000000001</c:v>
                </c:pt>
                <c:pt idx="7">
                  <c:v>0.96607920000000003</c:v>
                </c:pt>
                <c:pt idx="8">
                  <c:v>1.0143219999999999</c:v>
                </c:pt>
                <c:pt idx="9">
                  <c:v>0.77722259999999999</c:v>
                </c:pt>
                <c:pt idx="10">
                  <c:v>0.97593580000000002</c:v>
                </c:pt>
                <c:pt idx="11">
                  <c:v>0.79114600000000002</c:v>
                </c:pt>
                <c:pt idx="12">
                  <c:v>0.9988245</c:v>
                </c:pt>
                <c:pt idx="13">
                  <c:v>0.91732650000000004</c:v>
                </c:pt>
                <c:pt idx="14">
                  <c:v>0.9047714</c:v>
                </c:pt>
                <c:pt idx="15">
                  <c:v>0.95628740000000001</c:v>
                </c:pt>
                <c:pt idx="16">
                  <c:v>1.0878300000000001</c:v>
                </c:pt>
                <c:pt idx="17">
                  <c:v>0.79166669999999995</c:v>
                </c:pt>
                <c:pt idx="18">
                  <c:v>0.89396889999999996</c:v>
                </c:pt>
                <c:pt idx="19">
                  <c:v>1.0038260000000001</c:v>
                </c:pt>
                <c:pt idx="20">
                  <c:v>1.148285</c:v>
                </c:pt>
                <c:pt idx="21">
                  <c:v>0.90482289999999999</c:v>
                </c:pt>
                <c:pt idx="22">
                  <c:v>1.163087</c:v>
                </c:pt>
                <c:pt idx="23">
                  <c:v>0.68083740000000004</c:v>
                </c:pt>
                <c:pt idx="24">
                  <c:v>1.096066</c:v>
                </c:pt>
                <c:pt idx="25">
                  <c:v>0.83720870000000003</c:v>
                </c:pt>
                <c:pt idx="26">
                  <c:v>0.54128779999999999</c:v>
                </c:pt>
                <c:pt idx="27">
                  <c:v>1.0466230000000001</c:v>
                </c:pt>
                <c:pt idx="28">
                  <c:v>1.0481180000000001</c:v>
                </c:pt>
                <c:pt idx="29">
                  <c:v>0.31114340000000001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CDA-4119-A148-B69A143BF9AD}"/>
            </c:ext>
          </c:extLst>
        </c:ser>
        <c:ser>
          <c:idx val="2"/>
          <c:order val="2"/>
          <c:tx>
            <c:strRef>
              <c:f>'MedianEarnings by Hhtype'!$E$11</c:f>
              <c:strCache>
                <c:ptCount val="1"/>
                <c:pt idx="0">
                  <c:v>Working class</c:v>
                </c:pt>
              </c:strCache>
            </c:strRef>
          </c:tx>
          <c:spPr>
            <a:ln w="12700" cap="rnd">
              <a:noFill/>
              <a:round/>
            </a:ln>
            <a:effectLst/>
          </c:spPr>
          <c:marker>
            <c:symbol val="triangle"/>
            <c:size val="6"/>
            <c:spPr>
              <a:solidFill>
                <a:sysClr val="windowText" lastClr="000000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'MedianEarnings by Hhtype'!$I$12:$I$41</c:f>
                <c:numCache>
                  <c:formatCode>General</c:formatCode>
                  <c:ptCount val="30"/>
                  <c:pt idx="0">
                    <c:v>4.5927500000000003E-2</c:v>
                  </c:pt>
                  <c:pt idx="1">
                    <c:v>3.5246800000000002E-2</c:v>
                  </c:pt>
                  <c:pt idx="2">
                    <c:v>4.2961300000000001E-2</c:v>
                  </c:pt>
                  <c:pt idx="3">
                    <c:v>2.4164600000000001E-2</c:v>
                  </c:pt>
                  <c:pt idx="4">
                    <c:v>5.1325500000000003E-2</c:v>
                  </c:pt>
                  <c:pt idx="5">
                    <c:v>5.5008599999999998E-2</c:v>
                  </c:pt>
                  <c:pt idx="6">
                    <c:v>3.69629E-2</c:v>
                  </c:pt>
                  <c:pt idx="7">
                    <c:v>4.9483899999999997E-2</c:v>
                  </c:pt>
                  <c:pt idx="8">
                    <c:v>5.6527500000000001E-2</c:v>
                  </c:pt>
                  <c:pt idx="9">
                    <c:v>3.0317500000000001E-2</c:v>
                  </c:pt>
                  <c:pt idx="10">
                    <c:v>4.1967600000000001E-2</c:v>
                  </c:pt>
                  <c:pt idx="11">
                    <c:v>6.5914700000000007E-2</c:v>
                  </c:pt>
                  <c:pt idx="12">
                    <c:v>6.8549899999999997E-2</c:v>
                  </c:pt>
                  <c:pt idx="13">
                    <c:v>2.2811000000000001E-2</c:v>
                  </c:pt>
                  <c:pt idx="14">
                    <c:v>3.9351900000000002E-2</c:v>
                  </c:pt>
                  <c:pt idx="15">
                    <c:v>6.1218000000000002E-2</c:v>
                  </c:pt>
                  <c:pt idx="16">
                    <c:v>6.4068399999999998E-2</c:v>
                  </c:pt>
                  <c:pt idx="17">
                    <c:v>3.3883900000000002E-2</c:v>
                  </c:pt>
                  <c:pt idx="18">
                    <c:v>3.7178299999999997E-2</c:v>
                  </c:pt>
                  <c:pt idx="19">
                    <c:v>5.96987E-2</c:v>
                  </c:pt>
                  <c:pt idx="20">
                    <c:v>4.4025799999999997E-2</c:v>
                  </c:pt>
                  <c:pt idx="21">
                    <c:v>6.7836499999999994E-2</c:v>
                  </c:pt>
                  <c:pt idx="22">
                    <c:v>0.100035</c:v>
                  </c:pt>
                  <c:pt idx="23">
                    <c:v>0.13744999999999999</c:v>
                  </c:pt>
                  <c:pt idx="24">
                    <c:v>4.0285799999999997E-2</c:v>
                  </c:pt>
                  <c:pt idx="25">
                    <c:v>6.7341399999999996E-2</c:v>
                  </c:pt>
                  <c:pt idx="26">
                    <c:v>0.12532969999999999</c:v>
                  </c:pt>
                  <c:pt idx="27">
                    <c:v>8.0115000000000006E-2</c:v>
                  </c:pt>
                  <c:pt idx="28">
                    <c:v>4.9515200000000002E-2</c:v>
                  </c:pt>
                  <c:pt idx="29">
                    <c:v>5.47717E-2</c:v>
                  </c:pt>
                </c:numCache>
              </c:numRef>
            </c:plus>
            <c:minus>
              <c:numRef>
                <c:f>'MedianEarnings by Hhtype'!$I$12:$I$41</c:f>
                <c:numCache>
                  <c:formatCode>General</c:formatCode>
                  <c:ptCount val="30"/>
                  <c:pt idx="0">
                    <c:v>4.5927500000000003E-2</c:v>
                  </c:pt>
                  <c:pt idx="1">
                    <c:v>3.5246800000000002E-2</c:v>
                  </c:pt>
                  <c:pt idx="2">
                    <c:v>4.2961300000000001E-2</c:v>
                  </c:pt>
                  <c:pt idx="3">
                    <c:v>2.4164600000000001E-2</c:v>
                  </c:pt>
                  <c:pt idx="4">
                    <c:v>5.1325500000000003E-2</c:v>
                  </c:pt>
                  <c:pt idx="5">
                    <c:v>5.5008599999999998E-2</c:v>
                  </c:pt>
                  <c:pt idx="6">
                    <c:v>3.69629E-2</c:v>
                  </c:pt>
                  <c:pt idx="7">
                    <c:v>4.9483899999999997E-2</c:v>
                  </c:pt>
                  <c:pt idx="8">
                    <c:v>5.6527500000000001E-2</c:v>
                  </c:pt>
                  <c:pt idx="9">
                    <c:v>3.0317500000000001E-2</c:v>
                  </c:pt>
                  <c:pt idx="10">
                    <c:v>4.1967600000000001E-2</c:v>
                  </c:pt>
                  <c:pt idx="11">
                    <c:v>6.5914700000000007E-2</c:v>
                  </c:pt>
                  <c:pt idx="12">
                    <c:v>6.8549899999999997E-2</c:v>
                  </c:pt>
                  <c:pt idx="13">
                    <c:v>2.2811000000000001E-2</c:v>
                  </c:pt>
                  <c:pt idx="14">
                    <c:v>3.9351900000000002E-2</c:v>
                  </c:pt>
                  <c:pt idx="15">
                    <c:v>6.1218000000000002E-2</c:v>
                  </c:pt>
                  <c:pt idx="16">
                    <c:v>6.4068399999999998E-2</c:v>
                  </c:pt>
                  <c:pt idx="17">
                    <c:v>3.3883900000000002E-2</c:v>
                  </c:pt>
                  <c:pt idx="18">
                    <c:v>3.7178299999999997E-2</c:v>
                  </c:pt>
                  <c:pt idx="19">
                    <c:v>5.96987E-2</c:v>
                  </c:pt>
                  <c:pt idx="20">
                    <c:v>4.4025799999999997E-2</c:v>
                  </c:pt>
                  <c:pt idx="21">
                    <c:v>6.7836499999999994E-2</c:v>
                  </c:pt>
                  <c:pt idx="22">
                    <c:v>0.100035</c:v>
                  </c:pt>
                  <c:pt idx="23">
                    <c:v>0.13744999999999999</c:v>
                  </c:pt>
                  <c:pt idx="24">
                    <c:v>4.0285799999999997E-2</c:v>
                  </c:pt>
                  <c:pt idx="25">
                    <c:v>6.7341399999999996E-2</c:v>
                  </c:pt>
                  <c:pt idx="26">
                    <c:v>0.12532969999999999</c:v>
                  </c:pt>
                  <c:pt idx="27">
                    <c:v>8.0115000000000006E-2</c:v>
                  </c:pt>
                  <c:pt idx="28">
                    <c:v>4.9515200000000002E-2</c:v>
                  </c:pt>
                  <c:pt idx="29">
                    <c:v>5.47717E-2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'MedianEarnings by Hhtype'!$B$12:$B$41</c:f>
              <c:strCache>
                <c:ptCount val="30"/>
                <c:pt idx="0">
                  <c:v>SE</c:v>
                </c:pt>
                <c:pt idx="1">
                  <c:v>DK</c:v>
                </c:pt>
                <c:pt idx="2">
                  <c:v>NO</c:v>
                </c:pt>
                <c:pt idx="3">
                  <c:v>IT</c:v>
                </c:pt>
                <c:pt idx="4">
                  <c:v>EL</c:v>
                </c:pt>
                <c:pt idx="5">
                  <c:v>CZ</c:v>
                </c:pt>
                <c:pt idx="6">
                  <c:v>FR</c:v>
                </c:pt>
                <c:pt idx="7">
                  <c:v>BE</c:v>
                </c:pt>
                <c:pt idx="8">
                  <c:v>CH</c:v>
                </c:pt>
                <c:pt idx="9">
                  <c:v>FI</c:v>
                </c:pt>
                <c:pt idx="10">
                  <c:v>NL</c:v>
                </c:pt>
                <c:pt idx="11">
                  <c:v>EE</c:v>
                </c:pt>
                <c:pt idx="12">
                  <c:v>AT</c:v>
                </c:pt>
                <c:pt idx="13">
                  <c:v>HU</c:v>
                </c:pt>
                <c:pt idx="14">
                  <c:v>PL</c:v>
                </c:pt>
                <c:pt idx="15">
                  <c:v>LT</c:v>
                </c:pt>
                <c:pt idx="16">
                  <c:v>ES</c:v>
                </c:pt>
                <c:pt idx="17">
                  <c:v>LV</c:v>
                </c:pt>
                <c:pt idx="18">
                  <c:v>UK</c:v>
                </c:pt>
                <c:pt idx="19">
                  <c:v>SI</c:v>
                </c:pt>
                <c:pt idx="20">
                  <c:v>DE</c:v>
                </c:pt>
                <c:pt idx="21">
                  <c:v>MT</c:v>
                </c:pt>
                <c:pt idx="22">
                  <c:v>BG</c:v>
                </c:pt>
                <c:pt idx="23">
                  <c:v>IE</c:v>
                </c:pt>
                <c:pt idx="24">
                  <c:v>HR</c:v>
                </c:pt>
                <c:pt idx="25">
                  <c:v>LU</c:v>
                </c:pt>
                <c:pt idx="26">
                  <c:v>RS</c:v>
                </c:pt>
                <c:pt idx="27">
                  <c:v>CY</c:v>
                </c:pt>
                <c:pt idx="28">
                  <c:v>PT</c:v>
                </c:pt>
                <c:pt idx="29">
                  <c:v>RO</c:v>
                </c:pt>
              </c:strCache>
            </c:strRef>
          </c:cat>
          <c:val>
            <c:numRef>
              <c:f>'MedianEarnings by Hhtype'!$E$12:$E$41</c:f>
              <c:numCache>
                <c:formatCode>General</c:formatCode>
                <c:ptCount val="30"/>
                <c:pt idx="0">
                  <c:v>0.86791669999999999</c:v>
                </c:pt>
                <c:pt idx="1">
                  <c:v>0.92217329999999997</c:v>
                </c:pt>
                <c:pt idx="2">
                  <c:v>0.814272</c:v>
                </c:pt>
                <c:pt idx="3">
                  <c:v>0.86622489999999996</c:v>
                </c:pt>
                <c:pt idx="4">
                  <c:v>0.87539299999999998</c:v>
                </c:pt>
                <c:pt idx="5">
                  <c:v>0.83269689999999996</c:v>
                </c:pt>
                <c:pt idx="6">
                  <c:v>0.83339649999999998</c:v>
                </c:pt>
                <c:pt idx="7">
                  <c:v>0.77366380000000001</c:v>
                </c:pt>
                <c:pt idx="8">
                  <c:v>0.84812500000000002</c:v>
                </c:pt>
                <c:pt idx="9">
                  <c:v>0.79223949999999999</c:v>
                </c:pt>
                <c:pt idx="10">
                  <c:v>0.71551980000000004</c:v>
                </c:pt>
                <c:pt idx="11">
                  <c:v>0.75211749999999999</c:v>
                </c:pt>
                <c:pt idx="12">
                  <c:v>0.82026339999999998</c:v>
                </c:pt>
                <c:pt idx="13">
                  <c:v>0.87004970000000004</c:v>
                </c:pt>
                <c:pt idx="14">
                  <c:v>0.78144259999999999</c:v>
                </c:pt>
                <c:pt idx="15">
                  <c:v>0.66361250000000005</c:v>
                </c:pt>
                <c:pt idx="16">
                  <c:v>0.88690869999999999</c:v>
                </c:pt>
                <c:pt idx="17">
                  <c:v>0.67278539999999998</c:v>
                </c:pt>
                <c:pt idx="18">
                  <c:v>0.76653700000000002</c:v>
                </c:pt>
                <c:pt idx="19">
                  <c:v>0.82548560000000004</c:v>
                </c:pt>
                <c:pt idx="20">
                  <c:v>0.78166409999999997</c:v>
                </c:pt>
                <c:pt idx="21">
                  <c:v>0.69978450000000003</c:v>
                </c:pt>
                <c:pt idx="22">
                  <c:v>0.88515189999999999</c:v>
                </c:pt>
                <c:pt idx="23">
                  <c:v>0.96215779999999995</c:v>
                </c:pt>
                <c:pt idx="24">
                  <c:v>0.80828650000000002</c:v>
                </c:pt>
                <c:pt idx="25">
                  <c:v>0.69044879999999997</c:v>
                </c:pt>
                <c:pt idx="26">
                  <c:v>0.88376080000000001</c:v>
                </c:pt>
                <c:pt idx="27">
                  <c:v>0.82050409999999996</c:v>
                </c:pt>
                <c:pt idx="28">
                  <c:v>0.85487930000000001</c:v>
                </c:pt>
                <c:pt idx="29">
                  <c:v>0.97195129999999996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CDA-4119-A148-B69A143BF9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41098288"/>
        <c:axId val="2140844480"/>
      </c:lineChart>
      <c:catAx>
        <c:axId val="21410982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2140844480"/>
        <c:crosses val="autoZero"/>
        <c:auto val="1"/>
        <c:lblAlgn val="ctr"/>
        <c:lblOffset val="100"/>
        <c:noMultiLvlLbl val="0"/>
      </c:catAx>
      <c:valAx>
        <c:axId val="2140844480"/>
        <c:scaling>
          <c:orientation val="minMax"/>
          <c:max val="2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21410982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nl-BE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</a:defRPr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'MedianEarnings by Hhtype'!$M$11</c:f>
              <c:strCache>
                <c:ptCount val="1"/>
                <c:pt idx="0">
                  <c:v>Salariat</c:v>
                </c:pt>
              </c:strCache>
            </c:strRef>
          </c:tx>
          <c:spPr>
            <a:ln w="12700" cap="rnd">
              <a:noFill/>
              <a:prstDash val="lgDash"/>
              <a:round/>
            </a:ln>
            <a:effectLst/>
          </c:spPr>
          <c:marker>
            <c:symbol val="diamond"/>
            <c:size val="6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'MedianEarnings by Hhtype'!$Q$12:$Q$41</c:f>
                <c:numCache>
                  <c:formatCode>General</c:formatCode>
                  <c:ptCount val="30"/>
                  <c:pt idx="0">
                    <c:v>3.74081E-2</c:v>
                  </c:pt>
                  <c:pt idx="1">
                    <c:v>4.0935199999999998E-2</c:v>
                  </c:pt>
                  <c:pt idx="2">
                    <c:v>4.18527E-2</c:v>
                  </c:pt>
                  <c:pt idx="3">
                    <c:v>4.43635E-2</c:v>
                  </c:pt>
                  <c:pt idx="4">
                    <c:v>6.5015799999999999E-2</c:v>
                  </c:pt>
                  <c:pt idx="5">
                    <c:v>4.4298200000000003E-2</c:v>
                  </c:pt>
                  <c:pt idx="6">
                    <c:v>3.5759600000000002E-2</c:v>
                  </c:pt>
                  <c:pt idx="7">
                    <c:v>9.4975199999999996E-2</c:v>
                  </c:pt>
                  <c:pt idx="8">
                    <c:v>4.9101800000000001E-2</c:v>
                  </c:pt>
                  <c:pt idx="9">
                    <c:v>5.1284700000000003E-2</c:v>
                  </c:pt>
                  <c:pt idx="10">
                    <c:v>3.9988000000000003E-2</c:v>
                  </c:pt>
                  <c:pt idx="11">
                    <c:v>4.65285E-2</c:v>
                  </c:pt>
                  <c:pt idx="12">
                    <c:v>6.2946199999999994E-2</c:v>
                  </c:pt>
                  <c:pt idx="13">
                    <c:v>5.6177499999999998E-2</c:v>
                  </c:pt>
                  <c:pt idx="14">
                    <c:v>4.42069E-2</c:v>
                  </c:pt>
                  <c:pt idx="15">
                    <c:v>5.6833300000000003E-2</c:v>
                  </c:pt>
                  <c:pt idx="16">
                    <c:v>3.23489E-2</c:v>
                  </c:pt>
                  <c:pt idx="17">
                    <c:v>3.8131600000000002E-2</c:v>
                  </c:pt>
                  <c:pt idx="18">
                    <c:v>0.14160429999999999</c:v>
                  </c:pt>
                  <c:pt idx="19">
                    <c:v>9.7998100000000005E-2</c:v>
                  </c:pt>
                  <c:pt idx="20">
                    <c:v>8.3253999999999995E-2</c:v>
                  </c:pt>
                  <c:pt idx="21">
                    <c:v>9.0009900000000004E-2</c:v>
                  </c:pt>
                  <c:pt idx="22">
                    <c:v>6.7559400000000006E-2</c:v>
                  </c:pt>
                  <c:pt idx="23">
                    <c:v>9.7323499999999993E-2</c:v>
                  </c:pt>
                  <c:pt idx="24">
                    <c:v>8.1767300000000001E-2</c:v>
                  </c:pt>
                  <c:pt idx="25">
                    <c:v>5.69191E-2</c:v>
                  </c:pt>
                  <c:pt idx="26">
                    <c:v>7.1953500000000004E-2</c:v>
                  </c:pt>
                  <c:pt idx="27">
                    <c:v>0.18885769999999999</c:v>
                  </c:pt>
                  <c:pt idx="28">
                    <c:v>9.91316E-2</c:v>
                  </c:pt>
                  <c:pt idx="29">
                    <c:v>5.0541000000000003E-2</c:v>
                  </c:pt>
                </c:numCache>
              </c:numRef>
            </c:plus>
            <c:minus>
              <c:numRef>
                <c:f>'MedianEarnings by Hhtype'!$Q$12:$Q$41</c:f>
                <c:numCache>
                  <c:formatCode>General</c:formatCode>
                  <c:ptCount val="30"/>
                  <c:pt idx="0">
                    <c:v>3.74081E-2</c:v>
                  </c:pt>
                  <c:pt idx="1">
                    <c:v>4.0935199999999998E-2</c:v>
                  </c:pt>
                  <c:pt idx="2">
                    <c:v>4.18527E-2</c:v>
                  </c:pt>
                  <c:pt idx="3">
                    <c:v>4.43635E-2</c:v>
                  </c:pt>
                  <c:pt idx="4">
                    <c:v>6.5015799999999999E-2</c:v>
                  </c:pt>
                  <c:pt idx="5">
                    <c:v>4.4298200000000003E-2</c:v>
                  </c:pt>
                  <c:pt idx="6">
                    <c:v>3.5759600000000002E-2</c:v>
                  </c:pt>
                  <c:pt idx="7">
                    <c:v>9.4975199999999996E-2</c:v>
                  </c:pt>
                  <c:pt idx="8">
                    <c:v>4.9101800000000001E-2</c:v>
                  </c:pt>
                  <c:pt idx="9">
                    <c:v>5.1284700000000003E-2</c:v>
                  </c:pt>
                  <c:pt idx="10">
                    <c:v>3.9988000000000003E-2</c:v>
                  </c:pt>
                  <c:pt idx="11">
                    <c:v>4.65285E-2</c:v>
                  </c:pt>
                  <c:pt idx="12">
                    <c:v>6.2946199999999994E-2</c:v>
                  </c:pt>
                  <c:pt idx="13">
                    <c:v>5.6177499999999998E-2</c:v>
                  </c:pt>
                  <c:pt idx="14">
                    <c:v>4.42069E-2</c:v>
                  </c:pt>
                  <c:pt idx="15">
                    <c:v>5.6833300000000003E-2</c:v>
                  </c:pt>
                  <c:pt idx="16">
                    <c:v>3.23489E-2</c:v>
                  </c:pt>
                  <c:pt idx="17">
                    <c:v>3.8131600000000002E-2</c:v>
                  </c:pt>
                  <c:pt idx="18">
                    <c:v>0.14160429999999999</c:v>
                  </c:pt>
                  <c:pt idx="19">
                    <c:v>9.7998100000000005E-2</c:v>
                  </c:pt>
                  <c:pt idx="20">
                    <c:v>8.3253999999999995E-2</c:v>
                  </c:pt>
                  <c:pt idx="21">
                    <c:v>9.0009900000000004E-2</c:v>
                  </c:pt>
                  <c:pt idx="22">
                    <c:v>6.7559400000000006E-2</c:v>
                  </c:pt>
                  <c:pt idx="23">
                    <c:v>9.7323499999999993E-2</c:v>
                  </c:pt>
                  <c:pt idx="24">
                    <c:v>8.1767300000000001E-2</c:v>
                  </c:pt>
                  <c:pt idx="25">
                    <c:v>5.69191E-2</c:v>
                  </c:pt>
                  <c:pt idx="26">
                    <c:v>7.1953500000000004E-2</c:v>
                  </c:pt>
                  <c:pt idx="27">
                    <c:v>0.18885769999999999</c:v>
                  </c:pt>
                  <c:pt idx="28">
                    <c:v>9.91316E-2</c:v>
                  </c:pt>
                  <c:pt idx="29">
                    <c:v>5.0541000000000003E-2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'MedianEarnings by Hhtype'!$L$12:$L$41</c:f>
              <c:strCache>
                <c:ptCount val="30"/>
                <c:pt idx="0">
                  <c:v>DK</c:v>
                </c:pt>
                <c:pt idx="1">
                  <c:v>SE</c:v>
                </c:pt>
                <c:pt idx="2">
                  <c:v>NO</c:v>
                </c:pt>
                <c:pt idx="3">
                  <c:v>IT</c:v>
                </c:pt>
                <c:pt idx="4">
                  <c:v>HU</c:v>
                </c:pt>
                <c:pt idx="5">
                  <c:v>BE</c:v>
                </c:pt>
                <c:pt idx="6">
                  <c:v>CZ</c:v>
                </c:pt>
                <c:pt idx="7">
                  <c:v>RS</c:v>
                </c:pt>
                <c:pt idx="8">
                  <c:v>FI</c:v>
                </c:pt>
                <c:pt idx="9">
                  <c:v>EE</c:v>
                </c:pt>
                <c:pt idx="10">
                  <c:v>CH</c:v>
                </c:pt>
                <c:pt idx="11">
                  <c:v>PL</c:v>
                </c:pt>
                <c:pt idx="12">
                  <c:v>LT</c:v>
                </c:pt>
                <c:pt idx="13">
                  <c:v>NL</c:v>
                </c:pt>
                <c:pt idx="14">
                  <c:v>FR</c:v>
                </c:pt>
                <c:pt idx="15">
                  <c:v>LV</c:v>
                </c:pt>
                <c:pt idx="16">
                  <c:v>EL</c:v>
                </c:pt>
                <c:pt idx="17">
                  <c:v>UK</c:v>
                </c:pt>
                <c:pt idx="18">
                  <c:v>SI</c:v>
                </c:pt>
                <c:pt idx="19">
                  <c:v>IE</c:v>
                </c:pt>
                <c:pt idx="20">
                  <c:v>HR</c:v>
                </c:pt>
                <c:pt idx="21">
                  <c:v>BG</c:v>
                </c:pt>
                <c:pt idx="22">
                  <c:v>MT</c:v>
                </c:pt>
                <c:pt idx="23">
                  <c:v>ES</c:v>
                </c:pt>
                <c:pt idx="24">
                  <c:v>AT</c:v>
                </c:pt>
                <c:pt idx="25">
                  <c:v>DE</c:v>
                </c:pt>
                <c:pt idx="26">
                  <c:v>LU</c:v>
                </c:pt>
                <c:pt idx="27">
                  <c:v>CY</c:v>
                </c:pt>
                <c:pt idx="28">
                  <c:v>PT</c:v>
                </c:pt>
                <c:pt idx="29">
                  <c:v>RO</c:v>
                </c:pt>
              </c:strCache>
            </c:strRef>
          </c:cat>
          <c:val>
            <c:numRef>
              <c:f>'MedianEarnings by Hhtype'!$M$12:$M$41</c:f>
              <c:numCache>
                <c:formatCode>General</c:formatCode>
                <c:ptCount val="30"/>
                <c:pt idx="0">
                  <c:v>1.2372019999999999</c:v>
                </c:pt>
                <c:pt idx="1">
                  <c:v>1.257002</c:v>
                </c:pt>
                <c:pt idx="2">
                  <c:v>1.19746</c:v>
                </c:pt>
                <c:pt idx="3">
                  <c:v>1.270297</c:v>
                </c:pt>
                <c:pt idx="4">
                  <c:v>1.2545500000000001</c:v>
                </c:pt>
                <c:pt idx="5">
                  <c:v>1.1813009999999999</c:v>
                </c:pt>
                <c:pt idx="6">
                  <c:v>1.24543</c:v>
                </c:pt>
                <c:pt idx="7">
                  <c:v>1.329399</c:v>
                </c:pt>
                <c:pt idx="8">
                  <c:v>1.341412</c:v>
                </c:pt>
                <c:pt idx="9">
                  <c:v>1.2296050000000001</c:v>
                </c:pt>
                <c:pt idx="10">
                  <c:v>1.303207</c:v>
                </c:pt>
                <c:pt idx="11">
                  <c:v>1.3428359999999999</c:v>
                </c:pt>
                <c:pt idx="12">
                  <c:v>1.330811</c:v>
                </c:pt>
                <c:pt idx="13">
                  <c:v>1.350179</c:v>
                </c:pt>
                <c:pt idx="14">
                  <c:v>1.3260050000000001</c:v>
                </c:pt>
                <c:pt idx="15">
                  <c:v>1.3208029999999999</c:v>
                </c:pt>
                <c:pt idx="16">
                  <c:v>1.4057770000000001</c:v>
                </c:pt>
                <c:pt idx="17">
                  <c:v>1.428016</c:v>
                </c:pt>
                <c:pt idx="18">
                  <c:v>1.44173</c:v>
                </c:pt>
                <c:pt idx="19">
                  <c:v>1.430113</c:v>
                </c:pt>
                <c:pt idx="20">
                  <c:v>1.47133</c:v>
                </c:pt>
                <c:pt idx="21">
                  <c:v>1.5212079999999999</c:v>
                </c:pt>
                <c:pt idx="22">
                  <c:v>1.458928</c:v>
                </c:pt>
                <c:pt idx="23">
                  <c:v>1.5093000000000001</c:v>
                </c:pt>
                <c:pt idx="24">
                  <c:v>1.427978</c:v>
                </c:pt>
                <c:pt idx="25">
                  <c:v>1.488945</c:v>
                </c:pt>
                <c:pt idx="26">
                  <c:v>1.5189870000000001</c:v>
                </c:pt>
                <c:pt idx="27">
                  <c:v>1.6023670000000001</c:v>
                </c:pt>
                <c:pt idx="28">
                  <c:v>1.8468070000000001</c:v>
                </c:pt>
                <c:pt idx="29">
                  <c:v>1.56332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CDA-4119-A148-B69A143BF9AD}"/>
            </c:ext>
          </c:extLst>
        </c:ser>
        <c:ser>
          <c:idx val="1"/>
          <c:order val="1"/>
          <c:tx>
            <c:strRef>
              <c:f>'MedianEarnings by Hhtype'!$N$11</c:f>
              <c:strCache>
                <c:ptCount val="1"/>
                <c:pt idx="0">
                  <c:v>Intermediate class</c:v>
                </c:pt>
              </c:strCache>
            </c:strRef>
          </c:tx>
          <c:spPr>
            <a:ln w="12700" cap="rnd">
              <a:noFill/>
              <a:round/>
            </a:ln>
            <a:effectLst/>
          </c:spPr>
          <c:marker>
            <c:symbol val="x"/>
            <c:size val="6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'MedianEarnings by Hhtype'!$R$12:$R$41</c:f>
                <c:numCache>
                  <c:formatCode>General</c:formatCode>
                  <c:ptCount val="30"/>
                  <c:pt idx="0">
                    <c:v>4.41492E-2</c:v>
                  </c:pt>
                  <c:pt idx="1">
                    <c:v>6.7488999999999993E-2</c:v>
                  </c:pt>
                  <c:pt idx="2">
                    <c:v>4.8843999999999999E-2</c:v>
                  </c:pt>
                  <c:pt idx="3">
                    <c:v>3.24044E-2</c:v>
                  </c:pt>
                  <c:pt idx="4">
                    <c:v>4.9991300000000002E-2</c:v>
                  </c:pt>
                  <c:pt idx="5">
                    <c:v>6.1779399999999998E-2</c:v>
                  </c:pt>
                  <c:pt idx="6">
                    <c:v>4.197E-2</c:v>
                  </c:pt>
                  <c:pt idx="7">
                    <c:v>0.18638550000000001</c:v>
                  </c:pt>
                  <c:pt idx="8">
                    <c:v>4.0052299999999999E-2</c:v>
                  </c:pt>
                  <c:pt idx="9">
                    <c:v>0.11176170000000001</c:v>
                  </c:pt>
                  <c:pt idx="10">
                    <c:v>4.3784900000000002E-2</c:v>
                  </c:pt>
                  <c:pt idx="11">
                    <c:v>4.0826800000000003E-2</c:v>
                  </c:pt>
                  <c:pt idx="12">
                    <c:v>9.4448099999999993E-2</c:v>
                  </c:pt>
                  <c:pt idx="13">
                    <c:v>5.3600399999999999E-2</c:v>
                  </c:pt>
                  <c:pt idx="14">
                    <c:v>3.1390599999999998E-2</c:v>
                  </c:pt>
                  <c:pt idx="15">
                    <c:v>8.6141499999999996E-2</c:v>
                  </c:pt>
                  <c:pt idx="16">
                    <c:v>4.5781000000000002E-2</c:v>
                  </c:pt>
                  <c:pt idx="17">
                    <c:v>2.66921E-2</c:v>
                  </c:pt>
                  <c:pt idx="18">
                    <c:v>7.8444700000000006E-2</c:v>
                  </c:pt>
                  <c:pt idx="19">
                    <c:v>8.8845400000000005E-2</c:v>
                  </c:pt>
                  <c:pt idx="20">
                    <c:v>0.11970889999999999</c:v>
                  </c:pt>
                  <c:pt idx="21">
                    <c:v>0.1101959</c:v>
                  </c:pt>
                  <c:pt idx="22">
                    <c:v>7.2170700000000004E-2</c:v>
                  </c:pt>
                  <c:pt idx="23">
                    <c:v>5.4161099999999997E-2</c:v>
                  </c:pt>
                  <c:pt idx="24">
                    <c:v>5.1186500000000003E-2</c:v>
                  </c:pt>
                  <c:pt idx="25">
                    <c:v>4.3475399999999997E-2</c:v>
                  </c:pt>
                  <c:pt idx="26">
                    <c:v>0.10878740000000001</c:v>
                  </c:pt>
                  <c:pt idx="27">
                    <c:v>7.5253200000000006E-2</c:v>
                  </c:pt>
                  <c:pt idx="28">
                    <c:v>4.1432400000000001E-2</c:v>
                  </c:pt>
                  <c:pt idx="29">
                    <c:v>7.5666300000000006E-2</c:v>
                  </c:pt>
                </c:numCache>
              </c:numRef>
            </c:plus>
            <c:minus>
              <c:numRef>
                <c:f>'MedianEarnings by Hhtype'!$R$12:$R$41</c:f>
                <c:numCache>
                  <c:formatCode>General</c:formatCode>
                  <c:ptCount val="30"/>
                  <c:pt idx="0">
                    <c:v>4.41492E-2</c:v>
                  </c:pt>
                  <c:pt idx="1">
                    <c:v>6.7488999999999993E-2</c:v>
                  </c:pt>
                  <c:pt idx="2">
                    <c:v>4.8843999999999999E-2</c:v>
                  </c:pt>
                  <c:pt idx="3">
                    <c:v>3.24044E-2</c:v>
                  </c:pt>
                  <c:pt idx="4">
                    <c:v>4.9991300000000002E-2</c:v>
                  </c:pt>
                  <c:pt idx="5">
                    <c:v>6.1779399999999998E-2</c:v>
                  </c:pt>
                  <c:pt idx="6">
                    <c:v>4.197E-2</c:v>
                  </c:pt>
                  <c:pt idx="7">
                    <c:v>0.18638550000000001</c:v>
                  </c:pt>
                  <c:pt idx="8">
                    <c:v>4.0052299999999999E-2</c:v>
                  </c:pt>
                  <c:pt idx="9">
                    <c:v>0.11176170000000001</c:v>
                  </c:pt>
                  <c:pt idx="10">
                    <c:v>4.3784900000000002E-2</c:v>
                  </c:pt>
                  <c:pt idx="11">
                    <c:v>4.0826800000000003E-2</c:v>
                  </c:pt>
                  <c:pt idx="12">
                    <c:v>9.4448099999999993E-2</c:v>
                  </c:pt>
                  <c:pt idx="13">
                    <c:v>5.3600399999999999E-2</c:v>
                  </c:pt>
                  <c:pt idx="14">
                    <c:v>3.1390599999999998E-2</c:v>
                  </c:pt>
                  <c:pt idx="15">
                    <c:v>8.6141499999999996E-2</c:v>
                  </c:pt>
                  <c:pt idx="16">
                    <c:v>4.5781000000000002E-2</c:v>
                  </c:pt>
                  <c:pt idx="17">
                    <c:v>2.66921E-2</c:v>
                  </c:pt>
                  <c:pt idx="18">
                    <c:v>7.8444700000000006E-2</c:v>
                  </c:pt>
                  <c:pt idx="19">
                    <c:v>8.8845400000000005E-2</c:v>
                  </c:pt>
                  <c:pt idx="20">
                    <c:v>0.11970889999999999</c:v>
                  </c:pt>
                  <c:pt idx="21">
                    <c:v>0.1101959</c:v>
                  </c:pt>
                  <c:pt idx="22">
                    <c:v>7.2170700000000004E-2</c:v>
                  </c:pt>
                  <c:pt idx="23">
                    <c:v>5.4161099999999997E-2</c:v>
                  </c:pt>
                  <c:pt idx="24">
                    <c:v>5.1186500000000003E-2</c:v>
                  </c:pt>
                  <c:pt idx="25">
                    <c:v>4.3475399999999997E-2</c:v>
                  </c:pt>
                  <c:pt idx="26">
                    <c:v>0.10878740000000001</c:v>
                  </c:pt>
                  <c:pt idx="27">
                    <c:v>7.5253200000000006E-2</c:v>
                  </c:pt>
                  <c:pt idx="28">
                    <c:v>4.1432400000000001E-2</c:v>
                  </c:pt>
                  <c:pt idx="29">
                    <c:v>7.5666300000000006E-2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'MedianEarnings by Hhtype'!$L$12:$L$41</c:f>
              <c:strCache>
                <c:ptCount val="30"/>
                <c:pt idx="0">
                  <c:v>DK</c:v>
                </c:pt>
                <c:pt idx="1">
                  <c:v>SE</c:v>
                </c:pt>
                <c:pt idx="2">
                  <c:v>NO</c:v>
                </c:pt>
                <c:pt idx="3">
                  <c:v>IT</c:v>
                </c:pt>
                <c:pt idx="4">
                  <c:v>HU</c:v>
                </c:pt>
                <c:pt idx="5">
                  <c:v>BE</c:v>
                </c:pt>
                <c:pt idx="6">
                  <c:v>CZ</c:v>
                </c:pt>
                <c:pt idx="7">
                  <c:v>RS</c:v>
                </c:pt>
                <c:pt idx="8">
                  <c:v>FI</c:v>
                </c:pt>
                <c:pt idx="9">
                  <c:v>EE</c:v>
                </c:pt>
                <c:pt idx="10">
                  <c:v>CH</c:v>
                </c:pt>
                <c:pt idx="11">
                  <c:v>PL</c:v>
                </c:pt>
                <c:pt idx="12">
                  <c:v>LT</c:v>
                </c:pt>
                <c:pt idx="13">
                  <c:v>NL</c:v>
                </c:pt>
                <c:pt idx="14">
                  <c:v>FR</c:v>
                </c:pt>
                <c:pt idx="15">
                  <c:v>LV</c:v>
                </c:pt>
                <c:pt idx="16">
                  <c:v>EL</c:v>
                </c:pt>
                <c:pt idx="17">
                  <c:v>UK</c:v>
                </c:pt>
                <c:pt idx="18">
                  <c:v>SI</c:v>
                </c:pt>
                <c:pt idx="19">
                  <c:v>IE</c:v>
                </c:pt>
                <c:pt idx="20">
                  <c:v>HR</c:v>
                </c:pt>
                <c:pt idx="21">
                  <c:v>BG</c:v>
                </c:pt>
                <c:pt idx="22">
                  <c:v>MT</c:v>
                </c:pt>
                <c:pt idx="23">
                  <c:v>ES</c:v>
                </c:pt>
                <c:pt idx="24">
                  <c:v>AT</c:v>
                </c:pt>
                <c:pt idx="25">
                  <c:v>DE</c:v>
                </c:pt>
                <c:pt idx="26">
                  <c:v>LU</c:v>
                </c:pt>
                <c:pt idx="27">
                  <c:v>CY</c:v>
                </c:pt>
                <c:pt idx="28">
                  <c:v>PT</c:v>
                </c:pt>
                <c:pt idx="29">
                  <c:v>RO</c:v>
                </c:pt>
              </c:strCache>
            </c:strRef>
          </c:cat>
          <c:val>
            <c:numRef>
              <c:f>'MedianEarnings by Hhtype'!$N$12:$N$41</c:f>
              <c:numCache>
                <c:formatCode>General</c:formatCode>
                <c:ptCount val="30"/>
                <c:pt idx="0">
                  <c:v>0.9811453</c:v>
                </c:pt>
                <c:pt idx="1">
                  <c:v>0.96327859999999998</c:v>
                </c:pt>
                <c:pt idx="2">
                  <c:v>0.96085229999999999</c:v>
                </c:pt>
                <c:pt idx="3">
                  <c:v>0.94552550000000002</c:v>
                </c:pt>
                <c:pt idx="4">
                  <c:v>0.8790365</c:v>
                </c:pt>
                <c:pt idx="5">
                  <c:v>0.93017300000000003</c:v>
                </c:pt>
                <c:pt idx="6">
                  <c:v>0.96064550000000004</c:v>
                </c:pt>
                <c:pt idx="7">
                  <c:v>0.84770800000000002</c:v>
                </c:pt>
                <c:pt idx="8">
                  <c:v>0.82945409999999997</c:v>
                </c:pt>
                <c:pt idx="9">
                  <c:v>0.94711639999999997</c:v>
                </c:pt>
                <c:pt idx="10">
                  <c:v>0.90662529999999997</c:v>
                </c:pt>
                <c:pt idx="11">
                  <c:v>0.95568189999999997</c:v>
                </c:pt>
                <c:pt idx="12">
                  <c:v>0.82068600000000003</c:v>
                </c:pt>
                <c:pt idx="13">
                  <c:v>0.92179880000000003</c:v>
                </c:pt>
                <c:pt idx="14">
                  <c:v>0.88779379999999997</c:v>
                </c:pt>
                <c:pt idx="15">
                  <c:v>0.75014009999999998</c:v>
                </c:pt>
                <c:pt idx="16">
                  <c:v>0.8388293</c:v>
                </c:pt>
                <c:pt idx="17">
                  <c:v>0.84727629999999998</c:v>
                </c:pt>
                <c:pt idx="18">
                  <c:v>0.9526192</c:v>
                </c:pt>
                <c:pt idx="19">
                  <c:v>0.79838969999999998</c:v>
                </c:pt>
                <c:pt idx="20">
                  <c:v>0.96200750000000002</c:v>
                </c:pt>
                <c:pt idx="21">
                  <c:v>0.99402179999999996</c:v>
                </c:pt>
                <c:pt idx="22">
                  <c:v>0.8809496</c:v>
                </c:pt>
                <c:pt idx="23">
                  <c:v>0.97507259999999996</c:v>
                </c:pt>
                <c:pt idx="24">
                  <c:v>0.98550249999999995</c:v>
                </c:pt>
                <c:pt idx="25">
                  <c:v>1.054295</c:v>
                </c:pt>
                <c:pt idx="26">
                  <c:v>0.945322</c:v>
                </c:pt>
                <c:pt idx="27">
                  <c:v>0.90435109999999996</c:v>
                </c:pt>
                <c:pt idx="28">
                  <c:v>0.96732410000000002</c:v>
                </c:pt>
                <c:pt idx="29">
                  <c:v>0.25918190000000002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CDA-4119-A148-B69A143BF9AD}"/>
            </c:ext>
          </c:extLst>
        </c:ser>
        <c:ser>
          <c:idx val="2"/>
          <c:order val="2"/>
          <c:tx>
            <c:strRef>
              <c:f>'MedianEarnings by Hhtype'!$O$11</c:f>
              <c:strCache>
                <c:ptCount val="1"/>
                <c:pt idx="0">
                  <c:v>Working class</c:v>
                </c:pt>
              </c:strCache>
            </c:strRef>
          </c:tx>
          <c:spPr>
            <a:ln w="12700" cap="rnd">
              <a:noFill/>
              <a:round/>
            </a:ln>
            <a:effectLst/>
          </c:spPr>
          <c:marker>
            <c:symbol val="triangle"/>
            <c:size val="6"/>
            <c:spPr>
              <a:solidFill>
                <a:sysClr val="windowText" lastClr="000000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'MedianEarnings by Hhtype'!$S$12:$S$41</c:f>
                <c:numCache>
                  <c:formatCode>General</c:formatCode>
                  <c:ptCount val="30"/>
                  <c:pt idx="0">
                    <c:v>3.1898200000000002E-2</c:v>
                  </c:pt>
                  <c:pt idx="1">
                    <c:v>3.9865999999999999E-2</c:v>
                  </c:pt>
                  <c:pt idx="2">
                    <c:v>5.0939199999999997E-2</c:v>
                  </c:pt>
                  <c:pt idx="3">
                    <c:v>2.7555E-2</c:v>
                  </c:pt>
                  <c:pt idx="4">
                    <c:v>2.1315500000000001E-2</c:v>
                  </c:pt>
                  <c:pt idx="5">
                    <c:v>4.5995500000000002E-2</c:v>
                  </c:pt>
                  <c:pt idx="6">
                    <c:v>3.2704999999999998E-2</c:v>
                  </c:pt>
                  <c:pt idx="7">
                    <c:v>2.8868700000000001E-2</c:v>
                  </c:pt>
                  <c:pt idx="8">
                    <c:v>3.4970800000000003E-2</c:v>
                  </c:pt>
                  <c:pt idx="9">
                    <c:v>2.4908699999999999E-2</c:v>
                  </c:pt>
                  <c:pt idx="10">
                    <c:v>6.06347E-2</c:v>
                  </c:pt>
                  <c:pt idx="11">
                    <c:v>2.48922E-2</c:v>
                  </c:pt>
                  <c:pt idx="12">
                    <c:v>3.1638399999999997E-2</c:v>
                  </c:pt>
                  <c:pt idx="13">
                    <c:v>5.6911700000000003E-2</c:v>
                  </c:pt>
                  <c:pt idx="14">
                    <c:v>3.0647600000000001E-2</c:v>
                  </c:pt>
                  <c:pt idx="15">
                    <c:v>3.6757900000000003E-2</c:v>
                  </c:pt>
                  <c:pt idx="16">
                    <c:v>3.5439100000000001E-2</c:v>
                  </c:pt>
                  <c:pt idx="17">
                    <c:v>2.5738799999999999E-2</c:v>
                  </c:pt>
                  <c:pt idx="18">
                    <c:v>4.3836800000000002E-2</c:v>
                  </c:pt>
                  <c:pt idx="19">
                    <c:v>6.7225800000000002E-2</c:v>
                  </c:pt>
                  <c:pt idx="20">
                    <c:v>3.7582200000000003E-2</c:v>
                  </c:pt>
                  <c:pt idx="21">
                    <c:v>4.5266399999999998E-2</c:v>
                  </c:pt>
                  <c:pt idx="22">
                    <c:v>5.8242599999999999E-2</c:v>
                  </c:pt>
                  <c:pt idx="23">
                    <c:v>3.7547700000000003E-2</c:v>
                  </c:pt>
                  <c:pt idx="24">
                    <c:v>6.4208000000000001E-2</c:v>
                  </c:pt>
                  <c:pt idx="25">
                    <c:v>3.23904E-2</c:v>
                  </c:pt>
                  <c:pt idx="26">
                    <c:v>3.3865199999999998E-2</c:v>
                  </c:pt>
                  <c:pt idx="27">
                    <c:v>6.1362100000000003E-2</c:v>
                  </c:pt>
                  <c:pt idx="28">
                    <c:v>2.1283300000000002E-2</c:v>
                  </c:pt>
                  <c:pt idx="29">
                    <c:v>3.10414E-2</c:v>
                  </c:pt>
                </c:numCache>
              </c:numRef>
            </c:plus>
            <c:minus>
              <c:numRef>
                <c:f>'MedianEarnings by Hhtype'!$S$12:$S$41</c:f>
                <c:numCache>
                  <c:formatCode>General</c:formatCode>
                  <c:ptCount val="30"/>
                  <c:pt idx="0">
                    <c:v>3.1898200000000002E-2</c:v>
                  </c:pt>
                  <c:pt idx="1">
                    <c:v>3.9865999999999999E-2</c:v>
                  </c:pt>
                  <c:pt idx="2">
                    <c:v>5.0939199999999997E-2</c:v>
                  </c:pt>
                  <c:pt idx="3">
                    <c:v>2.7555E-2</c:v>
                  </c:pt>
                  <c:pt idx="4">
                    <c:v>2.1315500000000001E-2</c:v>
                  </c:pt>
                  <c:pt idx="5">
                    <c:v>4.5995500000000002E-2</c:v>
                  </c:pt>
                  <c:pt idx="6">
                    <c:v>3.2704999999999998E-2</c:v>
                  </c:pt>
                  <c:pt idx="7">
                    <c:v>2.8868700000000001E-2</c:v>
                  </c:pt>
                  <c:pt idx="8">
                    <c:v>3.4970800000000003E-2</c:v>
                  </c:pt>
                  <c:pt idx="9">
                    <c:v>2.4908699999999999E-2</c:v>
                  </c:pt>
                  <c:pt idx="10">
                    <c:v>6.06347E-2</c:v>
                  </c:pt>
                  <c:pt idx="11">
                    <c:v>2.48922E-2</c:v>
                  </c:pt>
                  <c:pt idx="12">
                    <c:v>3.1638399999999997E-2</c:v>
                  </c:pt>
                  <c:pt idx="13">
                    <c:v>5.6911700000000003E-2</c:v>
                  </c:pt>
                  <c:pt idx="14">
                    <c:v>3.0647600000000001E-2</c:v>
                  </c:pt>
                  <c:pt idx="15">
                    <c:v>3.6757900000000003E-2</c:v>
                  </c:pt>
                  <c:pt idx="16">
                    <c:v>3.5439100000000001E-2</c:v>
                  </c:pt>
                  <c:pt idx="17">
                    <c:v>2.5738799999999999E-2</c:v>
                  </c:pt>
                  <c:pt idx="18">
                    <c:v>4.3836800000000002E-2</c:v>
                  </c:pt>
                  <c:pt idx="19">
                    <c:v>6.7225800000000002E-2</c:v>
                  </c:pt>
                  <c:pt idx="20">
                    <c:v>3.7582200000000003E-2</c:v>
                  </c:pt>
                  <c:pt idx="21">
                    <c:v>4.5266399999999998E-2</c:v>
                  </c:pt>
                  <c:pt idx="22">
                    <c:v>5.8242599999999999E-2</c:v>
                  </c:pt>
                  <c:pt idx="23">
                    <c:v>3.7547700000000003E-2</c:v>
                  </c:pt>
                  <c:pt idx="24">
                    <c:v>6.4208000000000001E-2</c:v>
                  </c:pt>
                  <c:pt idx="25">
                    <c:v>3.23904E-2</c:v>
                  </c:pt>
                  <c:pt idx="26">
                    <c:v>3.3865199999999998E-2</c:v>
                  </c:pt>
                  <c:pt idx="27">
                    <c:v>6.1362100000000003E-2</c:v>
                  </c:pt>
                  <c:pt idx="28">
                    <c:v>2.1283300000000002E-2</c:v>
                  </c:pt>
                  <c:pt idx="29">
                    <c:v>3.10414E-2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'MedianEarnings by Hhtype'!$L$12:$L$41</c:f>
              <c:strCache>
                <c:ptCount val="30"/>
                <c:pt idx="0">
                  <c:v>DK</c:v>
                </c:pt>
                <c:pt idx="1">
                  <c:v>SE</c:v>
                </c:pt>
                <c:pt idx="2">
                  <c:v>NO</c:v>
                </c:pt>
                <c:pt idx="3">
                  <c:v>IT</c:v>
                </c:pt>
                <c:pt idx="4">
                  <c:v>HU</c:v>
                </c:pt>
                <c:pt idx="5">
                  <c:v>BE</c:v>
                </c:pt>
                <c:pt idx="6">
                  <c:v>CZ</c:v>
                </c:pt>
                <c:pt idx="7">
                  <c:v>RS</c:v>
                </c:pt>
                <c:pt idx="8">
                  <c:v>FI</c:v>
                </c:pt>
                <c:pt idx="9">
                  <c:v>EE</c:v>
                </c:pt>
                <c:pt idx="10">
                  <c:v>CH</c:v>
                </c:pt>
                <c:pt idx="11">
                  <c:v>PL</c:v>
                </c:pt>
                <c:pt idx="12">
                  <c:v>LT</c:v>
                </c:pt>
                <c:pt idx="13">
                  <c:v>NL</c:v>
                </c:pt>
                <c:pt idx="14">
                  <c:v>FR</c:v>
                </c:pt>
                <c:pt idx="15">
                  <c:v>LV</c:v>
                </c:pt>
                <c:pt idx="16">
                  <c:v>EL</c:v>
                </c:pt>
                <c:pt idx="17">
                  <c:v>UK</c:v>
                </c:pt>
                <c:pt idx="18">
                  <c:v>SI</c:v>
                </c:pt>
                <c:pt idx="19">
                  <c:v>IE</c:v>
                </c:pt>
                <c:pt idx="20">
                  <c:v>HR</c:v>
                </c:pt>
                <c:pt idx="21">
                  <c:v>BG</c:v>
                </c:pt>
                <c:pt idx="22">
                  <c:v>MT</c:v>
                </c:pt>
                <c:pt idx="23">
                  <c:v>ES</c:v>
                </c:pt>
                <c:pt idx="24">
                  <c:v>AT</c:v>
                </c:pt>
                <c:pt idx="25">
                  <c:v>DE</c:v>
                </c:pt>
                <c:pt idx="26">
                  <c:v>LU</c:v>
                </c:pt>
                <c:pt idx="27">
                  <c:v>CY</c:v>
                </c:pt>
                <c:pt idx="28">
                  <c:v>PT</c:v>
                </c:pt>
                <c:pt idx="29">
                  <c:v>RO</c:v>
                </c:pt>
              </c:strCache>
            </c:strRef>
          </c:cat>
          <c:val>
            <c:numRef>
              <c:f>'MedianEarnings by Hhtype'!$O$12:$O$41</c:f>
              <c:numCache>
                <c:formatCode>General</c:formatCode>
                <c:ptCount val="30"/>
                <c:pt idx="0">
                  <c:v>0.89769100000000002</c:v>
                </c:pt>
                <c:pt idx="1">
                  <c:v>0.88107259999999998</c:v>
                </c:pt>
                <c:pt idx="2">
                  <c:v>0.8014656</c:v>
                </c:pt>
                <c:pt idx="3">
                  <c:v>0.86987329999999996</c:v>
                </c:pt>
                <c:pt idx="4">
                  <c:v>0.85333340000000002</c:v>
                </c:pt>
                <c:pt idx="5">
                  <c:v>0.76942180000000004</c:v>
                </c:pt>
                <c:pt idx="6">
                  <c:v>0.81975100000000001</c:v>
                </c:pt>
                <c:pt idx="7">
                  <c:v>0.88376080000000001</c:v>
                </c:pt>
                <c:pt idx="8">
                  <c:v>0.86113379999999995</c:v>
                </c:pt>
                <c:pt idx="9">
                  <c:v>0.71726970000000001</c:v>
                </c:pt>
                <c:pt idx="10">
                  <c:v>0.79029139999999998</c:v>
                </c:pt>
                <c:pt idx="11">
                  <c:v>0.82616829999999997</c:v>
                </c:pt>
                <c:pt idx="12">
                  <c:v>0.76186589999999998</c:v>
                </c:pt>
                <c:pt idx="13">
                  <c:v>0.77632670000000004</c:v>
                </c:pt>
                <c:pt idx="14">
                  <c:v>0.74772550000000004</c:v>
                </c:pt>
                <c:pt idx="15">
                  <c:v>0.73917140000000003</c:v>
                </c:pt>
                <c:pt idx="16">
                  <c:v>0.80406429999999995</c:v>
                </c:pt>
                <c:pt idx="17">
                  <c:v>0.76848249999999996</c:v>
                </c:pt>
                <c:pt idx="18">
                  <c:v>0.77457330000000002</c:v>
                </c:pt>
                <c:pt idx="19">
                  <c:v>0.76006439999999997</c:v>
                </c:pt>
                <c:pt idx="20">
                  <c:v>0.79116960000000003</c:v>
                </c:pt>
                <c:pt idx="21">
                  <c:v>0.8365399</c:v>
                </c:pt>
                <c:pt idx="22">
                  <c:v>0.75417630000000002</c:v>
                </c:pt>
                <c:pt idx="23">
                  <c:v>0.78818849999999996</c:v>
                </c:pt>
                <c:pt idx="24">
                  <c:v>0.70233429999999997</c:v>
                </c:pt>
                <c:pt idx="25">
                  <c:v>0.71238330000000005</c:v>
                </c:pt>
                <c:pt idx="26">
                  <c:v>0.64239360000000001</c:v>
                </c:pt>
                <c:pt idx="27">
                  <c:v>0.70239119999999999</c:v>
                </c:pt>
                <c:pt idx="28">
                  <c:v>0.83566759999999995</c:v>
                </c:pt>
                <c:pt idx="29">
                  <c:v>0.94402470000000005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CDA-4119-A148-B69A143BF9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41098288"/>
        <c:axId val="2140844480"/>
      </c:lineChart>
      <c:catAx>
        <c:axId val="21410982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2140844480"/>
        <c:crosses val="autoZero"/>
        <c:auto val="1"/>
        <c:lblAlgn val="ctr"/>
        <c:lblOffset val="100"/>
        <c:noMultiLvlLbl val="0"/>
      </c:catAx>
      <c:valAx>
        <c:axId val="2140844480"/>
        <c:scaling>
          <c:orientation val="minMax"/>
          <c:max val="2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21410982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nl-BE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</a:defRPr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'MedianEarnings by Hhtype'!$V$11</c:f>
              <c:strCache>
                <c:ptCount val="1"/>
                <c:pt idx="0">
                  <c:v>Salariat</c:v>
                </c:pt>
              </c:strCache>
            </c:strRef>
          </c:tx>
          <c:spPr>
            <a:ln w="12700" cap="rnd">
              <a:noFill/>
              <a:prstDash val="lgDash"/>
              <a:round/>
            </a:ln>
            <a:effectLst/>
          </c:spPr>
          <c:marker>
            <c:symbol val="diamond"/>
            <c:size val="6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extLst>
                  <c:ext xmlns:c15="http://schemas.microsoft.com/office/drawing/2012/chart" uri="{02D57815-91ED-43cb-92C2-25804820EDAC}">
                    <c15:fullRef>
                      <c15:sqref>'MedianEarnings by Hhtype'!$Z$12:$Z$41</c15:sqref>
                    </c15:fullRef>
                  </c:ext>
                </c:extLst>
                <c:f>('MedianEarnings by Hhtype'!$Z$12:$Z$26,'MedianEarnings by Hhtype'!$Z$28:$Z$33,'MedianEarnings by Hhtype'!$Z$35:$Z$41)</c:f>
                <c:numCache>
                  <c:formatCode>General</c:formatCode>
                  <c:ptCount val="28"/>
                  <c:pt idx="0">
                    <c:v>6.2166100000000002E-2</c:v>
                  </c:pt>
                  <c:pt idx="1">
                    <c:v>7.8551399999999993E-2</c:v>
                  </c:pt>
                  <c:pt idx="2">
                    <c:v>0.15204799999999999</c:v>
                  </c:pt>
                  <c:pt idx="3">
                    <c:v>0.1647034</c:v>
                  </c:pt>
                  <c:pt idx="4">
                    <c:v>7.54528E-2</c:v>
                  </c:pt>
                  <c:pt idx="5">
                    <c:v>0.19481219999999999</c:v>
                  </c:pt>
                  <c:pt idx="6">
                    <c:v>0.11334379999999999</c:v>
                  </c:pt>
                  <c:pt idx="7">
                    <c:v>0.23210510000000001</c:v>
                  </c:pt>
                  <c:pt idx="8">
                    <c:v>0.18668080000000001</c:v>
                  </c:pt>
                  <c:pt idx="9">
                    <c:v>7.0801299999999998E-2</c:v>
                  </c:pt>
                  <c:pt idx="10">
                    <c:v>0.2082551</c:v>
                  </c:pt>
                  <c:pt idx="11">
                    <c:v>0.1332459</c:v>
                  </c:pt>
                  <c:pt idx="12">
                    <c:v>8.41417E-2</c:v>
                  </c:pt>
                  <c:pt idx="13">
                    <c:v>9.3564999999999995E-2</c:v>
                  </c:pt>
                  <c:pt idx="14">
                    <c:v>0.1515563</c:v>
                  </c:pt>
                  <c:pt idx="15">
                    <c:v>0.40636149999999999</c:v>
                  </c:pt>
                  <c:pt idx="16">
                    <c:v>0.16403000000000001</c:v>
                  </c:pt>
                  <c:pt idx="17">
                    <c:v>0.1147161</c:v>
                  </c:pt>
                  <c:pt idx="18">
                    <c:v>0.2360845</c:v>
                  </c:pt>
                  <c:pt idx="19">
                    <c:v>0.58870789999999995</c:v>
                  </c:pt>
                  <c:pt idx="20">
                    <c:v>0.17135449999999999</c:v>
                  </c:pt>
                  <c:pt idx="21">
                    <c:v>0.25119599999999997</c:v>
                  </c:pt>
                  <c:pt idx="22">
                    <c:v>0.17540539999999999</c:v>
                  </c:pt>
                  <c:pt idx="23">
                    <c:v>0.33053389999999999</c:v>
                  </c:pt>
                  <c:pt idx="24">
                    <c:v>0.3493849</c:v>
                  </c:pt>
                  <c:pt idx="25">
                    <c:v>0.28815669999999999</c:v>
                  </c:pt>
                  <c:pt idx="26">
                    <c:v>0.47101189999999998</c:v>
                  </c:pt>
                  <c:pt idx="27">
                    <c:v>0.19641339999999999</c:v>
                  </c:pt>
                </c:numCache>
              </c:numRef>
            </c:plus>
            <c:minus>
              <c:numRef>
                <c:extLst>
                  <c:ext xmlns:c15="http://schemas.microsoft.com/office/drawing/2012/chart" uri="{02D57815-91ED-43cb-92C2-25804820EDAC}">
                    <c15:fullRef>
                      <c15:sqref>'MedianEarnings by Hhtype'!$Z$12:$Z$41</c15:sqref>
                    </c15:fullRef>
                  </c:ext>
                </c:extLst>
                <c:f>('MedianEarnings by Hhtype'!$Z$12:$Z$26,'MedianEarnings by Hhtype'!$Z$28:$Z$33,'MedianEarnings by Hhtype'!$Z$35:$Z$41)</c:f>
                <c:numCache>
                  <c:formatCode>General</c:formatCode>
                  <c:ptCount val="28"/>
                  <c:pt idx="0">
                    <c:v>6.2166100000000002E-2</c:v>
                  </c:pt>
                  <c:pt idx="1">
                    <c:v>7.8551399999999993E-2</c:v>
                  </c:pt>
                  <c:pt idx="2">
                    <c:v>0.15204799999999999</c:v>
                  </c:pt>
                  <c:pt idx="3">
                    <c:v>0.1647034</c:v>
                  </c:pt>
                  <c:pt idx="4">
                    <c:v>7.54528E-2</c:v>
                  </c:pt>
                  <c:pt idx="5">
                    <c:v>0.19481219999999999</c:v>
                  </c:pt>
                  <c:pt idx="6">
                    <c:v>0.11334379999999999</c:v>
                  </c:pt>
                  <c:pt idx="7">
                    <c:v>0.23210510000000001</c:v>
                  </c:pt>
                  <c:pt idx="8">
                    <c:v>0.18668080000000001</c:v>
                  </c:pt>
                  <c:pt idx="9">
                    <c:v>7.0801299999999998E-2</c:v>
                  </c:pt>
                  <c:pt idx="10">
                    <c:v>0.2082551</c:v>
                  </c:pt>
                  <c:pt idx="11">
                    <c:v>0.1332459</c:v>
                  </c:pt>
                  <c:pt idx="12">
                    <c:v>8.41417E-2</c:v>
                  </c:pt>
                  <c:pt idx="13">
                    <c:v>9.3564999999999995E-2</c:v>
                  </c:pt>
                  <c:pt idx="14">
                    <c:v>0.1515563</c:v>
                  </c:pt>
                  <c:pt idx="15">
                    <c:v>0.40636149999999999</c:v>
                  </c:pt>
                  <c:pt idx="16">
                    <c:v>0.16403000000000001</c:v>
                  </c:pt>
                  <c:pt idx="17">
                    <c:v>0.1147161</c:v>
                  </c:pt>
                  <c:pt idx="18">
                    <c:v>0.2360845</c:v>
                  </c:pt>
                  <c:pt idx="19">
                    <c:v>0.58870789999999995</c:v>
                  </c:pt>
                  <c:pt idx="20">
                    <c:v>0.17135449999999999</c:v>
                  </c:pt>
                  <c:pt idx="21">
                    <c:v>0.25119599999999997</c:v>
                  </c:pt>
                  <c:pt idx="22">
                    <c:v>0.17540539999999999</c:v>
                  </c:pt>
                  <c:pt idx="23">
                    <c:v>0.33053389999999999</c:v>
                  </c:pt>
                  <c:pt idx="24">
                    <c:v>0.3493849</c:v>
                  </c:pt>
                  <c:pt idx="25">
                    <c:v>0.28815669999999999</c:v>
                  </c:pt>
                  <c:pt idx="26">
                    <c:v>0.47101189999999998</c:v>
                  </c:pt>
                  <c:pt idx="27">
                    <c:v>0.19641339999999999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extLst>
                <c:ext xmlns:c15="http://schemas.microsoft.com/office/drawing/2012/chart" uri="{02D57815-91ED-43cb-92C2-25804820EDAC}">
                  <c15:fullRef>
                    <c15:sqref>'MedianEarnings by Hhtype'!$U$12:$U$41</c15:sqref>
                  </c15:fullRef>
                </c:ext>
              </c:extLst>
              <c:f>('MedianEarnings by Hhtype'!$U$12:$U$26,'MedianEarnings by Hhtype'!$U$28:$U$33,'MedianEarnings by Hhtype'!$U$35:$U$41)</c:f>
              <c:strCache>
                <c:ptCount val="28"/>
                <c:pt idx="0">
                  <c:v>DK</c:v>
                </c:pt>
                <c:pt idx="1">
                  <c:v>SE</c:v>
                </c:pt>
                <c:pt idx="2">
                  <c:v>CZ</c:v>
                </c:pt>
                <c:pt idx="3">
                  <c:v>PL</c:v>
                </c:pt>
                <c:pt idx="4">
                  <c:v>IT</c:v>
                </c:pt>
                <c:pt idx="5">
                  <c:v>CH</c:v>
                </c:pt>
                <c:pt idx="6">
                  <c:v>NO</c:v>
                </c:pt>
                <c:pt idx="7">
                  <c:v>HU</c:v>
                </c:pt>
                <c:pt idx="8">
                  <c:v>LT</c:v>
                </c:pt>
                <c:pt idx="9">
                  <c:v>EL</c:v>
                </c:pt>
                <c:pt idx="10">
                  <c:v>EE</c:v>
                </c:pt>
                <c:pt idx="11">
                  <c:v>FI</c:v>
                </c:pt>
                <c:pt idx="12">
                  <c:v>FR</c:v>
                </c:pt>
                <c:pt idx="13">
                  <c:v>BE</c:v>
                </c:pt>
                <c:pt idx="14">
                  <c:v>LV</c:v>
                </c:pt>
                <c:pt idx="15">
                  <c:v>HR</c:v>
                </c:pt>
                <c:pt idx="16">
                  <c:v>AT</c:v>
                </c:pt>
                <c:pt idx="17">
                  <c:v>NL</c:v>
                </c:pt>
                <c:pt idx="18">
                  <c:v>ES</c:v>
                </c:pt>
                <c:pt idx="19">
                  <c:v>CY</c:v>
                </c:pt>
                <c:pt idx="20">
                  <c:v>DE</c:v>
                </c:pt>
                <c:pt idx="21">
                  <c:v>SI</c:v>
                </c:pt>
                <c:pt idx="22">
                  <c:v>UK</c:v>
                </c:pt>
                <c:pt idx="23">
                  <c:v>LU</c:v>
                </c:pt>
                <c:pt idx="24">
                  <c:v>IE</c:v>
                </c:pt>
                <c:pt idx="25">
                  <c:v>MT</c:v>
                </c:pt>
                <c:pt idx="26">
                  <c:v>RO</c:v>
                </c:pt>
                <c:pt idx="27">
                  <c:v>PT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'MedianEarnings by Hhtype'!$V$12:$V$41</c15:sqref>
                  </c15:fullRef>
                </c:ext>
              </c:extLst>
              <c:f>('MedianEarnings by Hhtype'!$V$12:$V$26,'MedianEarnings by Hhtype'!$V$28:$V$33,'MedianEarnings by Hhtype'!$V$35:$V$41)</c:f>
              <c:numCache>
                <c:formatCode>General</c:formatCode>
                <c:ptCount val="28"/>
                <c:pt idx="0">
                  <c:v>1.139848</c:v>
                </c:pt>
                <c:pt idx="1">
                  <c:v>1.166873</c:v>
                </c:pt>
                <c:pt idx="2">
                  <c:v>1.0924</c:v>
                </c:pt>
                <c:pt idx="3">
                  <c:v>1.117837</c:v>
                </c:pt>
                <c:pt idx="4">
                  <c:v>1.144196</c:v>
                </c:pt>
                <c:pt idx="5">
                  <c:v>0.96278410000000003</c:v>
                </c:pt>
                <c:pt idx="6">
                  <c:v>1.302724</c:v>
                </c:pt>
                <c:pt idx="8">
                  <c:v>1.2092750000000001</c:v>
                </c:pt>
                <c:pt idx="9">
                  <c:v>1.290924</c:v>
                </c:pt>
                <c:pt idx="11">
                  <c:v>1.220782</c:v>
                </c:pt>
                <c:pt idx="12">
                  <c:v>1.181198</c:v>
                </c:pt>
                <c:pt idx="13">
                  <c:v>1.1997789999999999</c:v>
                </c:pt>
                <c:pt idx="14">
                  <c:v>1.2959179999999999</c:v>
                </c:pt>
                <c:pt idx="16">
                  <c:v>1.1531800000000001</c:v>
                </c:pt>
                <c:pt idx="17">
                  <c:v>1.2077040000000001</c:v>
                </c:pt>
                <c:pt idx="20">
                  <c:v>1.219395</c:v>
                </c:pt>
                <c:pt idx="22">
                  <c:v>1.2509729999999999</c:v>
                </c:pt>
                <c:pt idx="27">
                  <c:v>1.884757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CDA-4119-A148-B69A143BF9AD}"/>
            </c:ext>
          </c:extLst>
        </c:ser>
        <c:ser>
          <c:idx val="1"/>
          <c:order val="1"/>
          <c:tx>
            <c:strRef>
              <c:f>'MedianEarnings by Hhtype'!$W$11</c:f>
              <c:strCache>
                <c:ptCount val="1"/>
                <c:pt idx="0">
                  <c:v>Intermediate class</c:v>
                </c:pt>
              </c:strCache>
            </c:strRef>
          </c:tx>
          <c:spPr>
            <a:ln w="12700" cap="rnd">
              <a:noFill/>
              <a:round/>
            </a:ln>
            <a:effectLst/>
          </c:spPr>
          <c:marker>
            <c:symbol val="x"/>
            <c:size val="6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extLst>
                  <c:ext xmlns:c15="http://schemas.microsoft.com/office/drawing/2012/chart" uri="{02D57815-91ED-43cb-92C2-25804820EDAC}">
                    <c15:fullRef>
                      <c15:sqref>'MedianEarnings by Hhtype'!$AA$12:$AA$41</c15:sqref>
                    </c15:fullRef>
                  </c:ext>
                </c:extLst>
                <c:f>('MedianEarnings by Hhtype'!$AA$12:$AA$26,'MedianEarnings by Hhtype'!$AA$28:$AA$33,'MedianEarnings by Hhtype'!$AA$35:$AA$41)</c:f>
                <c:numCache>
                  <c:formatCode>General</c:formatCode>
                  <c:ptCount val="28"/>
                  <c:pt idx="0">
                    <c:v>0.2169248</c:v>
                  </c:pt>
                  <c:pt idx="1">
                    <c:v>0.17206189999999999</c:v>
                  </c:pt>
                  <c:pt idx="2">
                    <c:v>0.12128849999999999</c:v>
                  </c:pt>
                  <c:pt idx="3">
                    <c:v>0.16932849999999999</c:v>
                  </c:pt>
                  <c:pt idx="4">
                    <c:v>9.2877600000000005E-2</c:v>
                  </c:pt>
                  <c:pt idx="5">
                    <c:v>0.22938149999999999</c:v>
                  </c:pt>
                  <c:pt idx="6">
                    <c:v>0.2054048</c:v>
                  </c:pt>
                  <c:pt idx="7">
                    <c:v>0.27882249999999997</c:v>
                  </c:pt>
                  <c:pt idx="8">
                    <c:v>0.59232569999999996</c:v>
                  </c:pt>
                  <c:pt idx="9">
                    <c:v>0.15653049999999999</c:v>
                  </c:pt>
                  <c:pt idx="10">
                    <c:v>0.1375113</c:v>
                  </c:pt>
                  <c:pt idx="11">
                    <c:v>0.24930620000000001</c:v>
                  </c:pt>
                  <c:pt idx="12">
                    <c:v>8.3027199999999995E-2</c:v>
                  </c:pt>
                  <c:pt idx="13">
                    <c:v>7.2911000000000004E-2</c:v>
                  </c:pt>
                  <c:pt idx="14">
                    <c:v>0.26038679999999997</c:v>
                  </c:pt>
                  <c:pt idx="15">
                    <c:v>0.63766730000000005</c:v>
                  </c:pt>
                  <c:pt idx="16">
                    <c:v>0.15663859999999999</c:v>
                  </c:pt>
                  <c:pt idx="17">
                    <c:v>0.148175</c:v>
                  </c:pt>
                  <c:pt idx="18">
                    <c:v>0.10829759999999999</c:v>
                  </c:pt>
                  <c:pt idx="19">
                    <c:v>0.25779940000000001</c:v>
                  </c:pt>
                  <c:pt idx="20">
                    <c:v>0.1270772</c:v>
                  </c:pt>
                  <c:pt idx="21">
                    <c:v>0.30051240000000001</c:v>
                  </c:pt>
                  <c:pt idx="22">
                    <c:v>6.6730300000000006E-2</c:v>
                  </c:pt>
                  <c:pt idx="23">
                    <c:v>0.3685561</c:v>
                  </c:pt>
                  <c:pt idx="24">
                    <c:v>0.18763260000000001</c:v>
                  </c:pt>
                  <c:pt idx="25">
                    <c:v>0.21965499999999999</c:v>
                  </c:pt>
                  <c:pt idx="26">
                    <c:v>0.68093840000000005</c:v>
                  </c:pt>
                  <c:pt idx="27">
                    <c:v>0.1127698</c:v>
                  </c:pt>
                </c:numCache>
              </c:numRef>
            </c:plus>
            <c:minus>
              <c:numRef>
                <c:extLst>
                  <c:ext xmlns:c15="http://schemas.microsoft.com/office/drawing/2012/chart" uri="{02D57815-91ED-43cb-92C2-25804820EDAC}">
                    <c15:fullRef>
                      <c15:sqref>'MedianEarnings by Hhtype'!$AA$12:$AA$41</c15:sqref>
                    </c15:fullRef>
                  </c:ext>
                </c:extLst>
                <c:f>('MedianEarnings by Hhtype'!$AA$12:$AA$26,'MedianEarnings by Hhtype'!$AA$28:$AA$33,'MedianEarnings by Hhtype'!$AA$35:$AA$41)</c:f>
                <c:numCache>
                  <c:formatCode>General</c:formatCode>
                  <c:ptCount val="28"/>
                  <c:pt idx="0">
                    <c:v>0.2169248</c:v>
                  </c:pt>
                  <c:pt idx="1">
                    <c:v>0.17206189999999999</c:v>
                  </c:pt>
                  <c:pt idx="2">
                    <c:v>0.12128849999999999</c:v>
                  </c:pt>
                  <c:pt idx="3">
                    <c:v>0.16932849999999999</c:v>
                  </c:pt>
                  <c:pt idx="4">
                    <c:v>9.2877600000000005E-2</c:v>
                  </c:pt>
                  <c:pt idx="5">
                    <c:v>0.22938149999999999</c:v>
                  </c:pt>
                  <c:pt idx="6">
                    <c:v>0.2054048</c:v>
                  </c:pt>
                  <c:pt idx="7">
                    <c:v>0.27882249999999997</c:v>
                  </c:pt>
                  <c:pt idx="8">
                    <c:v>0.59232569999999996</c:v>
                  </c:pt>
                  <c:pt idx="9">
                    <c:v>0.15653049999999999</c:v>
                  </c:pt>
                  <c:pt idx="10">
                    <c:v>0.1375113</c:v>
                  </c:pt>
                  <c:pt idx="11">
                    <c:v>0.24930620000000001</c:v>
                  </c:pt>
                  <c:pt idx="12">
                    <c:v>8.3027199999999995E-2</c:v>
                  </c:pt>
                  <c:pt idx="13">
                    <c:v>7.2911000000000004E-2</c:v>
                  </c:pt>
                  <c:pt idx="14">
                    <c:v>0.26038679999999997</c:v>
                  </c:pt>
                  <c:pt idx="15">
                    <c:v>0.63766730000000005</c:v>
                  </c:pt>
                  <c:pt idx="16">
                    <c:v>0.15663859999999999</c:v>
                  </c:pt>
                  <c:pt idx="17">
                    <c:v>0.148175</c:v>
                  </c:pt>
                  <c:pt idx="18">
                    <c:v>0.10829759999999999</c:v>
                  </c:pt>
                  <c:pt idx="19">
                    <c:v>0.25779940000000001</c:v>
                  </c:pt>
                  <c:pt idx="20">
                    <c:v>0.1270772</c:v>
                  </c:pt>
                  <c:pt idx="21">
                    <c:v>0.30051240000000001</c:v>
                  </c:pt>
                  <c:pt idx="22">
                    <c:v>6.6730300000000006E-2</c:v>
                  </c:pt>
                  <c:pt idx="23">
                    <c:v>0.3685561</c:v>
                  </c:pt>
                  <c:pt idx="24">
                    <c:v>0.18763260000000001</c:v>
                  </c:pt>
                  <c:pt idx="25">
                    <c:v>0.21965499999999999</c:v>
                  </c:pt>
                  <c:pt idx="26">
                    <c:v>0.68093840000000005</c:v>
                  </c:pt>
                  <c:pt idx="27">
                    <c:v>0.1127698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extLst>
                <c:ext xmlns:c15="http://schemas.microsoft.com/office/drawing/2012/chart" uri="{02D57815-91ED-43cb-92C2-25804820EDAC}">
                  <c15:fullRef>
                    <c15:sqref>'MedianEarnings by Hhtype'!$U$12:$U$41</c15:sqref>
                  </c15:fullRef>
                </c:ext>
              </c:extLst>
              <c:f>('MedianEarnings by Hhtype'!$U$12:$U$26,'MedianEarnings by Hhtype'!$U$28:$U$33,'MedianEarnings by Hhtype'!$U$35:$U$41)</c:f>
              <c:strCache>
                <c:ptCount val="28"/>
                <c:pt idx="0">
                  <c:v>DK</c:v>
                </c:pt>
                <c:pt idx="1">
                  <c:v>SE</c:v>
                </c:pt>
                <c:pt idx="2">
                  <c:v>CZ</c:v>
                </c:pt>
                <c:pt idx="3">
                  <c:v>PL</c:v>
                </c:pt>
                <c:pt idx="4">
                  <c:v>IT</c:v>
                </c:pt>
                <c:pt idx="5">
                  <c:v>CH</c:v>
                </c:pt>
                <c:pt idx="6">
                  <c:v>NO</c:v>
                </c:pt>
                <c:pt idx="7">
                  <c:v>HU</c:v>
                </c:pt>
                <c:pt idx="8">
                  <c:v>LT</c:v>
                </c:pt>
                <c:pt idx="9">
                  <c:v>EL</c:v>
                </c:pt>
                <c:pt idx="10">
                  <c:v>EE</c:v>
                </c:pt>
                <c:pt idx="11">
                  <c:v>FI</c:v>
                </c:pt>
                <c:pt idx="12">
                  <c:v>FR</c:v>
                </c:pt>
                <c:pt idx="13">
                  <c:v>BE</c:v>
                </c:pt>
                <c:pt idx="14">
                  <c:v>LV</c:v>
                </c:pt>
                <c:pt idx="15">
                  <c:v>HR</c:v>
                </c:pt>
                <c:pt idx="16">
                  <c:v>AT</c:v>
                </c:pt>
                <c:pt idx="17">
                  <c:v>NL</c:v>
                </c:pt>
                <c:pt idx="18">
                  <c:v>ES</c:v>
                </c:pt>
                <c:pt idx="19">
                  <c:v>CY</c:v>
                </c:pt>
                <c:pt idx="20">
                  <c:v>DE</c:v>
                </c:pt>
                <c:pt idx="21">
                  <c:v>SI</c:v>
                </c:pt>
                <c:pt idx="22">
                  <c:v>UK</c:v>
                </c:pt>
                <c:pt idx="23">
                  <c:v>LU</c:v>
                </c:pt>
                <c:pt idx="24">
                  <c:v>IE</c:v>
                </c:pt>
                <c:pt idx="25">
                  <c:v>MT</c:v>
                </c:pt>
                <c:pt idx="26">
                  <c:v>RO</c:v>
                </c:pt>
                <c:pt idx="27">
                  <c:v>PT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'MedianEarnings by Hhtype'!$W$12:$W$41</c15:sqref>
                  </c15:fullRef>
                </c:ext>
              </c:extLst>
              <c:f>('MedianEarnings by Hhtype'!$W$12:$W$26,'MedianEarnings by Hhtype'!$W$28:$W$33,'MedianEarnings by Hhtype'!$W$35:$W$41)</c:f>
              <c:numCache>
                <c:formatCode>General</c:formatCode>
                <c:ptCount val="28"/>
                <c:pt idx="1">
                  <c:v>1.068797</c:v>
                </c:pt>
                <c:pt idx="2">
                  <c:v>0.85040830000000001</c:v>
                </c:pt>
                <c:pt idx="3">
                  <c:v>0.90376749999999995</c:v>
                </c:pt>
                <c:pt idx="4">
                  <c:v>0.96028690000000005</c:v>
                </c:pt>
                <c:pt idx="9">
                  <c:v>0.88978710000000005</c:v>
                </c:pt>
                <c:pt idx="10">
                  <c:v>0.75490040000000003</c:v>
                </c:pt>
                <c:pt idx="12">
                  <c:v>0.85955269999999995</c:v>
                </c:pt>
                <c:pt idx="13">
                  <c:v>0.88580959999999997</c:v>
                </c:pt>
                <c:pt idx="16">
                  <c:v>0.76861769999999996</c:v>
                </c:pt>
                <c:pt idx="17">
                  <c:v>0.71059819999999996</c:v>
                </c:pt>
                <c:pt idx="18">
                  <c:v>0.91719790000000001</c:v>
                </c:pt>
                <c:pt idx="20">
                  <c:v>0.91512369999999998</c:v>
                </c:pt>
                <c:pt idx="22">
                  <c:v>0.45136189999999998</c:v>
                </c:pt>
                <c:pt idx="24">
                  <c:v>0.74460550000000003</c:v>
                </c:pt>
                <c:pt idx="27">
                  <c:v>0.90707530000000003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CDA-4119-A148-B69A143BF9AD}"/>
            </c:ext>
          </c:extLst>
        </c:ser>
        <c:ser>
          <c:idx val="2"/>
          <c:order val="2"/>
          <c:tx>
            <c:strRef>
              <c:f>'MedianEarnings by Hhtype'!$X$11</c:f>
              <c:strCache>
                <c:ptCount val="1"/>
                <c:pt idx="0">
                  <c:v>Working class</c:v>
                </c:pt>
              </c:strCache>
            </c:strRef>
          </c:tx>
          <c:spPr>
            <a:ln w="12700" cap="rnd">
              <a:noFill/>
              <a:round/>
            </a:ln>
            <a:effectLst/>
          </c:spPr>
          <c:marker>
            <c:symbol val="triangle"/>
            <c:size val="6"/>
            <c:spPr>
              <a:solidFill>
                <a:sysClr val="windowText" lastClr="000000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extLst>
                  <c:ext xmlns:c15="http://schemas.microsoft.com/office/drawing/2012/chart" uri="{02D57815-91ED-43cb-92C2-25804820EDAC}">
                    <c15:fullRef>
                      <c15:sqref>'MedianEarnings by Hhtype'!$AB$12:$AB$41</c15:sqref>
                    </c15:fullRef>
                  </c:ext>
                </c:extLst>
                <c:f>('MedianEarnings by Hhtype'!$AB$12:$AB$26,'MedianEarnings by Hhtype'!$AB$28:$AB$33,'MedianEarnings by Hhtype'!$AB$35:$AB$41)</c:f>
                <c:numCache>
                  <c:formatCode>General</c:formatCode>
                  <c:ptCount val="28"/>
                  <c:pt idx="0">
                    <c:v>9.0242000000000003E-2</c:v>
                  </c:pt>
                  <c:pt idx="1">
                    <c:v>9.6632099999999999E-2</c:v>
                  </c:pt>
                  <c:pt idx="2">
                    <c:v>7.7454800000000004E-2</c:v>
                  </c:pt>
                  <c:pt idx="3">
                    <c:v>4.7631100000000003E-2</c:v>
                  </c:pt>
                  <c:pt idx="4">
                    <c:v>6.5260899999999997E-2</c:v>
                  </c:pt>
                  <c:pt idx="5">
                    <c:v>0.18414659999999999</c:v>
                  </c:pt>
                  <c:pt idx="6">
                    <c:v>8.6387000000000005E-2</c:v>
                  </c:pt>
                  <c:pt idx="7">
                    <c:v>8.0805399999999999E-2</c:v>
                  </c:pt>
                  <c:pt idx="8">
                    <c:v>0.1753401</c:v>
                  </c:pt>
                  <c:pt idx="9">
                    <c:v>0.13995679999999999</c:v>
                  </c:pt>
                  <c:pt idx="10">
                    <c:v>8.4476099999999998E-2</c:v>
                  </c:pt>
                  <c:pt idx="11">
                    <c:v>0.13393099999999999</c:v>
                  </c:pt>
                  <c:pt idx="12">
                    <c:v>0.1103315</c:v>
                  </c:pt>
                  <c:pt idx="13">
                    <c:v>7.4242600000000006E-2</c:v>
                  </c:pt>
                  <c:pt idx="14">
                    <c:v>0.1129684</c:v>
                  </c:pt>
                  <c:pt idx="15">
                    <c:v>9.6384200000000003E-2</c:v>
                  </c:pt>
                  <c:pt idx="16">
                    <c:v>0.11193989999999999</c:v>
                  </c:pt>
                  <c:pt idx="17">
                    <c:v>0.13115760000000001</c:v>
                  </c:pt>
                  <c:pt idx="18">
                    <c:v>6.79424E-2</c:v>
                  </c:pt>
                  <c:pt idx="19">
                    <c:v>6.8217E-2</c:v>
                  </c:pt>
                  <c:pt idx="20">
                    <c:v>7.8617500000000007E-2</c:v>
                  </c:pt>
                  <c:pt idx="21">
                    <c:v>0.13785510000000001</c:v>
                  </c:pt>
                  <c:pt idx="22">
                    <c:v>4.0038200000000003E-2</c:v>
                  </c:pt>
                  <c:pt idx="23">
                    <c:v>0.13758090000000001</c:v>
                  </c:pt>
                  <c:pt idx="24">
                    <c:v>0.11062279999999999</c:v>
                  </c:pt>
                  <c:pt idx="25">
                    <c:v>0.18983749999999999</c:v>
                  </c:pt>
                  <c:pt idx="26">
                    <c:v>0.1180982</c:v>
                  </c:pt>
                  <c:pt idx="27">
                    <c:v>7.3435700000000007E-2</c:v>
                  </c:pt>
                </c:numCache>
              </c:numRef>
            </c:plus>
            <c:minus>
              <c:numRef>
                <c:extLst>
                  <c:ext xmlns:c15="http://schemas.microsoft.com/office/drawing/2012/chart" uri="{02D57815-91ED-43cb-92C2-25804820EDAC}">
                    <c15:fullRef>
                      <c15:sqref>'MedianEarnings by Hhtype'!$AB$12:$AB$41</c15:sqref>
                    </c15:fullRef>
                  </c:ext>
                </c:extLst>
                <c:f>('MedianEarnings by Hhtype'!$AB$12:$AB$26,'MedianEarnings by Hhtype'!$AB$28:$AB$33,'MedianEarnings by Hhtype'!$AB$35:$AB$41)</c:f>
                <c:numCache>
                  <c:formatCode>General</c:formatCode>
                  <c:ptCount val="28"/>
                  <c:pt idx="0">
                    <c:v>9.0242000000000003E-2</c:v>
                  </c:pt>
                  <c:pt idx="1">
                    <c:v>9.6632099999999999E-2</c:v>
                  </c:pt>
                  <c:pt idx="2">
                    <c:v>7.7454800000000004E-2</c:v>
                  </c:pt>
                  <c:pt idx="3">
                    <c:v>4.7631100000000003E-2</c:v>
                  </c:pt>
                  <c:pt idx="4">
                    <c:v>6.5260899999999997E-2</c:v>
                  </c:pt>
                  <c:pt idx="5">
                    <c:v>0.18414659999999999</c:v>
                  </c:pt>
                  <c:pt idx="6">
                    <c:v>8.6387000000000005E-2</c:v>
                  </c:pt>
                  <c:pt idx="7">
                    <c:v>8.0805399999999999E-2</c:v>
                  </c:pt>
                  <c:pt idx="8">
                    <c:v>0.1753401</c:v>
                  </c:pt>
                  <c:pt idx="9">
                    <c:v>0.13995679999999999</c:v>
                  </c:pt>
                  <c:pt idx="10">
                    <c:v>8.4476099999999998E-2</c:v>
                  </c:pt>
                  <c:pt idx="11">
                    <c:v>0.13393099999999999</c:v>
                  </c:pt>
                  <c:pt idx="12">
                    <c:v>0.1103315</c:v>
                  </c:pt>
                  <c:pt idx="13">
                    <c:v>7.4242600000000006E-2</c:v>
                  </c:pt>
                  <c:pt idx="14">
                    <c:v>0.1129684</c:v>
                  </c:pt>
                  <c:pt idx="15">
                    <c:v>9.6384200000000003E-2</c:v>
                  </c:pt>
                  <c:pt idx="16">
                    <c:v>0.11193989999999999</c:v>
                  </c:pt>
                  <c:pt idx="17">
                    <c:v>0.13115760000000001</c:v>
                  </c:pt>
                  <c:pt idx="18">
                    <c:v>6.79424E-2</c:v>
                  </c:pt>
                  <c:pt idx="19">
                    <c:v>6.8217E-2</c:v>
                  </c:pt>
                  <c:pt idx="20">
                    <c:v>7.8617500000000007E-2</c:v>
                  </c:pt>
                  <c:pt idx="21">
                    <c:v>0.13785510000000001</c:v>
                  </c:pt>
                  <c:pt idx="22">
                    <c:v>4.0038200000000003E-2</c:v>
                  </c:pt>
                  <c:pt idx="23">
                    <c:v>0.13758090000000001</c:v>
                  </c:pt>
                  <c:pt idx="24">
                    <c:v>0.11062279999999999</c:v>
                  </c:pt>
                  <c:pt idx="25">
                    <c:v>0.18983749999999999</c:v>
                  </c:pt>
                  <c:pt idx="26">
                    <c:v>0.1180982</c:v>
                  </c:pt>
                  <c:pt idx="27">
                    <c:v>7.3435700000000007E-2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extLst>
                <c:ext xmlns:c15="http://schemas.microsoft.com/office/drawing/2012/chart" uri="{02D57815-91ED-43cb-92C2-25804820EDAC}">
                  <c15:fullRef>
                    <c15:sqref>'MedianEarnings by Hhtype'!$U$12:$U$41</c15:sqref>
                  </c15:fullRef>
                </c:ext>
              </c:extLst>
              <c:f>('MedianEarnings by Hhtype'!$U$12:$U$26,'MedianEarnings by Hhtype'!$U$28:$U$33,'MedianEarnings by Hhtype'!$U$35:$U$41)</c:f>
              <c:strCache>
                <c:ptCount val="28"/>
                <c:pt idx="0">
                  <c:v>DK</c:v>
                </c:pt>
                <c:pt idx="1">
                  <c:v>SE</c:v>
                </c:pt>
                <c:pt idx="2">
                  <c:v>CZ</c:v>
                </c:pt>
                <c:pt idx="3">
                  <c:v>PL</c:v>
                </c:pt>
                <c:pt idx="4">
                  <c:v>IT</c:v>
                </c:pt>
                <c:pt idx="5">
                  <c:v>CH</c:v>
                </c:pt>
                <c:pt idx="6">
                  <c:v>NO</c:v>
                </c:pt>
                <c:pt idx="7">
                  <c:v>HU</c:v>
                </c:pt>
                <c:pt idx="8">
                  <c:v>LT</c:v>
                </c:pt>
                <c:pt idx="9">
                  <c:v>EL</c:v>
                </c:pt>
                <c:pt idx="10">
                  <c:v>EE</c:v>
                </c:pt>
                <c:pt idx="11">
                  <c:v>FI</c:v>
                </c:pt>
                <c:pt idx="12">
                  <c:v>FR</c:v>
                </c:pt>
                <c:pt idx="13">
                  <c:v>BE</c:v>
                </c:pt>
                <c:pt idx="14">
                  <c:v>LV</c:v>
                </c:pt>
                <c:pt idx="15">
                  <c:v>HR</c:v>
                </c:pt>
                <c:pt idx="16">
                  <c:v>AT</c:v>
                </c:pt>
                <c:pt idx="17">
                  <c:v>NL</c:v>
                </c:pt>
                <c:pt idx="18">
                  <c:v>ES</c:v>
                </c:pt>
                <c:pt idx="19">
                  <c:v>CY</c:v>
                </c:pt>
                <c:pt idx="20">
                  <c:v>DE</c:v>
                </c:pt>
                <c:pt idx="21">
                  <c:v>SI</c:v>
                </c:pt>
                <c:pt idx="22">
                  <c:v>UK</c:v>
                </c:pt>
                <c:pt idx="23">
                  <c:v>LU</c:v>
                </c:pt>
                <c:pt idx="24">
                  <c:v>IE</c:v>
                </c:pt>
                <c:pt idx="25">
                  <c:v>MT</c:v>
                </c:pt>
                <c:pt idx="26">
                  <c:v>RO</c:v>
                </c:pt>
                <c:pt idx="27">
                  <c:v>PT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'MedianEarnings by Hhtype'!$X$12:$X$41</c15:sqref>
                  </c15:fullRef>
                </c:ext>
              </c:extLst>
              <c:f>('MedianEarnings by Hhtype'!$X$12:$X$26,'MedianEarnings by Hhtype'!$X$28:$X$33,'MedianEarnings by Hhtype'!$X$35:$X$41)</c:f>
              <c:numCache>
                <c:formatCode>General</c:formatCode>
                <c:ptCount val="28"/>
                <c:pt idx="0">
                  <c:v>0.89747719999999997</c:v>
                </c:pt>
                <c:pt idx="1">
                  <c:v>0.86877070000000001</c:v>
                </c:pt>
                <c:pt idx="2">
                  <c:v>0.73955230000000005</c:v>
                </c:pt>
                <c:pt idx="3">
                  <c:v>0.70704400000000001</c:v>
                </c:pt>
                <c:pt idx="4">
                  <c:v>0.71959660000000003</c:v>
                </c:pt>
                <c:pt idx="5">
                  <c:v>0.47674549999999999</c:v>
                </c:pt>
                <c:pt idx="6">
                  <c:v>0.80489889999999997</c:v>
                </c:pt>
                <c:pt idx="7">
                  <c:v>0.7492065</c:v>
                </c:pt>
                <c:pt idx="8">
                  <c:v>0.68535860000000004</c:v>
                </c:pt>
                <c:pt idx="9">
                  <c:v>0.74281940000000002</c:v>
                </c:pt>
                <c:pt idx="10">
                  <c:v>0.61473829999999996</c:v>
                </c:pt>
                <c:pt idx="11">
                  <c:v>0.68113489999999999</c:v>
                </c:pt>
                <c:pt idx="12">
                  <c:v>0.58756640000000004</c:v>
                </c:pt>
                <c:pt idx="13">
                  <c:v>0.59930810000000001</c:v>
                </c:pt>
                <c:pt idx="14">
                  <c:v>0.675562</c:v>
                </c:pt>
                <c:pt idx="15">
                  <c:v>0.7539477</c:v>
                </c:pt>
                <c:pt idx="16">
                  <c:v>0.45999899999999999</c:v>
                </c:pt>
                <c:pt idx="17">
                  <c:v>0.49263970000000001</c:v>
                </c:pt>
                <c:pt idx="18">
                  <c:v>0.67919249999999998</c:v>
                </c:pt>
                <c:pt idx="19">
                  <c:v>0.74411439999999995</c:v>
                </c:pt>
                <c:pt idx="20">
                  <c:v>0.4182845</c:v>
                </c:pt>
                <c:pt idx="21">
                  <c:v>0.66745140000000003</c:v>
                </c:pt>
                <c:pt idx="22">
                  <c:v>0.364786</c:v>
                </c:pt>
                <c:pt idx="23">
                  <c:v>0.5871577</c:v>
                </c:pt>
                <c:pt idx="24">
                  <c:v>0.38808369999999998</c:v>
                </c:pt>
                <c:pt idx="25">
                  <c:v>0.6903009</c:v>
                </c:pt>
                <c:pt idx="26">
                  <c:v>0.84008930000000004</c:v>
                </c:pt>
                <c:pt idx="27">
                  <c:v>0.79446190000000005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CDA-4119-A148-B69A143BF9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41098288"/>
        <c:axId val="2140844480"/>
      </c:lineChart>
      <c:catAx>
        <c:axId val="21410982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2140844480"/>
        <c:crosses val="autoZero"/>
        <c:auto val="1"/>
        <c:lblAlgn val="ctr"/>
        <c:lblOffset val="100"/>
        <c:noMultiLvlLbl val="0"/>
      </c:catAx>
      <c:valAx>
        <c:axId val="2140844480"/>
        <c:scaling>
          <c:orientation val="minMax"/>
          <c:max val="2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21410982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nl-BE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</a:defRPr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'MedianEarnings by Hhtype'!$AF$11</c:f>
              <c:strCache>
                <c:ptCount val="1"/>
                <c:pt idx="0">
                  <c:v>Salariat</c:v>
                </c:pt>
              </c:strCache>
            </c:strRef>
          </c:tx>
          <c:spPr>
            <a:ln w="12700" cap="rnd">
              <a:noFill/>
              <a:prstDash val="lgDash"/>
              <a:round/>
            </a:ln>
            <a:effectLst/>
          </c:spPr>
          <c:marker>
            <c:symbol val="diamond"/>
            <c:size val="6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'MedianEarnings by Hhtype'!$AK$12:$AK$41</c:f>
                <c:numCache>
                  <c:formatCode>General</c:formatCode>
                  <c:ptCount val="30"/>
                  <c:pt idx="0">
                    <c:v>3.5445600000000001E-2</c:v>
                  </c:pt>
                  <c:pt idx="1">
                    <c:v>6.0793399999999997E-2</c:v>
                  </c:pt>
                  <c:pt idx="2">
                    <c:v>3.5604700000000003E-2</c:v>
                  </c:pt>
                  <c:pt idx="3">
                    <c:v>3.6384899999999998E-2</c:v>
                  </c:pt>
                  <c:pt idx="4">
                    <c:v>3.4788399999999997E-2</c:v>
                  </c:pt>
                  <c:pt idx="5">
                    <c:v>1.2421099999999999E-2</c:v>
                  </c:pt>
                  <c:pt idx="6">
                    <c:v>5.15392E-2</c:v>
                  </c:pt>
                  <c:pt idx="7">
                    <c:v>5.3983400000000001E-2</c:v>
                  </c:pt>
                  <c:pt idx="8">
                    <c:v>5.58448E-2</c:v>
                  </c:pt>
                  <c:pt idx="9">
                    <c:v>3.6220000000000002E-2</c:v>
                  </c:pt>
                  <c:pt idx="10">
                    <c:v>0.1065986</c:v>
                  </c:pt>
                  <c:pt idx="11">
                    <c:v>6.6590200000000002E-2</c:v>
                  </c:pt>
                  <c:pt idx="12">
                    <c:v>4.8534800000000003E-2</c:v>
                  </c:pt>
                  <c:pt idx="13">
                    <c:v>7.0039599999999994E-2</c:v>
                  </c:pt>
                  <c:pt idx="14">
                    <c:v>7.2472999999999996E-2</c:v>
                  </c:pt>
                  <c:pt idx="15">
                    <c:v>6.3694200000000006E-2</c:v>
                  </c:pt>
                  <c:pt idx="16">
                    <c:v>4.2903299999999998E-2</c:v>
                  </c:pt>
                  <c:pt idx="17">
                    <c:v>0.11046</c:v>
                  </c:pt>
                  <c:pt idx="18">
                    <c:v>4.6387699999999997E-2</c:v>
                  </c:pt>
                  <c:pt idx="19">
                    <c:v>5.8833499999999997E-2</c:v>
                  </c:pt>
                  <c:pt idx="20">
                    <c:v>5.1812900000000002E-2</c:v>
                  </c:pt>
                  <c:pt idx="21">
                    <c:v>7.2736899999999993E-2</c:v>
                  </c:pt>
                  <c:pt idx="22">
                    <c:v>9.5723299999999997E-2</c:v>
                  </c:pt>
                  <c:pt idx="23">
                    <c:v>5.3375499999999999E-2</c:v>
                  </c:pt>
                  <c:pt idx="24">
                    <c:v>6.4069500000000001E-2</c:v>
                  </c:pt>
                  <c:pt idx="25">
                    <c:v>6.94853E-2</c:v>
                  </c:pt>
                  <c:pt idx="26">
                    <c:v>4.3851300000000003E-2</c:v>
                  </c:pt>
                  <c:pt idx="27">
                    <c:v>9.6482299999999993E-2</c:v>
                  </c:pt>
                  <c:pt idx="28">
                    <c:v>5.4791199999999998E-2</c:v>
                  </c:pt>
                  <c:pt idx="29">
                    <c:v>5.9937600000000001E-2</c:v>
                  </c:pt>
                </c:numCache>
              </c:numRef>
            </c:plus>
            <c:minus>
              <c:numRef>
                <c:f>'MedianEarnings by Hhtype'!$AK$12:$AK$41</c:f>
                <c:numCache>
                  <c:formatCode>General</c:formatCode>
                  <c:ptCount val="30"/>
                  <c:pt idx="0">
                    <c:v>3.5445600000000001E-2</c:v>
                  </c:pt>
                  <c:pt idx="1">
                    <c:v>6.0793399999999997E-2</c:v>
                  </c:pt>
                  <c:pt idx="2">
                    <c:v>3.5604700000000003E-2</c:v>
                  </c:pt>
                  <c:pt idx="3">
                    <c:v>3.6384899999999998E-2</c:v>
                  </c:pt>
                  <c:pt idx="4">
                    <c:v>3.4788399999999997E-2</c:v>
                  </c:pt>
                  <c:pt idx="5">
                    <c:v>1.2421099999999999E-2</c:v>
                  </c:pt>
                  <c:pt idx="6">
                    <c:v>5.15392E-2</c:v>
                  </c:pt>
                  <c:pt idx="7">
                    <c:v>5.3983400000000001E-2</c:v>
                  </c:pt>
                  <c:pt idx="8">
                    <c:v>5.58448E-2</c:v>
                  </c:pt>
                  <c:pt idx="9">
                    <c:v>3.6220000000000002E-2</c:v>
                  </c:pt>
                  <c:pt idx="10">
                    <c:v>0.1065986</c:v>
                  </c:pt>
                  <c:pt idx="11">
                    <c:v>6.6590200000000002E-2</c:v>
                  </c:pt>
                  <c:pt idx="12">
                    <c:v>4.8534800000000003E-2</c:v>
                  </c:pt>
                  <c:pt idx="13">
                    <c:v>7.0039599999999994E-2</c:v>
                  </c:pt>
                  <c:pt idx="14">
                    <c:v>7.2472999999999996E-2</c:v>
                  </c:pt>
                  <c:pt idx="15">
                    <c:v>6.3694200000000006E-2</c:v>
                  </c:pt>
                  <c:pt idx="16">
                    <c:v>4.2903299999999998E-2</c:v>
                  </c:pt>
                  <c:pt idx="17">
                    <c:v>0.11046</c:v>
                  </c:pt>
                  <c:pt idx="18">
                    <c:v>4.6387699999999997E-2</c:v>
                  </c:pt>
                  <c:pt idx="19">
                    <c:v>5.8833499999999997E-2</c:v>
                  </c:pt>
                  <c:pt idx="20">
                    <c:v>5.1812900000000002E-2</c:v>
                  </c:pt>
                  <c:pt idx="21">
                    <c:v>7.2736899999999993E-2</c:v>
                  </c:pt>
                  <c:pt idx="22">
                    <c:v>9.5723299999999997E-2</c:v>
                  </c:pt>
                  <c:pt idx="23">
                    <c:v>5.3375499999999999E-2</c:v>
                  </c:pt>
                  <c:pt idx="24">
                    <c:v>6.4069500000000001E-2</c:v>
                  </c:pt>
                  <c:pt idx="25">
                    <c:v>6.94853E-2</c:v>
                  </c:pt>
                  <c:pt idx="26">
                    <c:v>4.3851300000000003E-2</c:v>
                  </c:pt>
                  <c:pt idx="27">
                    <c:v>9.6482299999999993E-2</c:v>
                  </c:pt>
                  <c:pt idx="28">
                    <c:v>5.4791199999999998E-2</c:v>
                  </c:pt>
                  <c:pt idx="29">
                    <c:v>5.9937600000000001E-2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'MedianEarnings by Hhtype'!$AE$12:$AE$41</c:f>
              <c:strCache>
                <c:ptCount val="30"/>
                <c:pt idx="0">
                  <c:v>IT</c:v>
                </c:pt>
                <c:pt idx="1">
                  <c:v>DK</c:v>
                </c:pt>
                <c:pt idx="2">
                  <c:v>SE</c:v>
                </c:pt>
                <c:pt idx="3">
                  <c:v>BE</c:v>
                </c:pt>
                <c:pt idx="4">
                  <c:v>NO</c:v>
                </c:pt>
                <c:pt idx="5">
                  <c:v>EL</c:v>
                </c:pt>
                <c:pt idx="6">
                  <c:v>CZ</c:v>
                </c:pt>
                <c:pt idx="7">
                  <c:v>FI</c:v>
                </c:pt>
                <c:pt idx="8">
                  <c:v>PL</c:v>
                </c:pt>
                <c:pt idx="9">
                  <c:v>FR</c:v>
                </c:pt>
                <c:pt idx="10">
                  <c:v>HU</c:v>
                </c:pt>
                <c:pt idx="11">
                  <c:v>EE</c:v>
                </c:pt>
                <c:pt idx="12">
                  <c:v>CH</c:v>
                </c:pt>
                <c:pt idx="13">
                  <c:v>LV</c:v>
                </c:pt>
                <c:pt idx="14">
                  <c:v>RS</c:v>
                </c:pt>
                <c:pt idx="15">
                  <c:v>AT</c:v>
                </c:pt>
                <c:pt idx="16">
                  <c:v>NL</c:v>
                </c:pt>
                <c:pt idx="17">
                  <c:v>LT</c:v>
                </c:pt>
                <c:pt idx="18">
                  <c:v>HR</c:v>
                </c:pt>
                <c:pt idx="19">
                  <c:v>SI</c:v>
                </c:pt>
                <c:pt idx="20">
                  <c:v>MT</c:v>
                </c:pt>
                <c:pt idx="21">
                  <c:v>DE</c:v>
                </c:pt>
                <c:pt idx="22">
                  <c:v>BG</c:v>
                </c:pt>
                <c:pt idx="23">
                  <c:v>ES</c:v>
                </c:pt>
                <c:pt idx="24">
                  <c:v>IE</c:v>
                </c:pt>
                <c:pt idx="25">
                  <c:v>LU</c:v>
                </c:pt>
                <c:pt idx="26">
                  <c:v>UK</c:v>
                </c:pt>
                <c:pt idx="27">
                  <c:v>CY</c:v>
                </c:pt>
                <c:pt idx="28">
                  <c:v>PT</c:v>
                </c:pt>
                <c:pt idx="29">
                  <c:v>RO</c:v>
                </c:pt>
              </c:strCache>
            </c:strRef>
          </c:cat>
          <c:val>
            <c:numRef>
              <c:f>'MedianEarnings by Hhtype'!$AF$12:$AF$41</c:f>
              <c:numCache>
                <c:formatCode>General</c:formatCode>
                <c:ptCount val="30"/>
                <c:pt idx="0">
                  <c:v>1.2553049999999999</c:v>
                </c:pt>
                <c:pt idx="1">
                  <c:v>1.2698510000000001</c:v>
                </c:pt>
                <c:pt idx="2">
                  <c:v>1.220904</c:v>
                </c:pt>
                <c:pt idx="3">
                  <c:v>1.1959820000000001</c:v>
                </c:pt>
                <c:pt idx="4">
                  <c:v>1.2061379999999999</c:v>
                </c:pt>
                <c:pt idx="5">
                  <c:v>1.3726609999999999</c:v>
                </c:pt>
                <c:pt idx="6">
                  <c:v>1.389837</c:v>
                </c:pt>
                <c:pt idx="7">
                  <c:v>1.384031</c:v>
                </c:pt>
                <c:pt idx="8">
                  <c:v>1.370746</c:v>
                </c:pt>
                <c:pt idx="9">
                  <c:v>1.336619</c:v>
                </c:pt>
                <c:pt idx="10">
                  <c:v>1.5006349999999999</c:v>
                </c:pt>
                <c:pt idx="11">
                  <c:v>1.3566959999999999</c:v>
                </c:pt>
                <c:pt idx="12">
                  <c:v>1.339796</c:v>
                </c:pt>
                <c:pt idx="13">
                  <c:v>1.440315</c:v>
                </c:pt>
                <c:pt idx="14">
                  <c:v>1.4729350000000001</c:v>
                </c:pt>
                <c:pt idx="15">
                  <c:v>1.3265979999999999</c:v>
                </c:pt>
                <c:pt idx="16">
                  <c:v>1.400012</c:v>
                </c:pt>
                <c:pt idx="17">
                  <c:v>1.463668</c:v>
                </c:pt>
                <c:pt idx="18">
                  <c:v>1.5234700000000001</c:v>
                </c:pt>
                <c:pt idx="19">
                  <c:v>1.5103</c:v>
                </c:pt>
                <c:pt idx="20">
                  <c:v>1.4741249999999999</c:v>
                </c:pt>
                <c:pt idx="21">
                  <c:v>1.5374319999999999</c:v>
                </c:pt>
                <c:pt idx="22">
                  <c:v>1.627467</c:v>
                </c:pt>
                <c:pt idx="23">
                  <c:v>1.7138659999999999</c:v>
                </c:pt>
                <c:pt idx="24">
                  <c:v>1.654428</c:v>
                </c:pt>
                <c:pt idx="25">
                  <c:v>1.4913099999999999</c:v>
                </c:pt>
                <c:pt idx="26">
                  <c:v>1.5350189999999999</c:v>
                </c:pt>
                <c:pt idx="27">
                  <c:v>1.8818870000000001</c:v>
                </c:pt>
                <c:pt idx="28">
                  <c:v>1.8365469999999999</c:v>
                </c:pt>
                <c:pt idx="29">
                  <c:v>1.6069089999999999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CDA-4119-A148-B69A143BF9AD}"/>
            </c:ext>
          </c:extLst>
        </c:ser>
        <c:ser>
          <c:idx val="1"/>
          <c:order val="1"/>
          <c:tx>
            <c:strRef>
              <c:f>'MedianEarnings by Hhtype'!$AG$11</c:f>
              <c:strCache>
                <c:ptCount val="1"/>
                <c:pt idx="0">
                  <c:v>Intermediate class</c:v>
                </c:pt>
              </c:strCache>
            </c:strRef>
          </c:tx>
          <c:spPr>
            <a:ln w="12700" cap="rnd">
              <a:noFill/>
              <a:round/>
            </a:ln>
            <a:effectLst/>
          </c:spPr>
          <c:marker>
            <c:symbol val="x"/>
            <c:size val="6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'MedianEarnings by Hhtype'!$AL$12:$AL$41</c:f>
                <c:numCache>
                  <c:formatCode>General</c:formatCode>
                  <c:ptCount val="30"/>
                  <c:pt idx="0">
                    <c:v>3.96578E-2</c:v>
                  </c:pt>
                  <c:pt idx="1">
                    <c:v>6.6539299999999996E-2</c:v>
                  </c:pt>
                  <c:pt idx="2">
                    <c:v>7.4038099999999996E-2</c:v>
                  </c:pt>
                  <c:pt idx="3">
                    <c:v>4.8425099999999999E-2</c:v>
                  </c:pt>
                  <c:pt idx="4">
                    <c:v>7.7792100000000003E-2</c:v>
                  </c:pt>
                  <c:pt idx="5">
                    <c:v>4.4934399999999999E-2</c:v>
                  </c:pt>
                  <c:pt idx="6">
                    <c:v>4.0120200000000002E-2</c:v>
                  </c:pt>
                  <c:pt idx="7">
                    <c:v>4.8659399999999998E-2</c:v>
                  </c:pt>
                  <c:pt idx="8">
                    <c:v>6.1014800000000001E-2</c:v>
                  </c:pt>
                  <c:pt idx="9">
                    <c:v>2.9904699999999999E-2</c:v>
                  </c:pt>
                  <c:pt idx="10">
                    <c:v>8.5558099999999998E-2</c:v>
                  </c:pt>
                  <c:pt idx="11">
                    <c:v>8.6655800000000005E-2</c:v>
                  </c:pt>
                  <c:pt idx="12">
                    <c:v>8.4091299999999994E-2</c:v>
                  </c:pt>
                  <c:pt idx="13">
                    <c:v>9.0648400000000004E-2</c:v>
                  </c:pt>
                  <c:pt idx="14">
                    <c:v>8.4249900000000003E-2</c:v>
                  </c:pt>
                  <c:pt idx="15">
                    <c:v>7.0095000000000005E-2</c:v>
                  </c:pt>
                  <c:pt idx="16">
                    <c:v>7.1467199999999995E-2</c:v>
                  </c:pt>
                  <c:pt idx="17">
                    <c:v>0.15087439999999999</c:v>
                  </c:pt>
                  <c:pt idx="18">
                    <c:v>7.16445E-2</c:v>
                  </c:pt>
                  <c:pt idx="19">
                    <c:v>6.6043500000000005E-2</c:v>
                  </c:pt>
                  <c:pt idx="20">
                    <c:v>7.8293000000000001E-2</c:v>
                  </c:pt>
                  <c:pt idx="21">
                    <c:v>5.21234E-2</c:v>
                  </c:pt>
                  <c:pt idx="22">
                    <c:v>0.111262</c:v>
                  </c:pt>
                  <c:pt idx="23">
                    <c:v>5.0194500000000003E-2</c:v>
                  </c:pt>
                  <c:pt idx="24">
                    <c:v>8.5057999999999995E-2</c:v>
                  </c:pt>
                  <c:pt idx="25">
                    <c:v>8.6162199999999994E-2</c:v>
                  </c:pt>
                  <c:pt idx="26">
                    <c:v>3.8131600000000002E-2</c:v>
                  </c:pt>
                  <c:pt idx="27">
                    <c:v>4.7652199999999999E-2</c:v>
                  </c:pt>
                  <c:pt idx="28">
                    <c:v>6.4317100000000002E-2</c:v>
                  </c:pt>
                  <c:pt idx="29">
                    <c:v>0.10634150000000001</c:v>
                  </c:pt>
                </c:numCache>
              </c:numRef>
            </c:plus>
            <c:minus>
              <c:numRef>
                <c:f>'MedianEarnings by Hhtype'!$AL$12:$AL$41</c:f>
                <c:numCache>
                  <c:formatCode>General</c:formatCode>
                  <c:ptCount val="30"/>
                  <c:pt idx="0">
                    <c:v>3.96578E-2</c:v>
                  </c:pt>
                  <c:pt idx="1">
                    <c:v>6.6539299999999996E-2</c:v>
                  </c:pt>
                  <c:pt idx="2">
                    <c:v>7.4038099999999996E-2</c:v>
                  </c:pt>
                  <c:pt idx="3">
                    <c:v>4.8425099999999999E-2</c:v>
                  </c:pt>
                  <c:pt idx="4">
                    <c:v>7.7792100000000003E-2</c:v>
                  </c:pt>
                  <c:pt idx="5">
                    <c:v>4.4934399999999999E-2</c:v>
                  </c:pt>
                  <c:pt idx="6">
                    <c:v>4.0120200000000002E-2</c:v>
                  </c:pt>
                  <c:pt idx="7">
                    <c:v>4.8659399999999998E-2</c:v>
                  </c:pt>
                  <c:pt idx="8">
                    <c:v>6.1014800000000001E-2</c:v>
                  </c:pt>
                  <c:pt idx="9">
                    <c:v>2.9904699999999999E-2</c:v>
                  </c:pt>
                  <c:pt idx="10">
                    <c:v>8.5558099999999998E-2</c:v>
                  </c:pt>
                  <c:pt idx="11">
                    <c:v>8.6655800000000005E-2</c:v>
                  </c:pt>
                  <c:pt idx="12">
                    <c:v>8.4091299999999994E-2</c:v>
                  </c:pt>
                  <c:pt idx="13">
                    <c:v>9.0648400000000004E-2</c:v>
                  </c:pt>
                  <c:pt idx="14">
                    <c:v>8.4249900000000003E-2</c:v>
                  </c:pt>
                  <c:pt idx="15">
                    <c:v>7.0095000000000005E-2</c:v>
                  </c:pt>
                  <c:pt idx="16">
                    <c:v>7.1467199999999995E-2</c:v>
                  </c:pt>
                  <c:pt idx="17">
                    <c:v>0.15087439999999999</c:v>
                  </c:pt>
                  <c:pt idx="18">
                    <c:v>7.16445E-2</c:v>
                  </c:pt>
                  <c:pt idx="19">
                    <c:v>6.6043500000000005E-2</c:v>
                  </c:pt>
                  <c:pt idx="20">
                    <c:v>7.8293000000000001E-2</c:v>
                  </c:pt>
                  <c:pt idx="21">
                    <c:v>5.21234E-2</c:v>
                  </c:pt>
                  <c:pt idx="22">
                    <c:v>0.111262</c:v>
                  </c:pt>
                  <c:pt idx="23">
                    <c:v>5.0194500000000003E-2</c:v>
                  </c:pt>
                  <c:pt idx="24">
                    <c:v>8.5057999999999995E-2</c:v>
                  </c:pt>
                  <c:pt idx="25">
                    <c:v>8.6162199999999994E-2</c:v>
                  </c:pt>
                  <c:pt idx="26">
                    <c:v>3.8131600000000002E-2</c:v>
                  </c:pt>
                  <c:pt idx="27">
                    <c:v>4.7652199999999999E-2</c:v>
                  </c:pt>
                  <c:pt idx="28">
                    <c:v>6.4317100000000002E-2</c:v>
                  </c:pt>
                  <c:pt idx="29">
                    <c:v>0.10634150000000001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'MedianEarnings by Hhtype'!$AE$12:$AE$41</c:f>
              <c:strCache>
                <c:ptCount val="30"/>
                <c:pt idx="0">
                  <c:v>IT</c:v>
                </c:pt>
                <c:pt idx="1">
                  <c:v>DK</c:v>
                </c:pt>
                <c:pt idx="2">
                  <c:v>SE</c:v>
                </c:pt>
                <c:pt idx="3">
                  <c:v>BE</c:v>
                </c:pt>
                <c:pt idx="4">
                  <c:v>NO</c:v>
                </c:pt>
                <c:pt idx="5">
                  <c:v>EL</c:v>
                </c:pt>
                <c:pt idx="6">
                  <c:v>CZ</c:v>
                </c:pt>
                <c:pt idx="7">
                  <c:v>FI</c:v>
                </c:pt>
                <c:pt idx="8">
                  <c:v>PL</c:v>
                </c:pt>
                <c:pt idx="9">
                  <c:v>FR</c:v>
                </c:pt>
                <c:pt idx="10">
                  <c:v>HU</c:v>
                </c:pt>
                <c:pt idx="11">
                  <c:v>EE</c:v>
                </c:pt>
                <c:pt idx="12">
                  <c:v>CH</c:v>
                </c:pt>
                <c:pt idx="13">
                  <c:v>LV</c:v>
                </c:pt>
                <c:pt idx="14">
                  <c:v>RS</c:v>
                </c:pt>
                <c:pt idx="15">
                  <c:v>AT</c:v>
                </c:pt>
                <c:pt idx="16">
                  <c:v>NL</c:v>
                </c:pt>
                <c:pt idx="17">
                  <c:v>LT</c:v>
                </c:pt>
                <c:pt idx="18">
                  <c:v>HR</c:v>
                </c:pt>
                <c:pt idx="19">
                  <c:v>SI</c:v>
                </c:pt>
                <c:pt idx="20">
                  <c:v>MT</c:v>
                </c:pt>
                <c:pt idx="21">
                  <c:v>DE</c:v>
                </c:pt>
                <c:pt idx="22">
                  <c:v>BG</c:v>
                </c:pt>
                <c:pt idx="23">
                  <c:v>ES</c:v>
                </c:pt>
                <c:pt idx="24">
                  <c:v>IE</c:v>
                </c:pt>
                <c:pt idx="25">
                  <c:v>LU</c:v>
                </c:pt>
                <c:pt idx="26">
                  <c:v>UK</c:v>
                </c:pt>
                <c:pt idx="27">
                  <c:v>CY</c:v>
                </c:pt>
                <c:pt idx="28">
                  <c:v>PT</c:v>
                </c:pt>
                <c:pt idx="29">
                  <c:v>RO</c:v>
                </c:pt>
              </c:strCache>
            </c:strRef>
          </c:cat>
          <c:val>
            <c:numRef>
              <c:f>'MedianEarnings by Hhtype'!$AG$12:$AG$41</c:f>
              <c:numCache>
                <c:formatCode>General</c:formatCode>
                <c:ptCount val="30"/>
                <c:pt idx="0">
                  <c:v>1.0553129999999999</c:v>
                </c:pt>
                <c:pt idx="1">
                  <c:v>0.98585160000000005</c:v>
                </c:pt>
                <c:pt idx="2">
                  <c:v>1.014297</c:v>
                </c:pt>
                <c:pt idx="3">
                  <c:v>0.91357679999999997</c:v>
                </c:pt>
                <c:pt idx="4">
                  <c:v>0.97767610000000005</c:v>
                </c:pt>
                <c:pt idx="5">
                  <c:v>1.046387</c:v>
                </c:pt>
                <c:pt idx="6">
                  <c:v>0.96688280000000004</c:v>
                </c:pt>
                <c:pt idx="7">
                  <c:v>0.98843510000000001</c:v>
                </c:pt>
                <c:pt idx="8">
                  <c:v>1.050638</c:v>
                </c:pt>
                <c:pt idx="9">
                  <c:v>0.92911299999999997</c:v>
                </c:pt>
                <c:pt idx="10">
                  <c:v>0.9386989</c:v>
                </c:pt>
                <c:pt idx="11">
                  <c:v>0.91150500000000001</c:v>
                </c:pt>
                <c:pt idx="12">
                  <c:v>0.76397230000000005</c:v>
                </c:pt>
                <c:pt idx="13">
                  <c:v>0.8624792</c:v>
                </c:pt>
                <c:pt idx="14">
                  <c:v>1.0014209999999999</c:v>
                </c:pt>
                <c:pt idx="15">
                  <c:v>0.93580649999999999</c:v>
                </c:pt>
                <c:pt idx="16">
                  <c:v>0.82908269999999995</c:v>
                </c:pt>
                <c:pt idx="17">
                  <c:v>1.0647720000000001</c:v>
                </c:pt>
                <c:pt idx="18">
                  <c:v>1.0568850000000001</c:v>
                </c:pt>
                <c:pt idx="19">
                  <c:v>0.99764560000000002</c:v>
                </c:pt>
                <c:pt idx="20">
                  <c:v>0.97629860000000002</c:v>
                </c:pt>
                <c:pt idx="21">
                  <c:v>0.90235220000000005</c:v>
                </c:pt>
                <c:pt idx="22">
                  <c:v>1.1241909999999999</c:v>
                </c:pt>
                <c:pt idx="23">
                  <c:v>1.050379</c:v>
                </c:pt>
                <c:pt idx="24">
                  <c:v>0.98518519999999998</c:v>
                </c:pt>
                <c:pt idx="25">
                  <c:v>0.96181309999999998</c:v>
                </c:pt>
                <c:pt idx="26">
                  <c:v>0.79766539999999997</c:v>
                </c:pt>
                <c:pt idx="27">
                  <c:v>1.078516</c:v>
                </c:pt>
                <c:pt idx="28">
                  <c:v>1.0255810000000001</c:v>
                </c:pt>
                <c:pt idx="29">
                  <c:v>0.38814739999999998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CDA-4119-A148-B69A143BF9AD}"/>
            </c:ext>
          </c:extLst>
        </c:ser>
        <c:ser>
          <c:idx val="2"/>
          <c:order val="2"/>
          <c:tx>
            <c:strRef>
              <c:f>'MedianEarnings by Hhtype'!$AH$11</c:f>
              <c:strCache>
                <c:ptCount val="1"/>
                <c:pt idx="0">
                  <c:v>Working class</c:v>
                </c:pt>
              </c:strCache>
            </c:strRef>
          </c:tx>
          <c:spPr>
            <a:ln w="12700" cap="rnd">
              <a:noFill/>
              <a:round/>
            </a:ln>
            <a:effectLst/>
          </c:spPr>
          <c:marker>
            <c:symbol val="triangle"/>
            <c:size val="6"/>
            <c:spPr>
              <a:solidFill>
                <a:sysClr val="windowText" lastClr="000000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'MedianEarnings by Hhtype'!$AM$12:$AM$41</c:f>
                <c:numCache>
                  <c:formatCode>General</c:formatCode>
                  <c:ptCount val="30"/>
                  <c:pt idx="0">
                    <c:v>2.8993399999999999E-2</c:v>
                  </c:pt>
                  <c:pt idx="1">
                    <c:v>8.9466900000000002E-2</c:v>
                  </c:pt>
                  <c:pt idx="2">
                    <c:v>5.6867399999999999E-2</c:v>
                  </c:pt>
                  <c:pt idx="3">
                    <c:v>4.2972700000000003E-2</c:v>
                  </c:pt>
                  <c:pt idx="4">
                    <c:v>5.3247500000000003E-2</c:v>
                  </c:pt>
                  <c:pt idx="5">
                    <c:v>3.4114800000000001E-2</c:v>
                  </c:pt>
                  <c:pt idx="6">
                    <c:v>3.3133299999999997E-2</c:v>
                  </c:pt>
                  <c:pt idx="7">
                    <c:v>3.26585E-2</c:v>
                  </c:pt>
                  <c:pt idx="8">
                    <c:v>1.7782300000000001E-2</c:v>
                  </c:pt>
                  <c:pt idx="9">
                    <c:v>2.9533199999999999E-2</c:v>
                  </c:pt>
                  <c:pt idx="10">
                    <c:v>3.05495E-2</c:v>
                  </c:pt>
                  <c:pt idx="11">
                    <c:v>7.0823899999999995E-2</c:v>
                  </c:pt>
                  <c:pt idx="12">
                    <c:v>0.1264826</c:v>
                  </c:pt>
                  <c:pt idx="13">
                    <c:v>5.0097000000000003E-2</c:v>
                  </c:pt>
                  <c:pt idx="14">
                    <c:v>3.9770300000000001E-2</c:v>
                  </c:pt>
                  <c:pt idx="15">
                    <c:v>7.5218400000000005E-2</c:v>
                  </c:pt>
                  <c:pt idx="16">
                    <c:v>8.1041299999999997E-2</c:v>
                  </c:pt>
                  <c:pt idx="17">
                    <c:v>5.8839299999999997E-2</c:v>
                  </c:pt>
                  <c:pt idx="18">
                    <c:v>3.2715899999999999E-2</c:v>
                  </c:pt>
                  <c:pt idx="19">
                    <c:v>4.8739600000000001E-2</c:v>
                  </c:pt>
                  <c:pt idx="20">
                    <c:v>4.4858299999999997E-2</c:v>
                  </c:pt>
                  <c:pt idx="21">
                    <c:v>7.3177099999999995E-2</c:v>
                  </c:pt>
                  <c:pt idx="22">
                    <c:v>4.7662599999999999E-2</c:v>
                  </c:pt>
                  <c:pt idx="23">
                    <c:v>2.7658800000000001E-2</c:v>
                  </c:pt>
                  <c:pt idx="24">
                    <c:v>7.2275599999999995E-2</c:v>
                  </c:pt>
                  <c:pt idx="25">
                    <c:v>2.5263000000000001E-2</c:v>
                  </c:pt>
                  <c:pt idx="26">
                    <c:v>2.9551999999999998E-2</c:v>
                  </c:pt>
                  <c:pt idx="27">
                    <c:v>8.3255599999999999E-2</c:v>
                  </c:pt>
                  <c:pt idx="28">
                    <c:v>1.38903E-2</c:v>
                  </c:pt>
                  <c:pt idx="29">
                    <c:v>5.4712900000000002E-2</c:v>
                  </c:pt>
                </c:numCache>
              </c:numRef>
            </c:plus>
            <c:minus>
              <c:numRef>
                <c:f>'MedianEarnings by Hhtype'!$AM$12:$AM$41</c:f>
                <c:numCache>
                  <c:formatCode>General</c:formatCode>
                  <c:ptCount val="30"/>
                  <c:pt idx="0">
                    <c:v>2.8993399999999999E-2</c:v>
                  </c:pt>
                  <c:pt idx="1">
                    <c:v>8.9466900000000002E-2</c:v>
                  </c:pt>
                  <c:pt idx="2">
                    <c:v>5.6867399999999999E-2</c:v>
                  </c:pt>
                  <c:pt idx="3">
                    <c:v>4.2972700000000003E-2</c:v>
                  </c:pt>
                  <c:pt idx="4">
                    <c:v>5.3247500000000003E-2</c:v>
                  </c:pt>
                  <c:pt idx="5">
                    <c:v>3.4114800000000001E-2</c:v>
                  </c:pt>
                  <c:pt idx="6">
                    <c:v>3.3133299999999997E-2</c:v>
                  </c:pt>
                  <c:pt idx="7">
                    <c:v>3.26585E-2</c:v>
                  </c:pt>
                  <c:pt idx="8">
                    <c:v>1.7782300000000001E-2</c:v>
                  </c:pt>
                  <c:pt idx="9">
                    <c:v>2.9533199999999999E-2</c:v>
                  </c:pt>
                  <c:pt idx="10">
                    <c:v>3.05495E-2</c:v>
                  </c:pt>
                  <c:pt idx="11">
                    <c:v>7.0823899999999995E-2</c:v>
                  </c:pt>
                  <c:pt idx="12">
                    <c:v>0.1264826</c:v>
                  </c:pt>
                  <c:pt idx="13">
                    <c:v>5.0097000000000003E-2</c:v>
                  </c:pt>
                  <c:pt idx="14">
                    <c:v>3.9770300000000001E-2</c:v>
                  </c:pt>
                  <c:pt idx="15">
                    <c:v>7.5218400000000005E-2</c:v>
                  </c:pt>
                  <c:pt idx="16">
                    <c:v>8.1041299999999997E-2</c:v>
                  </c:pt>
                  <c:pt idx="17">
                    <c:v>5.8839299999999997E-2</c:v>
                  </c:pt>
                  <c:pt idx="18">
                    <c:v>3.2715899999999999E-2</c:v>
                  </c:pt>
                  <c:pt idx="19">
                    <c:v>4.8739600000000001E-2</c:v>
                  </c:pt>
                  <c:pt idx="20">
                    <c:v>4.4858299999999997E-2</c:v>
                  </c:pt>
                  <c:pt idx="21">
                    <c:v>7.3177099999999995E-2</c:v>
                  </c:pt>
                  <c:pt idx="22">
                    <c:v>4.7662599999999999E-2</c:v>
                  </c:pt>
                  <c:pt idx="23">
                    <c:v>2.7658800000000001E-2</c:v>
                  </c:pt>
                  <c:pt idx="24">
                    <c:v>7.2275599999999995E-2</c:v>
                  </c:pt>
                  <c:pt idx="25">
                    <c:v>2.5263000000000001E-2</c:v>
                  </c:pt>
                  <c:pt idx="26">
                    <c:v>2.9551999999999998E-2</c:v>
                  </c:pt>
                  <c:pt idx="27">
                    <c:v>8.3255599999999999E-2</c:v>
                  </c:pt>
                  <c:pt idx="28">
                    <c:v>1.38903E-2</c:v>
                  </c:pt>
                  <c:pt idx="29">
                    <c:v>5.4712900000000002E-2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'MedianEarnings by Hhtype'!$AE$12:$AE$41</c:f>
              <c:strCache>
                <c:ptCount val="30"/>
                <c:pt idx="0">
                  <c:v>IT</c:v>
                </c:pt>
                <c:pt idx="1">
                  <c:v>DK</c:v>
                </c:pt>
                <c:pt idx="2">
                  <c:v>SE</c:v>
                </c:pt>
                <c:pt idx="3">
                  <c:v>BE</c:v>
                </c:pt>
                <c:pt idx="4">
                  <c:v>NO</c:v>
                </c:pt>
                <c:pt idx="5">
                  <c:v>EL</c:v>
                </c:pt>
                <c:pt idx="6">
                  <c:v>CZ</c:v>
                </c:pt>
                <c:pt idx="7">
                  <c:v>FI</c:v>
                </c:pt>
                <c:pt idx="8">
                  <c:v>PL</c:v>
                </c:pt>
                <c:pt idx="9">
                  <c:v>FR</c:v>
                </c:pt>
                <c:pt idx="10">
                  <c:v>HU</c:v>
                </c:pt>
                <c:pt idx="11">
                  <c:v>EE</c:v>
                </c:pt>
                <c:pt idx="12">
                  <c:v>CH</c:v>
                </c:pt>
                <c:pt idx="13">
                  <c:v>LV</c:v>
                </c:pt>
                <c:pt idx="14">
                  <c:v>RS</c:v>
                </c:pt>
                <c:pt idx="15">
                  <c:v>AT</c:v>
                </c:pt>
                <c:pt idx="16">
                  <c:v>NL</c:v>
                </c:pt>
                <c:pt idx="17">
                  <c:v>LT</c:v>
                </c:pt>
                <c:pt idx="18">
                  <c:v>HR</c:v>
                </c:pt>
                <c:pt idx="19">
                  <c:v>SI</c:v>
                </c:pt>
                <c:pt idx="20">
                  <c:v>MT</c:v>
                </c:pt>
                <c:pt idx="21">
                  <c:v>DE</c:v>
                </c:pt>
                <c:pt idx="22">
                  <c:v>BG</c:v>
                </c:pt>
                <c:pt idx="23">
                  <c:v>ES</c:v>
                </c:pt>
                <c:pt idx="24">
                  <c:v>IE</c:v>
                </c:pt>
                <c:pt idx="25">
                  <c:v>LU</c:v>
                </c:pt>
                <c:pt idx="26">
                  <c:v>UK</c:v>
                </c:pt>
                <c:pt idx="27">
                  <c:v>CY</c:v>
                </c:pt>
                <c:pt idx="28">
                  <c:v>PT</c:v>
                </c:pt>
                <c:pt idx="29">
                  <c:v>RO</c:v>
                </c:pt>
              </c:strCache>
            </c:strRef>
          </c:cat>
          <c:val>
            <c:numRef>
              <c:f>'MedianEarnings by Hhtype'!$AH$12:$AH$41</c:f>
              <c:numCache>
                <c:formatCode>General</c:formatCode>
                <c:ptCount val="30"/>
                <c:pt idx="0">
                  <c:v>0.89595740000000001</c:v>
                </c:pt>
                <c:pt idx="1">
                  <c:v>0.90884980000000004</c:v>
                </c:pt>
                <c:pt idx="2">
                  <c:v>0.84238480000000004</c:v>
                </c:pt>
                <c:pt idx="3">
                  <c:v>0.80722590000000005</c:v>
                </c:pt>
                <c:pt idx="4">
                  <c:v>0.81472109999999998</c:v>
                </c:pt>
                <c:pt idx="5">
                  <c:v>0.93247190000000002</c:v>
                </c:pt>
                <c:pt idx="6">
                  <c:v>0.94425669999999995</c:v>
                </c:pt>
                <c:pt idx="7">
                  <c:v>0.89524590000000004</c:v>
                </c:pt>
                <c:pt idx="8">
                  <c:v>0.87009389999999998</c:v>
                </c:pt>
                <c:pt idx="9">
                  <c:v>0.7964367</c:v>
                </c:pt>
                <c:pt idx="10">
                  <c:v>0.93567129999999998</c:v>
                </c:pt>
                <c:pt idx="11">
                  <c:v>0.78988309999999995</c:v>
                </c:pt>
                <c:pt idx="12">
                  <c:v>0.77209179999999999</c:v>
                </c:pt>
                <c:pt idx="13">
                  <c:v>0.8513271</c:v>
                </c:pt>
                <c:pt idx="14">
                  <c:v>0.88376080000000001</c:v>
                </c:pt>
                <c:pt idx="15">
                  <c:v>0.72926219999999997</c:v>
                </c:pt>
                <c:pt idx="16">
                  <c:v>0.79065050000000003</c:v>
                </c:pt>
                <c:pt idx="17">
                  <c:v>0.79336430000000002</c:v>
                </c:pt>
                <c:pt idx="18">
                  <c:v>0.85311579999999998</c:v>
                </c:pt>
                <c:pt idx="19">
                  <c:v>0.83902290000000002</c:v>
                </c:pt>
                <c:pt idx="20">
                  <c:v>0.79388069999999999</c:v>
                </c:pt>
                <c:pt idx="21">
                  <c:v>0.77174849999999995</c:v>
                </c:pt>
                <c:pt idx="22">
                  <c:v>0.81444190000000005</c:v>
                </c:pt>
                <c:pt idx="23">
                  <c:v>0.89748170000000005</c:v>
                </c:pt>
                <c:pt idx="24">
                  <c:v>0.83091789999999999</c:v>
                </c:pt>
                <c:pt idx="25">
                  <c:v>0.66283080000000005</c:v>
                </c:pt>
                <c:pt idx="26">
                  <c:v>0.70428009999999996</c:v>
                </c:pt>
                <c:pt idx="27">
                  <c:v>0.95094290000000004</c:v>
                </c:pt>
                <c:pt idx="28">
                  <c:v>0.85520209999999997</c:v>
                </c:pt>
                <c:pt idx="29">
                  <c:v>0.98345819999999995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CDA-4119-A148-B69A143BF9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41098288"/>
        <c:axId val="2140844480"/>
      </c:lineChart>
      <c:catAx>
        <c:axId val="21410982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2140844480"/>
        <c:crosses val="autoZero"/>
        <c:auto val="1"/>
        <c:lblAlgn val="ctr"/>
        <c:lblOffset val="100"/>
        <c:noMultiLvlLbl val="0"/>
      </c:catAx>
      <c:valAx>
        <c:axId val="2140844480"/>
        <c:scaling>
          <c:orientation val="minMax"/>
          <c:max val="2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21410982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nl-BE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</a:defRPr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Relative between: Females vs Males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none"/>
          </c:marker>
          <c:dLbls>
            <c:dLbl>
              <c:idx val="0"/>
              <c:tx>
                <c:rich>
                  <a:bodyPr/>
                  <a:lstStyle/>
                  <a:p>
                    <a:fld id="{9FCC2370-5476-4458-B922-0091894116C8}" type="CELLRANGE">
                      <a:rPr lang="en-US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02CF-4169-B4F8-17EA5F79D197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DB7EA113-9E53-4586-BF37-F8D7AD9B60AD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02CF-4169-B4F8-17EA5F79D197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31BE2EF6-0D60-43C7-B138-0AE2F6D8DA1D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02CF-4169-B4F8-17EA5F79D197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6594ACDA-31F1-45D8-8E92-5518FCFAB797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02CF-4169-B4F8-17EA5F79D197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5237D7FD-6CA6-42B5-98A8-455718A9DBCE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02CF-4169-B4F8-17EA5F79D197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FF732331-AEF3-40E2-A0D2-5C2C179D4649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02CF-4169-B4F8-17EA5F79D197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8CB04A98-F2DD-4F4D-BB45-EDF5FD94CFD4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02CF-4169-B4F8-17EA5F79D197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B8B1E783-F5C3-4A4E-A52F-61B31BE7EF48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02CF-4169-B4F8-17EA5F79D197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20A662A0-D85A-4FB8-83EE-C034A93A8452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02CF-4169-B4F8-17EA5F79D197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A33E9528-A645-44CF-8452-EA5A3FC88BA2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02CF-4169-B4F8-17EA5F79D197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225DD041-4C9F-4853-98DE-27F6F4417606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02CF-4169-B4F8-17EA5F79D197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246891E3-2ECD-4CBA-BF7A-EAAFF27329BB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02CF-4169-B4F8-17EA5F79D197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32111494-7D94-4FA0-AC11-F236264F8EDA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02CF-4169-B4F8-17EA5F79D197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605775EB-A474-4007-998E-37D1ED39CD91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02CF-4169-B4F8-17EA5F79D197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66B4FBF3-FF6D-41C2-9609-D2F0B8326F45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02CF-4169-B4F8-17EA5F79D197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AC4F2E7E-9919-4965-BA2A-DA1CEA7C4120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02CF-4169-B4F8-17EA5F79D197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7479A95F-4D9E-4F11-9BA3-267486D9A058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02CF-4169-B4F8-17EA5F79D197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1069C352-EF30-4BDA-ABF3-F280B1913000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02CF-4169-B4F8-17EA5F79D197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DAA06502-0EAE-423A-93B3-57BA2557E078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02CF-4169-B4F8-17EA5F79D197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3F9B925F-4262-4619-B6C4-D284169277CD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02CF-4169-B4F8-17EA5F79D197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3CD48957-0CCB-42E0-B8A1-8014E857A083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02CF-4169-B4F8-17EA5F79D197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16BDBF5C-0844-4F33-8567-20A61379667F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02CF-4169-B4F8-17EA5F79D197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62D09EED-6FF1-416D-916D-6E2DF4E1C8F8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02CF-4169-B4F8-17EA5F79D197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23433456-EF58-4598-A8F0-88F6925D0F56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02CF-4169-B4F8-17EA5F79D197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5FC2C832-03AE-4933-BE01-52D4B4824877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02CF-4169-B4F8-17EA5F79D197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88D04050-3D29-462C-8329-F6DD6E1BC948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02CF-4169-B4F8-17EA5F79D197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5EDC54DF-7850-41D4-8EA7-1198329A0988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02CF-4169-B4F8-17EA5F79D197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0F7D88CC-5C4C-4243-BE7D-4B9CCE005600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02CF-4169-B4F8-17EA5F79D197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72B0A178-DA86-486D-95EB-B89C99B0BB84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02CF-4169-B4F8-17EA5F79D197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B1A13D7C-AFC7-4474-84A5-D7CF3C8D9E53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02CF-4169-B4F8-17EA5F79D19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nl-BE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'MLD-Gender'!$J$7:$J$36</c:f>
              <c:numCache>
                <c:formatCode>0.0</c:formatCode>
                <c:ptCount val="30"/>
                <c:pt idx="0">
                  <c:v>18.92287</c:v>
                </c:pt>
                <c:pt idx="1">
                  <c:v>21.342410000000001</c:v>
                </c:pt>
                <c:pt idx="2">
                  <c:v>24.392379999999999</c:v>
                </c:pt>
                <c:pt idx="3">
                  <c:v>15.22673</c:v>
                </c:pt>
                <c:pt idx="4">
                  <c:v>27.207320000000003</c:v>
                </c:pt>
                <c:pt idx="5">
                  <c:v>18.033099999999997</c:v>
                </c:pt>
                <c:pt idx="6">
                  <c:v>20.804680000000001</c:v>
                </c:pt>
                <c:pt idx="7">
                  <c:v>14.159479999999999</c:v>
                </c:pt>
                <c:pt idx="8">
                  <c:v>20.121980000000001</c:v>
                </c:pt>
                <c:pt idx="9">
                  <c:v>22.093319999999999</c:v>
                </c:pt>
                <c:pt idx="10">
                  <c:v>21.180250000000001</c:v>
                </c:pt>
                <c:pt idx="11">
                  <c:v>20.805969999999999</c:v>
                </c:pt>
                <c:pt idx="12">
                  <c:v>22.8963</c:v>
                </c:pt>
                <c:pt idx="13">
                  <c:v>27.257829999999998</c:v>
                </c:pt>
                <c:pt idx="14">
                  <c:v>13.66713</c:v>
                </c:pt>
                <c:pt idx="15">
                  <c:v>30.831890000000001</c:v>
                </c:pt>
                <c:pt idx="16">
                  <c:v>15.08004</c:v>
                </c:pt>
                <c:pt idx="17">
                  <c:v>20.291989999999998</c:v>
                </c:pt>
                <c:pt idx="18">
                  <c:v>28.511289999999999</c:v>
                </c:pt>
                <c:pt idx="19">
                  <c:v>28.58389</c:v>
                </c:pt>
                <c:pt idx="20">
                  <c:v>23.162500000000001</c:v>
                </c:pt>
                <c:pt idx="21">
                  <c:v>19.601779999999998</c:v>
                </c:pt>
                <c:pt idx="22">
                  <c:v>18.318239999999999</c:v>
                </c:pt>
                <c:pt idx="23">
                  <c:v>24.676729999999999</c:v>
                </c:pt>
                <c:pt idx="24">
                  <c:v>34.062759999999997</c:v>
                </c:pt>
                <c:pt idx="25">
                  <c:v>46.767890000000001</c:v>
                </c:pt>
                <c:pt idx="26">
                  <c:v>25.766640000000002</c:v>
                </c:pt>
                <c:pt idx="27">
                  <c:v>14.066809999999998</c:v>
                </c:pt>
                <c:pt idx="28">
                  <c:v>26.91638</c:v>
                </c:pt>
                <c:pt idx="29">
                  <c:v>24.990929999999999</c:v>
                </c:pt>
              </c:numCache>
            </c:numRef>
          </c:xVal>
          <c:yVal>
            <c:numRef>
              <c:f>'MLD-Gender'!$L$7:$L$36</c:f>
              <c:numCache>
                <c:formatCode>0.0</c:formatCode>
                <c:ptCount val="30"/>
                <c:pt idx="0">
                  <c:v>16.963200000000001</c:v>
                </c:pt>
                <c:pt idx="1">
                  <c:v>18.978529999999999</c:v>
                </c:pt>
                <c:pt idx="2">
                  <c:v>19.40916</c:v>
                </c:pt>
                <c:pt idx="3">
                  <c:v>20.95074</c:v>
                </c:pt>
                <c:pt idx="4">
                  <c:v>29.024119999999996</c:v>
                </c:pt>
                <c:pt idx="5">
                  <c:v>23.98358</c:v>
                </c:pt>
                <c:pt idx="6">
                  <c:v>19.75986</c:v>
                </c:pt>
                <c:pt idx="7">
                  <c:v>21.898500000000002</c:v>
                </c:pt>
                <c:pt idx="8">
                  <c:v>14.19957</c:v>
                </c:pt>
                <c:pt idx="9">
                  <c:v>14.942730000000001</c:v>
                </c:pt>
                <c:pt idx="10">
                  <c:v>18.162269999999999</c:v>
                </c:pt>
                <c:pt idx="11">
                  <c:v>19.344159999999999</c:v>
                </c:pt>
                <c:pt idx="12">
                  <c:v>19.298280000000002</c:v>
                </c:pt>
                <c:pt idx="13">
                  <c:v>18.939830000000001</c:v>
                </c:pt>
                <c:pt idx="14">
                  <c:v>12.03529</c:v>
                </c:pt>
                <c:pt idx="15">
                  <c:v>21.424630000000001</c:v>
                </c:pt>
                <c:pt idx="16">
                  <c:v>15.126809999999999</c:v>
                </c:pt>
                <c:pt idx="17">
                  <c:v>20.320930000000001</c:v>
                </c:pt>
                <c:pt idx="18">
                  <c:v>27.044699999999999</c:v>
                </c:pt>
                <c:pt idx="19">
                  <c:v>24.559760000000001</c:v>
                </c:pt>
                <c:pt idx="20">
                  <c:v>30.774329999999999</c:v>
                </c:pt>
                <c:pt idx="21">
                  <c:v>15.543509999999999</c:v>
                </c:pt>
                <c:pt idx="22">
                  <c:v>16.86354</c:v>
                </c:pt>
                <c:pt idx="23">
                  <c:v>20.130939999999999</c:v>
                </c:pt>
                <c:pt idx="24">
                  <c:v>24.959129999999998</c:v>
                </c:pt>
                <c:pt idx="25">
                  <c:v>44.98301</c:v>
                </c:pt>
                <c:pt idx="26">
                  <c:v>25.01492</c:v>
                </c:pt>
                <c:pt idx="27">
                  <c:v>22.747389999999999</c:v>
                </c:pt>
                <c:pt idx="28">
                  <c:v>23.409089999999999</c:v>
                </c:pt>
                <c:pt idx="29">
                  <c:v>22.920030000000001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'MLD-Gender'!$A$7:$A$36</c15:f>
                <c15:dlblRangeCache>
                  <c:ptCount val="30"/>
                  <c:pt idx="0">
                    <c:v>AT</c:v>
                  </c:pt>
                  <c:pt idx="1">
                    <c:v>BE</c:v>
                  </c:pt>
                  <c:pt idx="2">
                    <c:v>BG</c:v>
                  </c:pt>
                  <c:pt idx="3">
                    <c:v>CH</c:v>
                  </c:pt>
                  <c:pt idx="4">
                    <c:v>CY</c:v>
                  </c:pt>
                  <c:pt idx="5">
                    <c:v>CZ</c:v>
                  </c:pt>
                  <c:pt idx="6">
                    <c:v>DE</c:v>
                  </c:pt>
                  <c:pt idx="7">
                    <c:v>DK</c:v>
                  </c:pt>
                  <c:pt idx="8">
                    <c:v>EE</c:v>
                  </c:pt>
                  <c:pt idx="9">
                    <c:v>EL</c:v>
                  </c:pt>
                  <c:pt idx="10">
                    <c:v>ES</c:v>
                  </c:pt>
                  <c:pt idx="11">
                    <c:v>FI</c:v>
                  </c:pt>
                  <c:pt idx="12">
                    <c:v>FR</c:v>
                  </c:pt>
                  <c:pt idx="13">
                    <c:v>HR</c:v>
                  </c:pt>
                  <c:pt idx="14">
                    <c:v>HU</c:v>
                  </c:pt>
                  <c:pt idx="15">
                    <c:v>IE</c:v>
                  </c:pt>
                  <c:pt idx="16">
                    <c:v>IT</c:v>
                  </c:pt>
                  <c:pt idx="17">
                    <c:v>LT</c:v>
                  </c:pt>
                  <c:pt idx="18">
                    <c:v>LU</c:v>
                  </c:pt>
                  <c:pt idx="19">
                    <c:v>LV</c:v>
                  </c:pt>
                  <c:pt idx="20">
                    <c:v>MT</c:v>
                  </c:pt>
                  <c:pt idx="21">
                    <c:v>NL</c:v>
                  </c:pt>
                  <c:pt idx="22">
                    <c:v>NO</c:v>
                  </c:pt>
                  <c:pt idx="23">
                    <c:v>PL</c:v>
                  </c:pt>
                  <c:pt idx="24">
                    <c:v>PT</c:v>
                  </c:pt>
                  <c:pt idx="25">
                    <c:v>RO</c:v>
                  </c:pt>
                  <c:pt idx="26">
                    <c:v>RS</c:v>
                  </c:pt>
                  <c:pt idx="27">
                    <c:v>SE</c:v>
                  </c:pt>
                  <c:pt idx="28">
                    <c:v>SI</c:v>
                  </c:pt>
                  <c:pt idx="29">
                    <c:v>UK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0-2867-43C0-B357-D3152C93CC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3912159"/>
        <c:axId val="1158126223"/>
      </c:scatterChart>
      <c:valAx>
        <c:axId val="110391215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nl-BE"/>
                  <a:t>Females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nl-BE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1158126223"/>
        <c:crosses val="autoZero"/>
        <c:crossBetween val="midCat"/>
        <c:majorUnit val="5"/>
      </c:valAx>
      <c:valAx>
        <c:axId val="11581262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110391215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Females: overall - between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'MLD-Gender'!$B$7:$B$36</c:f>
              <c:numCache>
                <c:formatCode>0.000</c:formatCode>
                <c:ptCount val="30"/>
                <c:pt idx="0">
                  <c:v>0.31867499999999999</c:v>
                </c:pt>
                <c:pt idx="1">
                  <c:v>0.17801410000000001</c:v>
                </c:pt>
                <c:pt idx="2">
                  <c:v>0.3230112</c:v>
                </c:pt>
                <c:pt idx="3">
                  <c:v>0.27557500000000001</c:v>
                </c:pt>
                <c:pt idx="4">
                  <c:v>0.27004109999999998</c:v>
                </c:pt>
                <c:pt idx="5">
                  <c:v>0.143599</c:v>
                </c:pt>
                <c:pt idx="6">
                  <c:v>0.32162940000000001</c:v>
                </c:pt>
                <c:pt idx="7">
                  <c:v>0.1551902</c:v>
                </c:pt>
                <c:pt idx="8">
                  <c:v>0.24731300000000001</c:v>
                </c:pt>
                <c:pt idx="9">
                  <c:v>0.29224899999999998</c:v>
                </c:pt>
                <c:pt idx="10">
                  <c:v>0.34248859999999998</c:v>
                </c:pt>
                <c:pt idx="11">
                  <c:v>0.19577459999999999</c:v>
                </c:pt>
                <c:pt idx="12">
                  <c:v>0.2522452</c:v>
                </c:pt>
                <c:pt idx="13">
                  <c:v>0.17914849999999999</c:v>
                </c:pt>
                <c:pt idx="14">
                  <c:v>0.25705309999999998</c:v>
                </c:pt>
                <c:pt idx="15">
                  <c:v>0.33223350000000001</c:v>
                </c:pt>
                <c:pt idx="16">
                  <c:v>0.25633299999999998</c:v>
                </c:pt>
                <c:pt idx="17">
                  <c:v>0.27603050000000001</c:v>
                </c:pt>
                <c:pt idx="18">
                  <c:v>0.28283330000000001</c:v>
                </c:pt>
                <c:pt idx="19">
                  <c:v>0.26022580000000001</c:v>
                </c:pt>
                <c:pt idx="20">
                  <c:v>0.21652750000000001</c:v>
                </c:pt>
                <c:pt idx="21">
                  <c:v>0.2252856</c:v>
                </c:pt>
                <c:pt idx="22">
                  <c:v>0.18809509999999999</c:v>
                </c:pt>
                <c:pt idx="23">
                  <c:v>0.1926629</c:v>
                </c:pt>
                <c:pt idx="24">
                  <c:v>0.27545979999999998</c:v>
                </c:pt>
                <c:pt idx="25">
                  <c:v>0.33989580000000003</c:v>
                </c:pt>
                <c:pt idx="26">
                  <c:v>0.1625606</c:v>
                </c:pt>
                <c:pt idx="27">
                  <c:v>0.20436260000000001</c:v>
                </c:pt>
                <c:pt idx="28">
                  <c:v>0.20138539999999999</c:v>
                </c:pt>
                <c:pt idx="29">
                  <c:v>0.32706649999999998</c:v>
                </c:pt>
              </c:numCache>
            </c:numRef>
          </c:xVal>
          <c:yVal>
            <c:numRef>
              <c:f>'MLD-Gender'!$F$7:$F$36</c:f>
              <c:numCache>
                <c:formatCode>0.000</c:formatCode>
                <c:ptCount val="30"/>
                <c:pt idx="0">
                  <c:v>6.0302500000000002E-2</c:v>
                </c:pt>
                <c:pt idx="1">
                  <c:v>3.7992499999999998E-2</c:v>
                </c:pt>
                <c:pt idx="2">
                  <c:v>7.8790100000000002E-2</c:v>
                </c:pt>
                <c:pt idx="3">
                  <c:v>4.1961100000000001E-2</c:v>
                </c:pt>
                <c:pt idx="4">
                  <c:v>7.3470900000000006E-2</c:v>
                </c:pt>
                <c:pt idx="5">
                  <c:v>2.58953E-2</c:v>
                </c:pt>
                <c:pt idx="6">
                  <c:v>6.6914000000000001E-2</c:v>
                </c:pt>
                <c:pt idx="7">
                  <c:v>2.19741E-2</c:v>
                </c:pt>
                <c:pt idx="8">
                  <c:v>4.9764299999999997E-2</c:v>
                </c:pt>
                <c:pt idx="9">
                  <c:v>6.45675E-2</c:v>
                </c:pt>
                <c:pt idx="10">
                  <c:v>7.2539900000000004E-2</c:v>
                </c:pt>
                <c:pt idx="11">
                  <c:v>4.07328E-2</c:v>
                </c:pt>
                <c:pt idx="12">
                  <c:v>5.7754800000000002E-2</c:v>
                </c:pt>
                <c:pt idx="13">
                  <c:v>4.8832E-2</c:v>
                </c:pt>
                <c:pt idx="14">
                  <c:v>3.5131799999999998E-2</c:v>
                </c:pt>
                <c:pt idx="15">
                  <c:v>0.10243389999999999</c:v>
                </c:pt>
                <c:pt idx="16">
                  <c:v>3.8655099999999998E-2</c:v>
                </c:pt>
                <c:pt idx="17">
                  <c:v>5.6012100000000002E-2</c:v>
                </c:pt>
                <c:pt idx="18">
                  <c:v>8.06394E-2</c:v>
                </c:pt>
                <c:pt idx="19">
                  <c:v>7.4382699999999996E-2</c:v>
                </c:pt>
                <c:pt idx="20">
                  <c:v>5.0153200000000002E-2</c:v>
                </c:pt>
                <c:pt idx="21">
                  <c:v>4.4159999999999998E-2</c:v>
                </c:pt>
                <c:pt idx="22">
                  <c:v>3.4455699999999999E-2</c:v>
                </c:pt>
                <c:pt idx="23">
                  <c:v>4.7542899999999999E-2</c:v>
                </c:pt>
                <c:pt idx="24">
                  <c:v>9.3829200000000001E-2</c:v>
                </c:pt>
                <c:pt idx="25">
                  <c:v>0.1589621</c:v>
                </c:pt>
                <c:pt idx="26">
                  <c:v>4.1886399999999997E-2</c:v>
                </c:pt>
                <c:pt idx="27">
                  <c:v>2.87473E-2</c:v>
                </c:pt>
                <c:pt idx="28">
                  <c:v>5.4205700000000002E-2</c:v>
                </c:pt>
                <c:pt idx="29">
                  <c:v>8.1737000000000004E-2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A09-425A-8F77-344971FA9C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22421263"/>
        <c:axId val="1158124143"/>
      </c:scatterChart>
      <c:valAx>
        <c:axId val="132242126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1158124143"/>
        <c:crosses val="autoZero"/>
        <c:crossBetween val="midCat"/>
      </c:valAx>
      <c:valAx>
        <c:axId val="11581241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132242126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Males: overall</a:t>
            </a:r>
            <a:r>
              <a:rPr lang="nl-BE" baseline="0"/>
              <a:t> - between</a:t>
            </a:r>
            <a:endParaRPr lang="nl-BE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'MLD-Gender'!$D$7:$D$36</c:f>
              <c:numCache>
                <c:formatCode>0.000</c:formatCode>
                <c:ptCount val="30"/>
                <c:pt idx="0">
                  <c:v>0.26719939999999998</c:v>
                </c:pt>
                <c:pt idx="1">
                  <c:v>0.1672611</c:v>
                </c:pt>
                <c:pt idx="2">
                  <c:v>0.39522869999999999</c:v>
                </c:pt>
                <c:pt idx="3">
                  <c:v>0.25688080000000002</c:v>
                </c:pt>
                <c:pt idx="4">
                  <c:v>0.2381925</c:v>
                </c:pt>
                <c:pt idx="5">
                  <c:v>0.1434868</c:v>
                </c:pt>
                <c:pt idx="6">
                  <c:v>0.25447940000000002</c:v>
                </c:pt>
                <c:pt idx="7">
                  <c:v>0.20960219999999999</c:v>
                </c:pt>
                <c:pt idx="8">
                  <c:v>0.26276110000000003</c:v>
                </c:pt>
                <c:pt idx="9">
                  <c:v>0.22872480000000001</c:v>
                </c:pt>
                <c:pt idx="10">
                  <c:v>0.31306850000000003</c:v>
                </c:pt>
                <c:pt idx="11">
                  <c:v>0.21115900000000001</c:v>
                </c:pt>
                <c:pt idx="12">
                  <c:v>0.2905354</c:v>
                </c:pt>
                <c:pt idx="13">
                  <c:v>0.18912309999999999</c:v>
                </c:pt>
                <c:pt idx="14">
                  <c:v>0.24812000000000001</c:v>
                </c:pt>
                <c:pt idx="15">
                  <c:v>0.37300290000000003</c:v>
                </c:pt>
                <c:pt idx="16">
                  <c:v>0.25692860000000001</c:v>
                </c:pt>
                <c:pt idx="17">
                  <c:v>0.30709189999999997</c:v>
                </c:pt>
                <c:pt idx="18">
                  <c:v>0.26771529999999999</c:v>
                </c:pt>
                <c:pt idx="19">
                  <c:v>0.26971060000000002</c:v>
                </c:pt>
                <c:pt idx="20">
                  <c:v>0.2027486</c:v>
                </c:pt>
                <c:pt idx="21">
                  <c:v>0.24965699999999999</c:v>
                </c:pt>
                <c:pt idx="22">
                  <c:v>0.18340999999999999</c:v>
                </c:pt>
                <c:pt idx="23">
                  <c:v>0.2218475</c:v>
                </c:pt>
                <c:pt idx="24">
                  <c:v>0.26706669999999999</c:v>
                </c:pt>
                <c:pt idx="25">
                  <c:v>0.29835630000000002</c:v>
                </c:pt>
                <c:pt idx="26">
                  <c:v>0.19047890000000001</c:v>
                </c:pt>
                <c:pt idx="27">
                  <c:v>0.17836260000000001</c:v>
                </c:pt>
                <c:pt idx="28">
                  <c:v>0.19726930000000001</c:v>
                </c:pt>
                <c:pt idx="29">
                  <c:v>0.31159959999999998</c:v>
                </c:pt>
              </c:numCache>
            </c:numRef>
          </c:xVal>
          <c:yVal>
            <c:numRef>
              <c:f>'MLD-Gender'!$H$7:$H$36</c:f>
              <c:numCache>
                <c:formatCode>0.000</c:formatCode>
                <c:ptCount val="30"/>
                <c:pt idx="0">
                  <c:v>4.5325600000000001E-2</c:v>
                </c:pt>
                <c:pt idx="1">
                  <c:v>3.17437E-2</c:v>
                </c:pt>
                <c:pt idx="2">
                  <c:v>7.6710600000000004E-2</c:v>
                </c:pt>
                <c:pt idx="3">
                  <c:v>5.3818400000000002E-2</c:v>
                </c:pt>
                <c:pt idx="4">
                  <c:v>6.9133299999999995E-2</c:v>
                </c:pt>
                <c:pt idx="5">
                  <c:v>3.4413300000000001E-2</c:v>
                </c:pt>
                <c:pt idx="6">
                  <c:v>5.0284799999999998E-2</c:v>
                </c:pt>
                <c:pt idx="7">
                  <c:v>4.5899700000000002E-2</c:v>
                </c:pt>
                <c:pt idx="8">
                  <c:v>3.7310900000000001E-2</c:v>
                </c:pt>
                <c:pt idx="9">
                  <c:v>3.4177699999999998E-2</c:v>
                </c:pt>
                <c:pt idx="10">
                  <c:v>5.6860300000000003E-2</c:v>
                </c:pt>
                <c:pt idx="11">
                  <c:v>4.0847000000000001E-2</c:v>
                </c:pt>
                <c:pt idx="12">
                  <c:v>5.6068300000000001E-2</c:v>
                </c:pt>
                <c:pt idx="13">
                  <c:v>3.58196E-2</c:v>
                </c:pt>
                <c:pt idx="14">
                  <c:v>2.9862E-2</c:v>
                </c:pt>
                <c:pt idx="15">
                  <c:v>7.9914499999999999E-2</c:v>
                </c:pt>
                <c:pt idx="16">
                  <c:v>3.88651E-2</c:v>
                </c:pt>
                <c:pt idx="17">
                  <c:v>6.2403899999999998E-2</c:v>
                </c:pt>
                <c:pt idx="18">
                  <c:v>7.2402800000000003E-2</c:v>
                </c:pt>
                <c:pt idx="19">
                  <c:v>6.6240300000000002E-2</c:v>
                </c:pt>
                <c:pt idx="20">
                  <c:v>6.2394499999999999E-2</c:v>
                </c:pt>
                <c:pt idx="21">
                  <c:v>3.88055E-2</c:v>
                </c:pt>
                <c:pt idx="22">
                  <c:v>3.0929399999999999E-2</c:v>
                </c:pt>
                <c:pt idx="23">
                  <c:v>4.4659999999999998E-2</c:v>
                </c:pt>
                <c:pt idx="24">
                  <c:v>6.6657499999999995E-2</c:v>
                </c:pt>
                <c:pt idx="25">
                  <c:v>0.13420960000000001</c:v>
                </c:pt>
                <c:pt idx="26">
                  <c:v>4.7648099999999999E-2</c:v>
                </c:pt>
                <c:pt idx="27">
                  <c:v>4.0572799999999999E-2</c:v>
                </c:pt>
                <c:pt idx="28">
                  <c:v>4.6178999999999998E-2</c:v>
                </c:pt>
                <c:pt idx="29">
                  <c:v>7.1418700000000002E-2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E1B-4622-A46C-5E3B393E7A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22422863"/>
        <c:axId val="1158108335"/>
      </c:scatterChart>
      <c:valAx>
        <c:axId val="132242286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1158108335"/>
        <c:crosses val="autoZero"/>
        <c:crossBetween val="midCat"/>
      </c:valAx>
      <c:valAx>
        <c:axId val="11581083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132242286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Overall: Females</a:t>
            </a:r>
            <a:r>
              <a:rPr lang="nl-BE" baseline="0"/>
              <a:t> vs. Total population</a:t>
            </a:r>
            <a:endParaRPr lang="nl-BE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'MLD-Gender'!$B$7:$B$36</c:f>
              <c:numCache>
                <c:formatCode>0.000</c:formatCode>
                <c:ptCount val="30"/>
                <c:pt idx="0">
                  <c:v>0.31867499999999999</c:v>
                </c:pt>
                <c:pt idx="1">
                  <c:v>0.17801410000000001</c:v>
                </c:pt>
                <c:pt idx="2">
                  <c:v>0.3230112</c:v>
                </c:pt>
                <c:pt idx="3">
                  <c:v>0.27557500000000001</c:v>
                </c:pt>
                <c:pt idx="4">
                  <c:v>0.27004109999999998</c:v>
                </c:pt>
                <c:pt idx="5">
                  <c:v>0.143599</c:v>
                </c:pt>
                <c:pt idx="6">
                  <c:v>0.32162940000000001</c:v>
                </c:pt>
                <c:pt idx="7">
                  <c:v>0.1551902</c:v>
                </c:pt>
                <c:pt idx="8">
                  <c:v>0.24731300000000001</c:v>
                </c:pt>
                <c:pt idx="9">
                  <c:v>0.29224899999999998</c:v>
                </c:pt>
                <c:pt idx="10">
                  <c:v>0.34248859999999998</c:v>
                </c:pt>
                <c:pt idx="11">
                  <c:v>0.19577459999999999</c:v>
                </c:pt>
                <c:pt idx="12">
                  <c:v>0.2522452</c:v>
                </c:pt>
                <c:pt idx="13">
                  <c:v>0.17914849999999999</c:v>
                </c:pt>
                <c:pt idx="14">
                  <c:v>0.25705309999999998</c:v>
                </c:pt>
                <c:pt idx="15">
                  <c:v>0.33223350000000001</c:v>
                </c:pt>
                <c:pt idx="16">
                  <c:v>0.25633299999999998</c:v>
                </c:pt>
                <c:pt idx="17">
                  <c:v>0.27603050000000001</c:v>
                </c:pt>
                <c:pt idx="18">
                  <c:v>0.28283330000000001</c:v>
                </c:pt>
                <c:pt idx="19">
                  <c:v>0.26022580000000001</c:v>
                </c:pt>
                <c:pt idx="20">
                  <c:v>0.21652750000000001</c:v>
                </c:pt>
                <c:pt idx="21">
                  <c:v>0.2252856</c:v>
                </c:pt>
                <c:pt idx="22">
                  <c:v>0.18809509999999999</c:v>
                </c:pt>
                <c:pt idx="23">
                  <c:v>0.1926629</c:v>
                </c:pt>
                <c:pt idx="24">
                  <c:v>0.27545979999999998</c:v>
                </c:pt>
                <c:pt idx="25">
                  <c:v>0.33989580000000003</c:v>
                </c:pt>
                <c:pt idx="26">
                  <c:v>0.1625606</c:v>
                </c:pt>
                <c:pt idx="27">
                  <c:v>0.20436260000000001</c:v>
                </c:pt>
                <c:pt idx="28">
                  <c:v>0.20138539999999999</c:v>
                </c:pt>
                <c:pt idx="29">
                  <c:v>0.32706649999999998</c:v>
                </c:pt>
              </c:numCache>
            </c:numRef>
          </c:xVal>
          <c:yVal>
            <c:numRef>
              <c:f>'MLD-Gender'!$S$7:$S$36</c:f>
              <c:numCache>
                <c:formatCode>0.000</c:formatCode>
                <c:ptCount val="30"/>
                <c:pt idx="0">
                  <c:v>0.31877349999999999</c:v>
                </c:pt>
                <c:pt idx="1">
                  <c:v>0.1804673</c:v>
                </c:pt>
                <c:pt idx="2">
                  <c:v>0.36457329999999999</c:v>
                </c:pt>
                <c:pt idx="3">
                  <c:v>0.29408509999999999</c:v>
                </c:pt>
                <c:pt idx="4">
                  <c:v>0.26600240000000003</c:v>
                </c:pt>
                <c:pt idx="5">
                  <c:v>0.157634</c:v>
                </c:pt>
                <c:pt idx="6">
                  <c:v>0.3127858</c:v>
                </c:pt>
                <c:pt idx="7">
                  <c:v>0.19324830000000001</c:v>
                </c:pt>
                <c:pt idx="8">
                  <c:v>0.26338719999999999</c:v>
                </c:pt>
                <c:pt idx="9">
                  <c:v>0.26247209999999999</c:v>
                </c:pt>
                <c:pt idx="10">
                  <c:v>0.33310899999999999</c:v>
                </c:pt>
                <c:pt idx="11">
                  <c:v>0.21226390000000001</c:v>
                </c:pt>
                <c:pt idx="12">
                  <c:v>0.28192519999999999</c:v>
                </c:pt>
                <c:pt idx="13">
                  <c:v>0.18920909999999999</c:v>
                </c:pt>
                <c:pt idx="14">
                  <c:v>0.25775500000000001</c:v>
                </c:pt>
                <c:pt idx="15">
                  <c:v>0.37034329999999999</c:v>
                </c:pt>
                <c:pt idx="16">
                  <c:v>0.2660361</c:v>
                </c:pt>
                <c:pt idx="17">
                  <c:v>0.300595</c:v>
                </c:pt>
                <c:pt idx="18">
                  <c:v>0.2878966</c:v>
                </c:pt>
                <c:pt idx="19">
                  <c:v>0.27335029999999999</c:v>
                </c:pt>
                <c:pt idx="20">
                  <c:v>0.21296519999999999</c:v>
                </c:pt>
                <c:pt idx="21">
                  <c:v>0.26668429999999999</c:v>
                </c:pt>
                <c:pt idx="22">
                  <c:v>0.19670270000000001</c:v>
                </c:pt>
                <c:pt idx="23">
                  <c:v>0.2122744</c:v>
                </c:pt>
                <c:pt idx="24">
                  <c:v>0.27687519999999999</c:v>
                </c:pt>
                <c:pt idx="25">
                  <c:v>0.31561820000000002</c:v>
                </c:pt>
                <c:pt idx="26">
                  <c:v>0.18072759999999999</c:v>
                </c:pt>
                <c:pt idx="27">
                  <c:v>0.1970971</c:v>
                </c:pt>
                <c:pt idx="28">
                  <c:v>0.20037740000000001</c:v>
                </c:pt>
                <c:pt idx="29">
                  <c:v>0.34098139999999999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F15-4BC2-9EFA-2F8E03F46C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16410975"/>
        <c:axId val="1156329039"/>
      </c:scatterChart>
      <c:valAx>
        <c:axId val="131641097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1156329039"/>
        <c:crosses val="autoZero"/>
        <c:crossBetween val="midCat"/>
      </c:valAx>
      <c:valAx>
        <c:axId val="11563290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131641097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Overall: Males </a:t>
            </a:r>
            <a:r>
              <a:rPr lang="nl-BE" baseline="0"/>
              <a:t> - total population</a:t>
            </a:r>
            <a:endParaRPr lang="nl-BE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'MLD-Gender'!$D$7:$D$36</c:f>
              <c:numCache>
                <c:formatCode>0.000</c:formatCode>
                <c:ptCount val="30"/>
                <c:pt idx="0">
                  <c:v>0.26719939999999998</c:v>
                </c:pt>
                <c:pt idx="1">
                  <c:v>0.1672611</c:v>
                </c:pt>
                <c:pt idx="2">
                  <c:v>0.39522869999999999</c:v>
                </c:pt>
                <c:pt idx="3">
                  <c:v>0.25688080000000002</c:v>
                </c:pt>
                <c:pt idx="4">
                  <c:v>0.2381925</c:v>
                </c:pt>
                <c:pt idx="5">
                  <c:v>0.1434868</c:v>
                </c:pt>
                <c:pt idx="6">
                  <c:v>0.25447940000000002</c:v>
                </c:pt>
                <c:pt idx="7">
                  <c:v>0.20960219999999999</c:v>
                </c:pt>
                <c:pt idx="8">
                  <c:v>0.26276110000000003</c:v>
                </c:pt>
                <c:pt idx="9">
                  <c:v>0.22872480000000001</c:v>
                </c:pt>
                <c:pt idx="10">
                  <c:v>0.31306850000000003</c:v>
                </c:pt>
                <c:pt idx="11">
                  <c:v>0.21115900000000001</c:v>
                </c:pt>
                <c:pt idx="12">
                  <c:v>0.2905354</c:v>
                </c:pt>
                <c:pt idx="13">
                  <c:v>0.18912309999999999</c:v>
                </c:pt>
                <c:pt idx="14">
                  <c:v>0.24812000000000001</c:v>
                </c:pt>
                <c:pt idx="15">
                  <c:v>0.37300290000000003</c:v>
                </c:pt>
                <c:pt idx="16">
                  <c:v>0.25692860000000001</c:v>
                </c:pt>
                <c:pt idx="17">
                  <c:v>0.30709189999999997</c:v>
                </c:pt>
                <c:pt idx="18">
                  <c:v>0.26771529999999999</c:v>
                </c:pt>
                <c:pt idx="19">
                  <c:v>0.26971060000000002</c:v>
                </c:pt>
                <c:pt idx="20">
                  <c:v>0.2027486</c:v>
                </c:pt>
                <c:pt idx="21">
                  <c:v>0.24965699999999999</c:v>
                </c:pt>
                <c:pt idx="22">
                  <c:v>0.18340999999999999</c:v>
                </c:pt>
                <c:pt idx="23">
                  <c:v>0.2218475</c:v>
                </c:pt>
                <c:pt idx="24">
                  <c:v>0.26706669999999999</c:v>
                </c:pt>
                <c:pt idx="25">
                  <c:v>0.29835630000000002</c:v>
                </c:pt>
                <c:pt idx="26">
                  <c:v>0.19047890000000001</c:v>
                </c:pt>
                <c:pt idx="27">
                  <c:v>0.17836260000000001</c:v>
                </c:pt>
                <c:pt idx="28">
                  <c:v>0.19726930000000001</c:v>
                </c:pt>
                <c:pt idx="29">
                  <c:v>0.31159959999999998</c:v>
                </c:pt>
              </c:numCache>
            </c:numRef>
          </c:xVal>
          <c:yVal>
            <c:numRef>
              <c:f>'MLD-Gender'!$S$7:$S$36</c:f>
              <c:numCache>
                <c:formatCode>0.000</c:formatCode>
                <c:ptCount val="30"/>
                <c:pt idx="0">
                  <c:v>0.31877349999999999</c:v>
                </c:pt>
                <c:pt idx="1">
                  <c:v>0.1804673</c:v>
                </c:pt>
                <c:pt idx="2">
                  <c:v>0.36457329999999999</c:v>
                </c:pt>
                <c:pt idx="3">
                  <c:v>0.29408509999999999</c:v>
                </c:pt>
                <c:pt idx="4">
                  <c:v>0.26600240000000003</c:v>
                </c:pt>
                <c:pt idx="5">
                  <c:v>0.157634</c:v>
                </c:pt>
                <c:pt idx="6">
                  <c:v>0.3127858</c:v>
                </c:pt>
                <c:pt idx="7">
                  <c:v>0.19324830000000001</c:v>
                </c:pt>
                <c:pt idx="8">
                  <c:v>0.26338719999999999</c:v>
                </c:pt>
                <c:pt idx="9">
                  <c:v>0.26247209999999999</c:v>
                </c:pt>
                <c:pt idx="10">
                  <c:v>0.33310899999999999</c:v>
                </c:pt>
                <c:pt idx="11">
                  <c:v>0.21226390000000001</c:v>
                </c:pt>
                <c:pt idx="12">
                  <c:v>0.28192519999999999</c:v>
                </c:pt>
                <c:pt idx="13">
                  <c:v>0.18920909999999999</c:v>
                </c:pt>
                <c:pt idx="14">
                  <c:v>0.25775500000000001</c:v>
                </c:pt>
                <c:pt idx="15">
                  <c:v>0.37034329999999999</c:v>
                </c:pt>
                <c:pt idx="16">
                  <c:v>0.2660361</c:v>
                </c:pt>
                <c:pt idx="17">
                  <c:v>0.300595</c:v>
                </c:pt>
                <c:pt idx="18">
                  <c:v>0.2878966</c:v>
                </c:pt>
                <c:pt idx="19">
                  <c:v>0.27335029999999999</c:v>
                </c:pt>
                <c:pt idx="20">
                  <c:v>0.21296519999999999</c:v>
                </c:pt>
                <c:pt idx="21">
                  <c:v>0.26668429999999999</c:v>
                </c:pt>
                <c:pt idx="22">
                  <c:v>0.19670270000000001</c:v>
                </c:pt>
                <c:pt idx="23">
                  <c:v>0.2122744</c:v>
                </c:pt>
                <c:pt idx="24">
                  <c:v>0.27687519999999999</c:v>
                </c:pt>
                <c:pt idx="25">
                  <c:v>0.31561820000000002</c:v>
                </c:pt>
                <c:pt idx="26">
                  <c:v>0.18072759999999999</c:v>
                </c:pt>
                <c:pt idx="27">
                  <c:v>0.1970971</c:v>
                </c:pt>
                <c:pt idx="28">
                  <c:v>0.20037740000000001</c:v>
                </c:pt>
                <c:pt idx="29">
                  <c:v>0.34098139999999999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EAF-4E2A-BB73-6EA7B8B5EE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29935439"/>
        <c:axId val="1156319471"/>
      </c:scatterChart>
      <c:valAx>
        <c:axId val="13299354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1156319471"/>
        <c:crosses val="autoZero"/>
        <c:crossBetween val="midCat"/>
      </c:valAx>
      <c:valAx>
        <c:axId val="11563194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132993543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Between:</a:t>
            </a:r>
            <a:r>
              <a:rPr lang="nl-BE" baseline="0"/>
              <a:t> Females - total population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'MLD-Gender'!$F$7:$F$36</c:f>
              <c:numCache>
                <c:formatCode>0.000</c:formatCode>
                <c:ptCount val="30"/>
                <c:pt idx="0">
                  <c:v>6.0302500000000002E-2</c:v>
                </c:pt>
                <c:pt idx="1">
                  <c:v>3.7992499999999998E-2</c:v>
                </c:pt>
                <c:pt idx="2">
                  <c:v>7.8790100000000002E-2</c:v>
                </c:pt>
                <c:pt idx="3">
                  <c:v>4.1961100000000001E-2</c:v>
                </c:pt>
                <c:pt idx="4">
                  <c:v>7.3470900000000006E-2</c:v>
                </c:pt>
                <c:pt idx="5">
                  <c:v>2.58953E-2</c:v>
                </c:pt>
                <c:pt idx="6">
                  <c:v>6.6914000000000001E-2</c:v>
                </c:pt>
                <c:pt idx="7">
                  <c:v>2.19741E-2</c:v>
                </c:pt>
                <c:pt idx="8">
                  <c:v>4.9764299999999997E-2</c:v>
                </c:pt>
                <c:pt idx="9">
                  <c:v>6.45675E-2</c:v>
                </c:pt>
                <c:pt idx="10">
                  <c:v>7.2539900000000004E-2</c:v>
                </c:pt>
                <c:pt idx="11">
                  <c:v>4.07328E-2</c:v>
                </c:pt>
                <c:pt idx="12">
                  <c:v>5.7754800000000002E-2</c:v>
                </c:pt>
                <c:pt idx="13">
                  <c:v>4.8832E-2</c:v>
                </c:pt>
                <c:pt idx="14">
                  <c:v>3.5131799999999998E-2</c:v>
                </c:pt>
                <c:pt idx="15">
                  <c:v>0.10243389999999999</c:v>
                </c:pt>
                <c:pt idx="16">
                  <c:v>3.8655099999999998E-2</c:v>
                </c:pt>
                <c:pt idx="17">
                  <c:v>5.6012100000000002E-2</c:v>
                </c:pt>
                <c:pt idx="18">
                  <c:v>8.06394E-2</c:v>
                </c:pt>
                <c:pt idx="19">
                  <c:v>7.4382699999999996E-2</c:v>
                </c:pt>
                <c:pt idx="20">
                  <c:v>5.0153200000000002E-2</c:v>
                </c:pt>
                <c:pt idx="21">
                  <c:v>4.4159999999999998E-2</c:v>
                </c:pt>
                <c:pt idx="22">
                  <c:v>3.4455699999999999E-2</c:v>
                </c:pt>
                <c:pt idx="23">
                  <c:v>4.7542899999999999E-2</c:v>
                </c:pt>
                <c:pt idx="24">
                  <c:v>9.3829200000000001E-2</c:v>
                </c:pt>
                <c:pt idx="25">
                  <c:v>0.1589621</c:v>
                </c:pt>
                <c:pt idx="26">
                  <c:v>4.1886399999999997E-2</c:v>
                </c:pt>
                <c:pt idx="27">
                  <c:v>2.87473E-2</c:v>
                </c:pt>
                <c:pt idx="28">
                  <c:v>5.4205700000000002E-2</c:v>
                </c:pt>
                <c:pt idx="29">
                  <c:v>8.1737000000000004E-2</c:v>
                </c:pt>
              </c:numCache>
            </c:numRef>
          </c:xVal>
          <c:yVal>
            <c:numRef>
              <c:f>'MLD-Gender'!$Q$7:$Q$36</c:f>
              <c:numCache>
                <c:formatCode>0.000</c:formatCode>
                <c:ptCount val="30"/>
                <c:pt idx="0">
                  <c:v>5.5329799999999998E-2</c:v>
                </c:pt>
                <c:pt idx="1">
                  <c:v>3.3208500000000002E-2</c:v>
                </c:pt>
                <c:pt idx="2">
                  <c:v>7.2837499999999999E-2</c:v>
                </c:pt>
                <c:pt idx="3">
                  <c:v>5.0762799999999997E-2</c:v>
                </c:pt>
                <c:pt idx="4">
                  <c:v>6.8429199999999996E-2</c:v>
                </c:pt>
                <c:pt idx="5">
                  <c:v>3.04865E-2</c:v>
                </c:pt>
                <c:pt idx="6">
                  <c:v>5.5496200000000002E-2</c:v>
                </c:pt>
                <c:pt idx="7">
                  <c:v>3.5488100000000002E-2</c:v>
                </c:pt>
                <c:pt idx="8">
                  <c:v>3.8490999999999997E-2</c:v>
                </c:pt>
                <c:pt idx="9">
                  <c:v>3.81226E-2</c:v>
                </c:pt>
                <c:pt idx="10">
                  <c:v>5.8324599999999997E-2</c:v>
                </c:pt>
                <c:pt idx="11">
                  <c:v>4.1543200000000002E-2</c:v>
                </c:pt>
                <c:pt idx="12">
                  <c:v>5.8881299999999998E-2</c:v>
                </c:pt>
                <c:pt idx="13">
                  <c:v>3.7808599999999998E-2</c:v>
                </c:pt>
                <c:pt idx="14">
                  <c:v>2.6215700000000002E-2</c:v>
                </c:pt>
                <c:pt idx="15">
                  <c:v>8.9288800000000001E-2</c:v>
                </c:pt>
                <c:pt idx="16">
                  <c:v>3.5249099999999998E-2</c:v>
                </c:pt>
                <c:pt idx="17">
                  <c:v>5.42365E-2</c:v>
                </c:pt>
                <c:pt idx="18">
                  <c:v>7.3729900000000001E-2</c:v>
                </c:pt>
                <c:pt idx="19">
                  <c:v>6.1653800000000002E-2</c:v>
                </c:pt>
                <c:pt idx="20">
                  <c:v>5.4097899999999997E-2</c:v>
                </c:pt>
                <c:pt idx="21">
                  <c:v>4.6823099999999999E-2</c:v>
                </c:pt>
                <c:pt idx="22">
                  <c:v>3.3361700000000001E-2</c:v>
                </c:pt>
                <c:pt idx="23">
                  <c:v>4.1800900000000002E-2</c:v>
                </c:pt>
                <c:pt idx="24">
                  <c:v>7.4546100000000004E-2</c:v>
                </c:pt>
                <c:pt idx="25">
                  <c:v>0.13404659999999999</c:v>
                </c:pt>
                <c:pt idx="26">
                  <c:v>4.03658E-2</c:v>
                </c:pt>
                <c:pt idx="27">
                  <c:v>3.4453900000000003E-2</c:v>
                </c:pt>
                <c:pt idx="28">
                  <c:v>4.52491E-2</c:v>
                </c:pt>
                <c:pt idx="29">
                  <c:v>7.8554899999999997E-2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3BC-433A-930C-32A2D60234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16430975"/>
        <c:axId val="1158123727"/>
      </c:scatterChart>
      <c:valAx>
        <c:axId val="131643097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1158123727"/>
        <c:crosses val="autoZero"/>
        <c:crossBetween val="midCat"/>
      </c:valAx>
      <c:valAx>
        <c:axId val="11581237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131643097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Between:</a:t>
            </a:r>
            <a:r>
              <a:rPr lang="nl-BE" baseline="0"/>
              <a:t> Males - total population</a:t>
            </a:r>
            <a:endParaRPr lang="nl-BE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'MLD-Gender'!$H$7:$H$36</c:f>
              <c:numCache>
                <c:formatCode>0.000</c:formatCode>
                <c:ptCount val="30"/>
                <c:pt idx="0">
                  <c:v>4.5325600000000001E-2</c:v>
                </c:pt>
                <c:pt idx="1">
                  <c:v>3.17437E-2</c:v>
                </c:pt>
                <c:pt idx="2">
                  <c:v>7.6710600000000004E-2</c:v>
                </c:pt>
                <c:pt idx="3">
                  <c:v>5.3818400000000002E-2</c:v>
                </c:pt>
                <c:pt idx="4">
                  <c:v>6.9133299999999995E-2</c:v>
                </c:pt>
                <c:pt idx="5">
                  <c:v>3.4413300000000001E-2</c:v>
                </c:pt>
                <c:pt idx="6">
                  <c:v>5.0284799999999998E-2</c:v>
                </c:pt>
                <c:pt idx="7">
                  <c:v>4.5899700000000002E-2</c:v>
                </c:pt>
                <c:pt idx="8">
                  <c:v>3.7310900000000001E-2</c:v>
                </c:pt>
                <c:pt idx="9">
                  <c:v>3.4177699999999998E-2</c:v>
                </c:pt>
                <c:pt idx="10">
                  <c:v>5.6860300000000003E-2</c:v>
                </c:pt>
                <c:pt idx="11">
                  <c:v>4.0847000000000001E-2</c:v>
                </c:pt>
                <c:pt idx="12">
                  <c:v>5.6068300000000001E-2</c:v>
                </c:pt>
                <c:pt idx="13">
                  <c:v>3.58196E-2</c:v>
                </c:pt>
                <c:pt idx="14">
                  <c:v>2.9862E-2</c:v>
                </c:pt>
                <c:pt idx="15">
                  <c:v>7.9914499999999999E-2</c:v>
                </c:pt>
                <c:pt idx="16">
                  <c:v>3.88651E-2</c:v>
                </c:pt>
                <c:pt idx="17">
                  <c:v>6.2403899999999998E-2</c:v>
                </c:pt>
                <c:pt idx="18">
                  <c:v>7.2402800000000003E-2</c:v>
                </c:pt>
                <c:pt idx="19">
                  <c:v>6.6240300000000002E-2</c:v>
                </c:pt>
                <c:pt idx="20">
                  <c:v>6.2394499999999999E-2</c:v>
                </c:pt>
                <c:pt idx="21">
                  <c:v>3.88055E-2</c:v>
                </c:pt>
                <c:pt idx="22">
                  <c:v>3.0929399999999999E-2</c:v>
                </c:pt>
                <c:pt idx="23">
                  <c:v>4.4659999999999998E-2</c:v>
                </c:pt>
                <c:pt idx="24">
                  <c:v>6.6657499999999995E-2</c:v>
                </c:pt>
                <c:pt idx="25">
                  <c:v>0.13420960000000001</c:v>
                </c:pt>
                <c:pt idx="26">
                  <c:v>4.7648099999999999E-2</c:v>
                </c:pt>
                <c:pt idx="27">
                  <c:v>4.0572799999999999E-2</c:v>
                </c:pt>
                <c:pt idx="28">
                  <c:v>4.6178999999999998E-2</c:v>
                </c:pt>
                <c:pt idx="29">
                  <c:v>7.1418700000000002E-2</c:v>
                </c:pt>
              </c:numCache>
            </c:numRef>
          </c:xVal>
          <c:yVal>
            <c:numRef>
              <c:f>'MLD-Gender'!$Q$7:$Q$36</c:f>
              <c:numCache>
                <c:formatCode>0.000</c:formatCode>
                <c:ptCount val="30"/>
                <c:pt idx="0">
                  <c:v>5.5329799999999998E-2</c:v>
                </c:pt>
                <c:pt idx="1">
                  <c:v>3.3208500000000002E-2</c:v>
                </c:pt>
                <c:pt idx="2">
                  <c:v>7.2837499999999999E-2</c:v>
                </c:pt>
                <c:pt idx="3">
                  <c:v>5.0762799999999997E-2</c:v>
                </c:pt>
                <c:pt idx="4">
                  <c:v>6.8429199999999996E-2</c:v>
                </c:pt>
                <c:pt idx="5">
                  <c:v>3.04865E-2</c:v>
                </c:pt>
                <c:pt idx="6">
                  <c:v>5.5496200000000002E-2</c:v>
                </c:pt>
                <c:pt idx="7">
                  <c:v>3.5488100000000002E-2</c:v>
                </c:pt>
                <c:pt idx="8">
                  <c:v>3.8490999999999997E-2</c:v>
                </c:pt>
                <c:pt idx="9">
                  <c:v>3.81226E-2</c:v>
                </c:pt>
                <c:pt idx="10">
                  <c:v>5.8324599999999997E-2</c:v>
                </c:pt>
                <c:pt idx="11">
                  <c:v>4.1543200000000002E-2</c:v>
                </c:pt>
                <c:pt idx="12">
                  <c:v>5.8881299999999998E-2</c:v>
                </c:pt>
                <c:pt idx="13">
                  <c:v>3.7808599999999998E-2</c:v>
                </c:pt>
                <c:pt idx="14">
                  <c:v>2.6215700000000002E-2</c:v>
                </c:pt>
                <c:pt idx="15">
                  <c:v>8.9288800000000001E-2</c:v>
                </c:pt>
                <c:pt idx="16">
                  <c:v>3.5249099999999998E-2</c:v>
                </c:pt>
                <c:pt idx="17">
                  <c:v>5.42365E-2</c:v>
                </c:pt>
                <c:pt idx="18">
                  <c:v>7.3729900000000001E-2</c:v>
                </c:pt>
                <c:pt idx="19">
                  <c:v>6.1653800000000002E-2</c:v>
                </c:pt>
                <c:pt idx="20">
                  <c:v>5.4097899999999997E-2</c:v>
                </c:pt>
                <c:pt idx="21">
                  <c:v>4.6823099999999999E-2</c:v>
                </c:pt>
                <c:pt idx="22">
                  <c:v>3.3361700000000001E-2</c:v>
                </c:pt>
                <c:pt idx="23">
                  <c:v>4.1800900000000002E-2</c:v>
                </c:pt>
                <c:pt idx="24">
                  <c:v>7.4546100000000004E-2</c:v>
                </c:pt>
                <c:pt idx="25">
                  <c:v>0.13404659999999999</c:v>
                </c:pt>
                <c:pt idx="26">
                  <c:v>4.03658E-2</c:v>
                </c:pt>
                <c:pt idx="27">
                  <c:v>3.4453900000000003E-2</c:v>
                </c:pt>
                <c:pt idx="28">
                  <c:v>4.52491E-2</c:v>
                </c:pt>
                <c:pt idx="29">
                  <c:v>7.8554899999999997E-2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764-4271-B686-1F1B665529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34435823"/>
        <c:axId val="1147091215"/>
      </c:scatterChart>
      <c:valAx>
        <c:axId val="133443582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1147091215"/>
        <c:crosses val="autoZero"/>
        <c:crossBetween val="midCat"/>
      </c:valAx>
      <c:valAx>
        <c:axId val="11470912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133443582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Total population: overall - between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'MLD-Gender'!$Q$7:$Q$36</c:f>
              <c:numCache>
                <c:formatCode>0.000</c:formatCode>
                <c:ptCount val="30"/>
                <c:pt idx="0">
                  <c:v>5.5329799999999998E-2</c:v>
                </c:pt>
                <c:pt idx="1">
                  <c:v>3.3208500000000002E-2</c:v>
                </c:pt>
                <c:pt idx="2">
                  <c:v>7.2837499999999999E-2</c:v>
                </c:pt>
                <c:pt idx="3">
                  <c:v>5.0762799999999997E-2</c:v>
                </c:pt>
                <c:pt idx="4">
                  <c:v>6.8429199999999996E-2</c:v>
                </c:pt>
                <c:pt idx="5">
                  <c:v>3.04865E-2</c:v>
                </c:pt>
                <c:pt idx="6">
                  <c:v>5.5496200000000002E-2</c:v>
                </c:pt>
                <c:pt idx="7">
                  <c:v>3.5488100000000002E-2</c:v>
                </c:pt>
                <c:pt idx="8">
                  <c:v>3.8490999999999997E-2</c:v>
                </c:pt>
                <c:pt idx="9">
                  <c:v>3.81226E-2</c:v>
                </c:pt>
                <c:pt idx="10">
                  <c:v>5.8324599999999997E-2</c:v>
                </c:pt>
                <c:pt idx="11">
                  <c:v>4.1543200000000002E-2</c:v>
                </c:pt>
                <c:pt idx="12">
                  <c:v>5.8881299999999998E-2</c:v>
                </c:pt>
                <c:pt idx="13">
                  <c:v>3.7808599999999998E-2</c:v>
                </c:pt>
                <c:pt idx="14">
                  <c:v>2.6215700000000002E-2</c:v>
                </c:pt>
                <c:pt idx="15">
                  <c:v>8.9288800000000001E-2</c:v>
                </c:pt>
                <c:pt idx="16">
                  <c:v>3.5249099999999998E-2</c:v>
                </c:pt>
                <c:pt idx="17">
                  <c:v>5.42365E-2</c:v>
                </c:pt>
                <c:pt idx="18">
                  <c:v>7.3729900000000001E-2</c:v>
                </c:pt>
                <c:pt idx="19">
                  <c:v>6.1653800000000002E-2</c:v>
                </c:pt>
                <c:pt idx="20">
                  <c:v>5.4097899999999997E-2</c:v>
                </c:pt>
                <c:pt idx="21">
                  <c:v>4.6823099999999999E-2</c:v>
                </c:pt>
                <c:pt idx="22">
                  <c:v>3.3361700000000001E-2</c:v>
                </c:pt>
                <c:pt idx="23">
                  <c:v>4.1800900000000002E-2</c:v>
                </c:pt>
                <c:pt idx="24">
                  <c:v>7.4546100000000004E-2</c:v>
                </c:pt>
                <c:pt idx="25">
                  <c:v>0.13404659999999999</c:v>
                </c:pt>
                <c:pt idx="26">
                  <c:v>4.03658E-2</c:v>
                </c:pt>
                <c:pt idx="27">
                  <c:v>3.4453900000000003E-2</c:v>
                </c:pt>
                <c:pt idx="28">
                  <c:v>4.52491E-2</c:v>
                </c:pt>
                <c:pt idx="29">
                  <c:v>7.8554899999999997E-2</c:v>
                </c:pt>
              </c:numCache>
            </c:numRef>
          </c:xVal>
          <c:yVal>
            <c:numRef>
              <c:f>'MLD-Gender'!$S$7:$S$36</c:f>
              <c:numCache>
                <c:formatCode>0.000</c:formatCode>
                <c:ptCount val="30"/>
                <c:pt idx="0">
                  <c:v>0.31877349999999999</c:v>
                </c:pt>
                <c:pt idx="1">
                  <c:v>0.1804673</c:v>
                </c:pt>
                <c:pt idx="2">
                  <c:v>0.36457329999999999</c:v>
                </c:pt>
                <c:pt idx="3">
                  <c:v>0.29408509999999999</c:v>
                </c:pt>
                <c:pt idx="4">
                  <c:v>0.26600240000000003</c:v>
                </c:pt>
                <c:pt idx="5">
                  <c:v>0.157634</c:v>
                </c:pt>
                <c:pt idx="6">
                  <c:v>0.3127858</c:v>
                </c:pt>
                <c:pt idx="7">
                  <c:v>0.19324830000000001</c:v>
                </c:pt>
                <c:pt idx="8">
                  <c:v>0.26338719999999999</c:v>
                </c:pt>
                <c:pt idx="9">
                  <c:v>0.26247209999999999</c:v>
                </c:pt>
                <c:pt idx="10">
                  <c:v>0.33310899999999999</c:v>
                </c:pt>
                <c:pt idx="11">
                  <c:v>0.21226390000000001</c:v>
                </c:pt>
                <c:pt idx="12">
                  <c:v>0.28192519999999999</c:v>
                </c:pt>
                <c:pt idx="13">
                  <c:v>0.18920909999999999</c:v>
                </c:pt>
                <c:pt idx="14">
                  <c:v>0.25775500000000001</c:v>
                </c:pt>
                <c:pt idx="15">
                  <c:v>0.37034329999999999</c:v>
                </c:pt>
                <c:pt idx="16">
                  <c:v>0.2660361</c:v>
                </c:pt>
                <c:pt idx="17">
                  <c:v>0.300595</c:v>
                </c:pt>
                <c:pt idx="18">
                  <c:v>0.2878966</c:v>
                </c:pt>
                <c:pt idx="19">
                  <c:v>0.27335029999999999</c:v>
                </c:pt>
                <c:pt idx="20">
                  <c:v>0.21296519999999999</c:v>
                </c:pt>
                <c:pt idx="21">
                  <c:v>0.26668429999999999</c:v>
                </c:pt>
                <c:pt idx="22">
                  <c:v>0.19670270000000001</c:v>
                </c:pt>
                <c:pt idx="23">
                  <c:v>0.2122744</c:v>
                </c:pt>
                <c:pt idx="24">
                  <c:v>0.27687519999999999</c:v>
                </c:pt>
                <c:pt idx="25">
                  <c:v>0.31561820000000002</c:v>
                </c:pt>
                <c:pt idx="26">
                  <c:v>0.18072759999999999</c:v>
                </c:pt>
                <c:pt idx="27">
                  <c:v>0.1970971</c:v>
                </c:pt>
                <c:pt idx="28">
                  <c:v>0.20037740000000001</c:v>
                </c:pt>
                <c:pt idx="29">
                  <c:v>0.34098139999999999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1CE-405A-B42E-BD17AE043D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6170511"/>
        <c:axId val="1211068783"/>
      </c:scatterChart>
      <c:valAx>
        <c:axId val="121617051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1211068783"/>
        <c:crosses val="autoZero"/>
        <c:crossBetween val="midCat"/>
      </c:valAx>
      <c:valAx>
        <c:axId val="12110687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121617051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BE"/>
              <a:t>Between: Females vs Males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none"/>
          </c:marker>
          <c:dLbls>
            <c:dLbl>
              <c:idx val="0"/>
              <c:tx>
                <c:rich>
                  <a:bodyPr/>
                  <a:lstStyle/>
                  <a:p>
                    <a:fld id="{9F518D83-A741-4A83-A6BF-334309EA5D17}" type="CELLRANGE">
                      <a:rPr lang="en-US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3-5DF2-464D-813D-B8B00582ACC4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551F32B8-3C4E-4A7C-98F6-55A864115E7B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5DF2-464D-813D-B8B00582ACC4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AB409A1D-D2E6-4410-9E00-D374AAF41696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5DF2-464D-813D-B8B00582ACC4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B436C11D-2BE8-40BA-9605-AEB9D070EBD7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5DF2-464D-813D-B8B00582ACC4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168F4223-A9A4-4622-8A1E-CB2B5963648D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5DF2-464D-813D-B8B00582ACC4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9DCC44C7-6760-48BB-89D0-C22F2FC8D62E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5DF2-464D-813D-B8B00582ACC4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4FE34C43-291B-4D31-BA1E-C8327C7D2830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5DF2-464D-813D-B8B00582ACC4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259B1A25-1BE9-4439-A834-12E9AEE81748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5DF2-464D-813D-B8B00582ACC4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28AD54B8-53AF-4EA6-8116-1342792EFB9A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5DF2-464D-813D-B8B00582ACC4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BC9E55E8-68B3-4C9E-BA50-9B1DEA07DA05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5DF2-464D-813D-B8B00582ACC4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EBCE87E8-2493-4C76-98FB-45FA55224E9E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5DF2-464D-813D-B8B00582ACC4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03A706F0-FE6B-4467-9355-D0B28A5BF10C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5DF2-464D-813D-B8B00582ACC4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79EE1287-8A6D-4AFB-8270-F7F4A1C05A58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5DF2-464D-813D-B8B00582ACC4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9CB37F37-B5DE-4119-A2D5-57E8B56B6A8D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5DF2-464D-813D-B8B00582ACC4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3C90061E-C318-4945-AFF1-7A0D01DFE1F0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5DF2-464D-813D-B8B00582ACC4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44DB165B-FE0E-4BA1-9A47-35E7F7FD6502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5DF2-464D-813D-B8B00582ACC4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E9478BAF-CA83-4054-9A09-EED71FBB14F4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5DF2-464D-813D-B8B00582ACC4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AB0FB83D-D612-4530-80D9-30446FA7969C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5DF2-464D-813D-B8B00582ACC4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14176D1D-D755-4E06-AE6D-94CE9DCE887F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5DF2-464D-813D-B8B00582ACC4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A3FFF610-9D79-4565-BEF7-085107672E69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5DF2-464D-813D-B8B00582ACC4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2B3B10B4-6F92-494B-BCB0-5BEEF35BA7EC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5DF2-464D-813D-B8B00582ACC4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3BABF7B1-10B5-48EA-B187-6A864F9CE303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5DF2-464D-813D-B8B00582ACC4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5E7EB575-A9CF-4474-88B5-1A451C5A425F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5DF2-464D-813D-B8B00582ACC4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BE942E10-E071-4BE0-A77A-6AFA2812344B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5DF2-464D-813D-B8B00582ACC4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35774B2E-9570-4EA5-A124-211B704F2006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5DF2-464D-813D-B8B00582ACC4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B28629BB-D4E4-4A79-987D-DF6AF13EEF01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5DF2-464D-813D-B8B00582ACC4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8F15290F-08E2-482A-9708-A9281DD54F1F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5DF2-464D-813D-B8B00582ACC4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BA4B6888-7793-41C3-9DF8-579C70CF459E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5DF2-464D-813D-B8B00582ACC4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7D154545-1176-46DF-90F8-A8F468CEFFF4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5DF2-464D-813D-B8B00582ACC4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FA383ED8-3CFF-4010-82DC-F3DAA1CC981D}" type="CELLRANGE">
                      <a:rPr lang="nl-BE"/>
                      <a:pPr/>
                      <a:t>[CELLRANGE]</a:t>
                    </a:fld>
                    <a:endParaRPr lang="nl-BE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5DF2-464D-813D-B8B00582ACC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nl-BE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'MLD-Gender'!$F$7:$F$36</c:f>
              <c:numCache>
                <c:formatCode>0.000</c:formatCode>
                <c:ptCount val="30"/>
                <c:pt idx="0">
                  <c:v>6.0302500000000002E-2</c:v>
                </c:pt>
                <c:pt idx="1">
                  <c:v>3.7992499999999998E-2</c:v>
                </c:pt>
                <c:pt idx="2">
                  <c:v>7.8790100000000002E-2</c:v>
                </c:pt>
                <c:pt idx="3">
                  <c:v>4.1961100000000001E-2</c:v>
                </c:pt>
                <c:pt idx="4">
                  <c:v>7.3470900000000006E-2</c:v>
                </c:pt>
                <c:pt idx="5">
                  <c:v>2.58953E-2</c:v>
                </c:pt>
                <c:pt idx="6">
                  <c:v>6.6914000000000001E-2</c:v>
                </c:pt>
                <c:pt idx="7">
                  <c:v>2.19741E-2</c:v>
                </c:pt>
                <c:pt idx="8">
                  <c:v>4.9764299999999997E-2</c:v>
                </c:pt>
                <c:pt idx="9">
                  <c:v>6.45675E-2</c:v>
                </c:pt>
                <c:pt idx="10">
                  <c:v>7.2539900000000004E-2</c:v>
                </c:pt>
                <c:pt idx="11">
                  <c:v>4.07328E-2</c:v>
                </c:pt>
                <c:pt idx="12">
                  <c:v>5.7754800000000002E-2</c:v>
                </c:pt>
                <c:pt idx="13">
                  <c:v>4.8832E-2</c:v>
                </c:pt>
                <c:pt idx="14">
                  <c:v>3.5131799999999998E-2</c:v>
                </c:pt>
                <c:pt idx="15">
                  <c:v>0.10243389999999999</c:v>
                </c:pt>
                <c:pt idx="16">
                  <c:v>3.8655099999999998E-2</c:v>
                </c:pt>
                <c:pt idx="17">
                  <c:v>5.6012100000000002E-2</c:v>
                </c:pt>
                <c:pt idx="18">
                  <c:v>8.06394E-2</c:v>
                </c:pt>
                <c:pt idx="19">
                  <c:v>7.4382699999999996E-2</c:v>
                </c:pt>
                <c:pt idx="20">
                  <c:v>5.0153200000000002E-2</c:v>
                </c:pt>
                <c:pt idx="21">
                  <c:v>4.4159999999999998E-2</c:v>
                </c:pt>
                <c:pt idx="22">
                  <c:v>3.4455699999999999E-2</c:v>
                </c:pt>
                <c:pt idx="23">
                  <c:v>4.7542899999999999E-2</c:v>
                </c:pt>
                <c:pt idx="24">
                  <c:v>9.3829200000000001E-2</c:v>
                </c:pt>
                <c:pt idx="25">
                  <c:v>0.1589621</c:v>
                </c:pt>
                <c:pt idx="26">
                  <c:v>4.1886399999999997E-2</c:v>
                </c:pt>
                <c:pt idx="27">
                  <c:v>2.87473E-2</c:v>
                </c:pt>
                <c:pt idx="28">
                  <c:v>5.4205700000000002E-2</c:v>
                </c:pt>
                <c:pt idx="29">
                  <c:v>8.1737000000000004E-2</c:v>
                </c:pt>
              </c:numCache>
            </c:numRef>
          </c:xVal>
          <c:yVal>
            <c:numRef>
              <c:f>'MLD-Gender'!$H$7:$H$36</c:f>
              <c:numCache>
                <c:formatCode>0.000</c:formatCode>
                <c:ptCount val="30"/>
                <c:pt idx="0">
                  <c:v>4.5325600000000001E-2</c:v>
                </c:pt>
                <c:pt idx="1">
                  <c:v>3.17437E-2</c:v>
                </c:pt>
                <c:pt idx="2">
                  <c:v>7.6710600000000004E-2</c:v>
                </c:pt>
                <c:pt idx="3">
                  <c:v>5.3818400000000002E-2</c:v>
                </c:pt>
                <c:pt idx="4">
                  <c:v>6.9133299999999995E-2</c:v>
                </c:pt>
                <c:pt idx="5">
                  <c:v>3.4413300000000001E-2</c:v>
                </c:pt>
                <c:pt idx="6">
                  <c:v>5.0284799999999998E-2</c:v>
                </c:pt>
                <c:pt idx="7">
                  <c:v>4.5899700000000002E-2</c:v>
                </c:pt>
                <c:pt idx="8">
                  <c:v>3.7310900000000001E-2</c:v>
                </c:pt>
                <c:pt idx="9">
                  <c:v>3.4177699999999998E-2</c:v>
                </c:pt>
                <c:pt idx="10">
                  <c:v>5.6860300000000003E-2</c:v>
                </c:pt>
                <c:pt idx="11">
                  <c:v>4.0847000000000001E-2</c:v>
                </c:pt>
                <c:pt idx="12">
                  <c:v>5.6068300000000001E-2</c:v>
                </c:pt>
                <c:pt idx="13">
                  <c:v>3.58196E-2</c:v>
                </c:pt>
                <c:pt idx="14">
                  <c:v>2.9862E-2</c:v>
                </c:pt>
                <c:pt idx="15">
                  <c:v>7.9914499999999999E-2</c:v>
                </c:pt>
                <c:pt idx="16">
                  <c:v>3.88651E-2</c:v>
                </c:pt>
                <c:pt idx="17">
                  <c:v>6.2403899999999998E-2</c:v>
                </c:pt>
                <c:pt idx="18">
                  <c:v>7.2402800000000003E-2</c:v>
                </c:pt>
                <c:pt idx="19">
                  <c:v>6.6240300000000002E-2</c:v>
                </c:pt>
                <c:pt idx="20">
                  <c:v>6.2394499999999999E-2</c:v>
                </c:pt>
                <c:pt idx="21">
                  <c:v>3.88055E-2</c:v>
                </c:pt>
                <c:pt idx="22">
                  <c:v>3.0929399999999999E-2</c:v>
                </c:pt>
                <c:pt idx="23">
                  <c:v>4.4659999999999998E-2</c:v>
                </c:pt>
                <c:pt idx="24">
                  <c:v>6.6657499999999995E-2</c:v>
                </c:pt>
                <c:pt idx="25">
                  <c:v>0.13420960000000001</c:v>
                </c:pt>
                <c:pt idx="26">
                  <c:v>4.7648099999999999E-2</c:v>
                </c:pt>
                <c:pt idx="27">
                  <c:v>4.0572799999999999E-2</c:v>
                </c:pt>
                <c:pt idx="28">
                  <c:v>4.6178999999999998E-2</c:v>
                </c:pt>
                <c:pt idx="29">
                  <c:v>7.1418700000000002E-2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'MLD-Gender'!$A$7:$A$36</c15:f>
                <c15:dlblRangeCache>
                  <c:ptCount val="30"/>
                  <c:pt idx="0">
                    <c:v>AT</c:v>
                  </c:pt>
                  <c:pt idx="1">
                    <c:v>BE</c:v>
                  </c:pt>
                  <c:pt idx="2">
                    <c:v>BG</c:v>
                  </c:pt>
                  <c:pt idx="3">
                    <c:v>CH</c:v>
                  </c:pt>
                  <c:pt idx="4">
                    <c:v>CY</c:v>
                  </c:pt>
                  <c:pt idx="5">
                    <c:v>CZ</c:v>
                  </c:pt>
                  <c:pt idx="6">
                    <c:v>DE</c:v>
                  </c:pt>
                  <c:pt idx="7">
                    <c:v>DK</c:v>
                  </c:pt>
                  <c:pt idx="8">
                    <c:v>EE</c:v>
                  </c:pt>
                  <c:pt idx="9">
                    <c:v>EL</c:v>
                  </c:pt>
                  <c:pt idx="10">
                    <c:v>ES</c:v>
                  </c:pt>
                  <c:pt idx="11">
                    <c:v>FI</c:v>
                  </c:pt>
                  <c:pt idx="12">
                    <c:v>FR</c:v>
                  </c:pt>
                  <c:pt idx="13">
                    <c:v>HR</c:v>
                  </c:pt>
                  <c:pt idx="14">
                    <c:v>HU</c:v>
                  </c:pt>
                  <c:pt idx="15">
                    <c:v>IE</c:v>
                  </c:pt>
                  <c:pt idx="16">
                    <c:v>IT</c:v>
                  </c:pt>
                  <c:pt idx="17">
                    <c:v>LT</c:v>
                  </c:pt>
                  <c:pt idx="18">
                    <c:v>LU</c:v>
                  </c:pt>
                  <c:pt idx="19">
                    <c:v>LV</c:v>
                  </c:pt>
                  <c:pt idx="20">
                    <c:v>MT</c:v>
                  </c:pt>
                  <c:pt idx="21">
                    <c:v>NL</c:v>
                  </c:pt>
                  <c:pt idx="22">
                    <c:v>NO</c:v>
                  </c:pt>
                  <c:pt idx="23">
                    <c:v>PL</c:v>
                  </c:pt>
                  <c:pt idx="24">
                    <c:v>PT</c:v>
                  </c:pt>
                  <c:pt idx="25">
                    <c:v>RO</c:v>
                  </c:pt>
                  <c:pt idx="26">
                    <c:v>RS</c:v>
                  </c:pt>
                  <c:pt idx="27">
                    <c:v>SE</c:v>
                  </c:pt>
                  <c:pt idx="28">
                    <c:v>SI</c:v>
                  </c:pt>
                  <c:pt idx="29">
                    <c:v>UK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0-5DF2-464D-813D-B8B00582AC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5370591"/>
        <c:axId val="2040292367"/>
      </c:scatterChart>
      <c:valAx>
        <c:axId val="2053705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nl-BE"/>
                  <a:t>Females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nl-BE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2040292367"/>
        <c:crosses val="autoZero"/>
        <c:crossBetween val="midCat"/>
      </c:valAx>
      <c:valAx>
        <c:axId val="20402923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20537059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  <c:printSettings>
    <c:headerFooter/>
    <c:pageMargins b="0.75" l="0.7" r="0.7" t="0.75" header="0.3" footer="0.3"/>
    <c:pageSetup/>
  </c:printSettings>
  <c:userShapes r:id="rId3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'Counterfactual MLD - Gender'!$AC$43</c:f>
              <c:strCache>
                <c:ptCount val="1"/>
                <c:pt idx="0">
                  <c:v>original</c:v>
                </c:pt>
              </c:strCache>
            </c:strRef>
          </c:tx>
          <c:spPr>
            <a:solidFill>
              <a:sysClr val="window" lastClr="FFFFFF">
                <a:lumMod val="75000"/>
              </a:sysClr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'Counterfactual MLD - Gender'!$AG$44:$AG$72</c:f>
                <c:numCache>
                  <c:formatCode>General</c:formatCode>
                  <c:ptCount val="29"/>
                  <c:pt idx="0">
                    <c:v>9.4684000000000018E-3</c:v>
                  </c:pt>
                  <c:pt idx="1">
                    <c:v>7.4598000000000025E-3</c:v>
                  </c:pt>
                  <c:pt idx="2">
                    <c:v>5.9327999999999985E-3</c:v>
                  </c:pt>
                  <c:pt idx="3">
                    <c:v>6.9452000000000055E-3</c:v>
                  </c:pt>
                  <c:pt idx="4">
                    <c:v>6.6739000000000034E-3</c:v>
                  </c:pt>
                  <c:pt idx="5">
                    <c:v>7.3770000000000016E-3</c:v>
                  </c:pt>
                  <c:pt idx="6">
                    <c:v>4.1825000000000022E-3</c:v>
                  </c:pt>
                  <c:pt idx="7">
                    <c:v>8.7657999999999972E-3</c:v>
                  </c:pt>
                  <c:pt idx="8">
                    <c:v>7.2093000000000018E-3</c:v>
                  </c:pt>
                  <c:pt idx="9">
                    <c:v>8.3511000000000002E-3</c:v>
                  </c:pt>
                  <c:pt idx="10">
                    <c:v>8.3568000000000045E-3</c:v>
                  </c:pt>
                  <c:pt idx="11">
                    <c:v>7.3845000000000022E-3</c:v>
                  </c:pt>
                  <c:pt idx="12">
                    <c:v>9.0975999999999974E-3</c:v>
                  </c:pt>
                  <c:pt idx="13">
                    <c:v>1.0085999999999998E-2</c:v>
                  </c:pt>
                  <c:pt idx="14">
                    <c:v>5.9853999999999949E-3</c:v>
                  </c:pt>
                  <c:pt idx="15">
                    <c:v>7.1985999999999994E-3</c:v>
                  </c:pt>
                  <c:pt idx="16">
                    <c:v>8.3463000000000009E-3</c:v>
                  </c:pt>
                  <c:pt idx="17">
                    <c:v>1.0520999999999996E-2</c:v>
                  </c:pt>
                  <c:pt idx="18">
                    <c:v>9.7437999999999969E-3</c:v>
                  </c:pt>
                  <c:pt idx="19">
                    <c:v>9.7662000000000027E-3</c:v>
                  </c:pt>
                  <c:pt idx="20">
                    <c:v>1.1684199999999999E-2</c:v>
                  </c:pt>
                  <c:pt idx="21">
                    <c:v>9.8750999999999978E-3</c:v>
                  </c:pt>
                  <c:pt idx="22">
                    <c:v>1.869090000000001E-2</c:v>
                  </c:pt>
                  <c:pt idx="23">
                    <c:v>1.2308299999999994E-2</c:v>
                  </c:pt>
                  <c:pt idx="24">
                    <c:v>1.6156900000000002E-2</c:v>
                  </c:pt>
                  <c:pt idx="25">
                    <c:v>1.1619900000000002E-2</c:v>
                  </c:pt>
                  <c:pt idx="26">
                    <c:v>1.1714500000000003E-2</c:v>
                  </c:pt>
                  <c:pt idx="27">
                    <c:v>4.9013000000000001E-2</c:v>
                  </c:pt>
                  <c:pt idx="28">
                    <c:v>3.2593699999999975E-2</c:v>
                  </c:pt>
                </c:numCache>
              </c:numRef>
            </c:plus>
            <c:minus>
              <c:numRef>
                <c:f>'Counterfactual MLD - Gender'!$AG$44:$AG$72</c:f>
                <c:numCache>
                  <c:formatCode>General</c:formatCode>
                  <c:ptCount val="29"/>
                  <c:pt idx="0">
                    <c:v>9.4684000000000018E-3</c:v>
                  </c:pt>
                  <c:pt idx="1">
                    <c:v>7.4598000000000025E-3</c:v>
                  </c:pt>
                  <c:pt idx="2">
                    <c:v>5.9327999999999985E-3</c:v>
                  </c:pt>
                  <c:pt idx="3">
                    <c:v>6.9452000000000055E-3</c:v>
                  </c:pt>
                  <c:pt idx="4">
                    <c:v>6.6739000000000034E-3</c:v>
                  </c:pt>
                  <c:pt idx="5">
                    <c:v>7.3770000000000016E-3</c:v>
                  </c:pt>
                  <c:pt idx="6">
                    <c:v>4.1825000000000022E-3</c:v>
                  </c:pt>
                  <c:pt idx="7">
                    <c:v>8.7657999999999972E-3</c:v>
                  </c:pt>
                  <c:pt idx="8">
                    <c:v>7.2093000000000018E-3</c:v>
                  </c:pt>
                  <c:pt idx="9">
                    <c:v>8.3511000000000002E-3</c:v>
                  </c:pt>
                  <c:pt idx="10">
                    <c:v>8.3568000000000045E-3</c:v>
                  </c:pt>
                  <c:pt idx="11">
                    <c:v>7.3845000000000022E-3</c:v>
                  </c:pt>
                  <c:pt idx="12">
                    <c:v>9.0975999999999974E-3</c:v>
                  </c:pt>
                  <c:pt idx="13">
                    <c:v>1.0085999999999998E-2</c:v>
                  </c:pt>
                  <c:pt idx="14">
                    <c:v>5.9853999999999949E-3</c:v>
                  </c:pt>
                  <c:pt idx="15">
                    <c:v>7.1985999999999994E-3</c:v>
                  </c:pt>
                  <c:pt idx="16">
                    <c:v>8.3463000000000009E-3</c:v>
                  </c:pt>
                  <c:pt idx="17">
                    <c:v>1.0520999999999996E-2</c:v>
                  </c:pt>
                  <c:pt idx="18">
                    <c:v>9.7437999999999969E-3</c:v>
                  </c:pt>
                  <c:pt idx="19">
                    <c:v>9.7662000000000027E-3</c:v>
                  </c:pt>
                  <c:pt idx="20">
                    <c:v>1.1684199999999999E-2</c:v>
                  </c:pt>
                  <c:pt idx="21">
                    <c:v>9.8750999999999978E-3</c:v>
                  </c:pt>
                  <c:pt idx="22">
                    <c:v>1.869090000000001E-2</c:v>
                  </c:pt>
                  <c:pt idx="23">
                    <c:v>1.2308299999999994E-2</c:v>
                  </c:pt>
                  <c:pt idx="24">
                    <c:v>1.6156900000000002E-2</c:v>
                  </c:pt>
                  <c:pt idx="25">
                    <c:v>1.1619900000000002E-2</c:v>
                  </c:pt>
                  <c:pt idx="26">
                    <c:v>1.1714500000000003E-2</c:v>
                  </c:pt>
                  <c:pt idx="27">
                    <c:v>4.9013000000000001E-2</c:v>
                  </c:pt>
                  <c:pt idx="28">
                    <c:v>3.2593699999999975E-2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'Counterfactual MLD - Gender'!$AB$44:$AB$72</c:f>
              <c:strCache>
                <c:ptCount val="29"/>
                <c:pt idx="0">
                  <c:v>HU</c:v>
                </c:pt>
                <c:pt idx="1">
                  <c:v>NL</c:v>
                </c:pt>
                <c:pt idx="2">
                  <c:v>SE</c:v>
                </c:pt>
                <c:pt idx="3">
                  <c:v>IT</c:v>
                </c:pt>
                <c:pt idx="4">
                  <c:v>NO</c:v>
                </c:pt>
                <c:pt idx="5">
                  <c:v>BE</c:v>
                </c:pt>
                <c:pt idx="6">
                  <c:v>CZ</c:v>
                </c:pt>
                <c:pt idx="7">
                  <c:v>CH</c:v>
                </c:pt>
                <c:pt idx="8">
                  <c:v>FI</c:v>
                </c:pt>
                <c:pt idx="9">
                  <c:v>DE</c:v>
                </c:pt>
                <c:pt idx="10">
                  <c:v>RS</c:v>
                </c:pt>
                <c:pt idx="11">
                  <c:v>HR</c:v>
                </c:pt>
                <c:pt idx="12">
                  <c:v>AT</c:v>
                </c:pt>
                <c:pt idx="13">
                  <c:v>MT</c:v>
                </c:pt>
                <c:pt idx="14">
                  <c:v>PL</c:v>
                </c:pt>
                <c:pt idx="15">
                  <c:v>EE</c:v>
                </c:pt>
                <c:pt idx="16">
                  <c:v>SI</c:v>
                </c:pt>
                <c:pt idx="17">
                  <c:v>FR</c:v>
                </c:pt>
                <c:pt idx="18">
                  <c:v>PT</c:v>
                </c:pt>
                <c:pt idx="19">
                  <c:v>ES</c:v>
                </c:pt>
                <c:pt idx="20">
                  <c:v>LT</c:v>
                </c:pt>
                <c:pt idx="21">
                  <c:v>EL</c:v>
                </c:pt>
                <c:pt idx="22">
                  <c:v>BG</c:v>
                </c:pt>
                <c:pt idx="23">
                  <c:v>LV</c:v>
                </c:pt>
                <c:pt idx="24">
                  <c:v>LU</c:v>
                </c:pt>
                <c:pt idx="25">
                  <c:v>UK</c:v>
                </c:pt>
                <c:pt idx="26">
                  <c:v>CY</c:v>
                </c:pt>
                <c:pt idx="27">
                  <c:v>IE</c:v>
                </c:pt>
                <c:pt idx="28">
                  <c:v>RO</c:v>
                </c:pt>
              </c:strCache>
            </c:strRef>
          </c:cat>
          <c:val>
            <c:numRef>
              <c:f>'Counterfactual MLD - Gender'!$AC$44:$AC$72</c:f>
              <c:numCache>
                <c:formatCode>General</c:formatCode>
                <c:ptCount val="29"/>
                <c:pt idx="0">
                  <c:v>3.5225800000000002E-2</c:v>
                </c:pt>
                <c:pt idx="1">
                  <c:v>4.2664399999999998E-2</c:v>
                </c:pt>
                <c:pt idx="2">
                  <c:v>2.2496800000000001E-2</c:v>
                </c:pt>
                <c:pt idx="3">
                  <c:v>3.8559999999999997E-2</c:v>
                </c:pt>
                <c:pt idx="4">
                  <c:v>3.1329999999999997E-2</c:v>
                </c:pt>
                <c:pt idx="5">
                  <c:v>3.73999E-2</c:v>
                </c:pt>
                <c:pt idx="6">
                  <c:v>2.5854599999999998E-2</c:v>
                </c:pt>
                <c:pt idx="7">
                  <c:v>4.1098200000000001E-2</c:v>
                </c:pt>
                <c:pt idx="8">
                  <c:v>3.6534499999999998E-2</c:v>
                </c:pt>
                <c:pt idx="9">
                  <c:v>6.6567899999999999E-2</c:v>
                </c:pt>
                <c:pt idx="10">
                  <c:v>4.1931799999999998E-2</c:v>
                </c:pt>
                <c:pt idx="11">
                  <c:v>4.8347399999999999E-2</c:v>
                </c:pt>
                <c:pt idx="12">
                  <c:v>6.03191E-2</c:v>
                </c:pt>
                <c:pt idx="13">
                  <c:v>4.9461600000000001E-2</c:v>
                </c:pt>
                <c:pt idx="14">
                  <c:v>4.7634500000000003E-2</c:v>
                </c:pt>
                <c:pt idx="15">
                  <c:v>4.8401E-2</c:v>
                </c:pt>
                <c:pt idx="16">
                  <c:v>5.38924E-2</c:v>
                </c:pt>
                <c:pt idx="17">
                  <c:v>5.7198400000000003E-2</c:v>
                </c:pt>
                <c:pt idx="18">
                  <c:v>9.2179200000000003E-2</c:v>
                </c:pt>
                <c:pt idx="19">
                  <c:v>7.3019100000000003E-2</c:v>
                </c:pt>
                <c:pt idx="20">
                  <c:v>5.3740299999999998E-2</c:v>
                </c:pt>
                <c:pt idx="21">
                  <c:v>6.3978099999999996E-2</c:v>
                </c:pt>
                <c:pt idx="22">
                  <c:v>7.9421599999999995E-2</c:v>
                </c:pt>
                <c:pt idx="23">
                  <c:v>7.0967500000000003E-2</c:v>
                </c:pt>
                <c:pt idx="24">
                  <c:v>8.0672199999999999E-2</c:v>
                </c:pt>
                <c:pt idx="25">
                  <c:v>8.0991300000000002E-2</c:v>
                </c:pt>
                <c:pt idx="26">
                  <c:v>7.3908299999999996E-2</c:v>
                </c:pt>
                <c:pt idx="27">
                  <c:v>0.1017314</c:v>
                </c:pt>
                <c:pt idx="28">
                  <c:v>0.16062960000000001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26-49FB-B636-18C060C00C59}"/>
            </c:ext>
          </c:extLst>
        </c:ser>
        <c:ser>
          <c:idx val="1"/>
          <c:order val="1"/>
          <c:tx>
            <c:strRef>
              <c:f>'Counterfactual MLD - Gender'!$AD$43</c:f>
              <c:strCache>
                <c:ptCount val="1"/>
                <c:pt idx="0">
                  <c:v>same average composition</c:v>
                </c:pt>
              </c:strCache>
            </c:strRef>
          </c:tx>
          <c:spPr>
            <a:pattFill prst="pct1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'Counterfactual MLD - Gender'!$AH$44:$AH$72</c:f>
                <c:numCache>
                  <c:formatCode>General</c:formatCode>
                  <c:ptCount val="29"/>
                  <c:pt idx="0">
                    <c:v>8.1391000000000015E-3</c:v>
                  </c:pt>
                  <c:pt idx="1">
                    <c:v>4.6704000000000016E-3</c:v>
                  </c:pt>
                  <c:pt idx="2">
                    <c:v>5.1660000000000005E-3</c:v>
                  </c:pt>
                  <c:pt idx="3">
                    <c:v>3.9809000000000008E-3</c:v>
                  </c:pt>
                  <c:pt idx="4">
                    <c:v>4.0383999999999993E-3</c:v>
                  </c:pt>
                  <c:pt idx="5">
                    <c:v>6.2775999999999978E-3</c:v>
                  </c:pt>
                  <c:pt idx="6">
                    <c:v>4.8111999999999981E-3</c:v>
                  </c:pt>
                  <c:pt idx="7">
                    <c:v>5.7371000000000019E-3</c:v>
                  </c:pt>
                  <c:pt idx="8">
                    <c:v>5.2601000000000002E-3</c:v>
                  </c:pt>
                  <c:pt idx="9">
                    <c:v>4.2596000000000023E-3</c:v>
                  </c:pt>
                  <c:pt idx="10">
                    <c:v>7.5160000000000018E-3</c:v>
                  </c:pt>
                  <c:pt idx="11">
                    <c:v>7.007300000000001E-3</c:v>
                  </c:pt>
                  <c:pt idx="12">
                    <c:v>7.1969999999999985E-3</c:v>
                  </c:pt>
                  <c:pt idx="13">
                    <c:v>1.2847500000000001E-2</c:v>
                  </c:pt>
                  <c:pt idx="14">
                    <c:v>7.0051999999999996E-3</c:v>
                  </c:pt>
                  <c:pt idx="15">
                    <c:v>6.0707000000000018E-3</c:v>
                  </c:pt>
                  <c:pt idx="16">
                    <c:v>6.4267999999999999E-3</c:v>
                  </c:pt>
                  <c:pt idx="17">
                    <c:v>6.8648000000000008E-3</c:v>
                  </c:pt>
                  <c:pt idx="18">
                    <c:v>9.7630999999999968E-3</c:v>
                  </c:pt>
                  <c:pt idx="19">
                    <c:v>7.5630000000000003E-3</c:v>
                  </c:pt>
                  <c:pt idx="20">
                    <c:v>1.1823199999999999E-2</c:v>
                  </c:pt>
                  <c:pt idx="21">
                    <c:v>5.8795999999999987E-3</c:v>
                  </c:pt>
                  <c:pt idx="22">
                    <c:v>1.2876499999999999E-2</c:v>
                  </c:pt>
                  <c:pt idx="23">
                    <c:v>1.0117899999999999E-2</c:v>
                  </c:pt>
                  <c:pt idx="24">
                    <c:v>1.1309699999999999E-2</c:v>
                  </c:pt>
                  <c:pt idx="25">
                    <c:v>8.4028999999999979E-3</c:v>
                  </c:pt>
                  <c:pt idx="26">
                    <c:v>8.8645000000000009E-3</c:v>
                  </c:pt>
                  <c:pt idx="27">
                    <c:v>1.54947E-2</c:v>
                  </c:pt>
                  <c:pt idx="28">
                    <c:v>5.2594000000000016E-2</c:v>
                  </c:pt>
                </c:numCache>
              </c:numRef>
            </c:plus>
            <c:minus>
              <c:numRef>
                <c:f>'Counterfactual MLD - Gender'!$AH$44:$AH$72</c:f>
                <c:numCache>
                  <c:formatCode>General</c:formatCode>
                  <c:ptCount val="29"/>
                  <c:pt idx="0">
                    <c:v>8.1391000000000015E-3</c:v>
                  </c:pt>
                  <c:pt idx="1">
                    <c:v>4.6704000000000016E-3</c:v>
                  </c:pt>
                  <c:pt idx="2">
                    <c:v>5.1660000000000005E-3</c:v>
                  </c:pt>
                  <c:pt idx="3">
                    <c:v>3.9809000000000008E-3</c:v>
                  </c:pt>
                  <c:pt idx="4">
                    <c:v>4.0383999999999993E-3</c:v>
                  </c:pt>
                  <c:pt idx="5">
                    <c:v>6.2775999999999978E-3</c:v>
                  </c:pt>
                  <c:pt idx="6">
                    <c:v>4.8111999999999981E-3</c:v>
                  </c:pt>
                  <c:pt idx="7">
                    <c:v>5.7371000000000019E-3</c:v>
                  </c:pt>
                  <c:pt idx="8">
                    <c:v>5.2601000000000002E-3</c:v>
                  </c:pt>
                  <c:pt idx="9">
                    <c:v>4.2596000000000023E-3</c:v>
                  </c:pt>
                  <c:pt idx="10">
                    <c:v>7.5160000000000018E-3</c:v>
                  </c:pt>
                  <c:pt idx="11">
                    <c:v>7.007300000000001E-3</c:v>
                  </c:pt>
                  <c:pt idx="12">
                    <c:v>7.1969999999999985E-3</c:v>
                  </c:pt>
                  <c:pt idx="13">
                    <c:v>1.2847500000000001E-2</c:v>
                  </c:pt>
                  <c:pt idx="14">
                    <c:v>7.0051999999999996E-3</c:v>
                  </c:pt>
                  <c:pt idx="15">
                    <c:v>6.0707000000000018E-3</c:v>
                  </c:pt>
                  <c:pt idx="16">
                    <c:v>6.4267999999999999E-3</c:v>
                  </c:pt>
                  <c:pt idx="17">
                    <c:v>6.8648000000000008E-3</c:v>
                  </c:pt>
                  <c:pt idx="18">
                    <c:v>9.7630999999999968E-3</c:v>
                  </c:pt>
                  <c:pt idx="19">
                    <c:v>7.5630000000000003E-3</c:v>
                  </c:pt>
                  <c:pt idx="20">
                    <c:v>1.1823199999999999E-2</c:v>
                  </c:pt>
                  <c:pt idx="21">
                    <c:v>5.8795999999999987E-3</c:v>
                  </c:pt>
                  <c:pt idx="22">
                    <c:v>1.2876499999999999E-2</c:v>
                  </c:pt>
                  <c:pt idx="23">
                    <c:v>1.0117899999999999E-2</c:v>
                  </c:pt>
                  <c:pt idx="24">
                    <c:v>1.1309699999999999E-2</c:v>
                  </c:pt>
                  <c:pt idx="25">
                    <c:v>8.4028999999999979E-3</c:v>
                  </c:pt>
                  <c:pt idx="26">
                    <c:v>8.8645000000000009E-3</c:v>
                  </c:pt>
                  <c:pt idx="27">
                    <c:v>1.54947E-2</c:v>
                  </c:pt>
                  <c:pt idx="28">
                    <c:v>5.2594000000000016E-2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'Counterfactual MLD - Gender'!$AB$44:$AB$72</c:f>
              <c:strCache>
                <c:ptCount val="29"/>
                <c:pt idx="0">
                  <c:v>HU</c:v>
                </c:pt>
                <c:pt idx="1">
                  <c:v>NL</c:v>
                </c:pt>
                <c:pt idx="2">
                  <c:v>SE</c:v>
                </c:pt>
                <c:pt idx="3">
                  <c:v>IT</c:v>
                </c:pt>
                <c:pt idx="4">
                  <c:v>NO</c:v>
                </c:pt>
                <c:pt idx="5">
                  <c:v>BE</c:v>
                </c:pt>
                <c:pt idx="6">
                  <c:v>CZ</c:v>
                </c:pt>
                <c:pt idx="7">
                  <c:v>CH</c:v>
                </c:pt>
                <c:pt idx="8">
                  <c:v>FI</c:v>
                </c:pt>
                <c:pt idx="9">
                  <c:v>DE</c:v>
                </c:pt>
                <c:pt idx="10">
                  <c:v>RS</c:v>
                </c:pt>
                <c:pt idx="11">
                  <c:v>HR</c:v>
                </c:pt>
                <c:pt idx="12">
                  <c:v>AT</c:v>
                </c:pt>
                <c:pt idx="13">
                  <c:v>MT</c:v>
                </c:pt>
                <c:pt idx="14">
                  <c:v>PL</c:v>
                </c:pt>
                <c:pt idx="15">
                  <c:v>EE</c:v>
                </c:pt>
                <c:pt idx="16">
                  <c:v>SI</c:v>
                </c:pt>
                <c:pt idx="17">
                  <c:v>FR</c:v>
                </c:pt>
                <c:pt idx="18">
                  <c:v>PT</c:v>
                </c:pt>
                <c:pt idx="19">
                  <c:v>ES</c:v>
                </c:pt>
                <c:pt idx="20">
                  <c:v>LT</c:v>
                </c:pt>
                <c:pt idx="21">
                  <c:v>EL</c:v>
                </c:pt>
                <c:pt idx="22">
                  <c:v>BG</c:v>
                </c:pt>
                <c:pt idx="23">
                  <c:v>LV</c:v>
                </c:pt>
                <c:pt idx="24">
                  <c:v>LU</c:v>
                </c:pt>
                <c:pt idx="25">
                  <c:v>UK</c:v>
                </c:pt>
                <c:pt idx="26">
                  <c:v>CY</c:v>
                </c:pt>
                <c:pt idx="27">
                  <c:v>IE</c:v>
                </c:pt>
                <c:pt idx="28">
                  <c:v>RO</c:v>
                </c:pt>
              </c:strCache>
            </c:strRef>
          </c:cat>
          <c:val>
            <c:numRef>
              <c:f>'Counterfactual MLD - Gender'!$AD$44:$AD$72</c:f>
              <c:numCache>
                <c:formatCode>General</c:formatCode>
                <c:ptCount val="29"/>
                <c:pt idx="0">
                  <c:v>1.1174399999999999E-2</c:v>
                </c:pt>
                <c:pt idx="1">
                  <c:v>1.1595899999999999E-2</c:v>
                </c:pt>
                <c:pt idx="2">
                  <c:v>1.2357E-2</c:v>
                </c:pt>
                <c:pt idx="3">
                  <c:v>1.45463E-2</c:v>
                </c:pt>
                <c:pt idx="4">
                  <c:v>1.38925E-2</c:v>
                </c:pt>
                <c:pt idx="5">
                  <c:v>1.6884300000000001E-2</c:v>
                </c:pt>
                <c:pt idx="6">
                  <c:v>1.60397E-2</c:v>
                </c:pt>
                <c:pt idx="7">
                  <c:v>1.9795299999999998E-2</c:v>
                </c:pt>
                <c:pt idx="8">
                  <c:v>1.7947399999999999E-2</c:v>
                </c:pt>
                <c:pt idx="9">
                  <c:v>2.2619199999999999E-2</c:v>
                </c:pt>
                <c:pt idx="10">
                  <c:v>1.90841E-2</c:v>
                </c:pt>
                <c:pt idx="11">
                  <c:v>1.9607099999999999E-2</c:v>
                </c:pt>
                <c:pt idx="12">
                  <c:v>2.6458499999999999E-2</c:v>
                </c:pt>
                <c:pt idx="13">
                  <c:v>2.8737200000000001E-2</c:v>
                </c:pt>
                <c:pt idx="14">
                  <c:v>2.2143800000000002E-2</c:v>
                </c:pt>
                <c:pt idx="15">
                  <c:v>2.7414299999999999E-2</c:v>
                </c:pt>
                <c:pt idx="16">
                  <c:v>2.3657000000000001E-2</c:v>
                </c:pt>
                <c:pt idx="17">
                  <c:v>2.2453000000000001E-2</c:v>
                </c:pt>
                <c:pt idx="18">
                  <c:v>4.25069E-2</c:v>
                </c:pt>
                <c:pt idx="19">
                  <c:v>2.4361899999999999E-2</c:v>
                </c:pt>
                <c:pt idx="20">
                  <c:v>3.8542100000000003E-2</c:v>
                </c:pt>
                <c:pt idx="21">
                  <c:v>1.48053E-2</c:v>
                </c:pt>
                <c:pt idx="22">
                  <c:v>3.2156999999999998E-2</c:v>
                </c:pt>
                <c:pt idx="23">
                  <c:v>3.5185399999999999E-2</c:v>
                </c:pt>
                <c:pt idx="24">
                  <c:v>4.98906E-2</c:v>
                </c:pt>
                <c:pt idx="25">
                  <c:v>3.7714299999999999E-2</c:v>
                </c:pt>
                <c:pt idx="26">
                  <c:v>3.0357800000000001E-2</c:v>
                </c:pt>
                <c:pt idx="27">
                  <c:v>3.62303E-2</c:v>
                </c:pt>
                <c:pt idx="28">
                  <c:v>8.6258199999999993E-2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526-49FB-B636-18C060C00C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90"/>
        <c:overlap val="100"/>
        <c:axId val="749907216"/>
        <c:axId val="749904264"/>
      </c:barChart>
      <c:lineChart>
        <c:grouping val="standard"/>
        <c:varyColors val="0"/>
        <c:ser>
          <c:idx val="2"/>
          <c:order val="2"/>
          <c:tx>
            <c:strRef>
              <c:f>'Counterfactual MLD - Gender'!$AE$43</c:f>
              <c:strCache>
                <c:ptCount val="1"/>
                <c:pt idx="0">
                  <c:v>equal observables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7"/>
            <c:spPr>
              <a:solidFill>
                <a:sysClr val="windowText" lastClr="000000"/>
              </a:solidFill>
              <a:ln w="9525">
                <a:solidFill>
                  <a:sysClr val="windowText" lastClr="000000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'Counterfactual MLD - Gender'!$AI$44:$AI$72</c:f>
                <c:numCache>
                  <c:formatCode>General</c:formatCode>
                  <c:ptCount val="29"/>
                  <c:pt idx="0">
                    <c:v>5.9904999999999993E-3</c:v>
                  </c:pt>
                  <c:pt idx="1">
                    <c:v>4.7345999999999985E-3</c:v>
                  </c:pt>
                  <c:pt idx="2">
                    <c:v>4.0576999999999992E-3</c:v>
                  </c:pt>
                  <c:pt idx="3">
                    <c:v>3.491600000000001E-3</c:v>
                  </c:pt>
                  <c:pt idx="4">
                    <c:v>3.7748E-3</c:v>
                  </c:pt>
                  <c:pt idx="5">
                    <c:v>4.9676999999999985E-3</c:v>
                  </c:pt>
                  <c:pt idx="6">
                    <c:v>3.2648999999999994E-3</c:v>
                  </c:pt>
                  <c:pt idx="7">
                    <c:v>5.1461000000000007E-3</c:v>
                  </c:pt>
                  <c:pt idx="8">
                    <c:v>5.4347000000000006E-3</c:v>
                  </c:pt>
                  <c:pt idx="9">
                    <c:v>3.9835000000000009E-3</c:v>
                  </c:pt>
                  <c:pt idx="10">
                    <c:v>7.1797000000000007E-3</c:v>
                  </c:pt>
                  <c:pt idx="11">
                    <c:v>5.596300000000002E-3</c:v>
                  </c:pt>
                  <c:pt idx="12">
                    <c:v>5.3821000000000008E-3</c:v>
                  </c:pt>
                  <c:pt idx="13">
                    <c:v>8.7934999999999958E-3</c:v>
                  </c:pt>
                  <c:pt idx="14">
                    <c:v>5.271399999999999E-3</c:v>
                  </c:pt>
                  <c:pt idx="15">
                    <c:v>5.3885000000000009E-3</c:v>
                  </c:pt>
                  <c:pt idx="16">
                    <c:v>6.5875000000000031E-3</c:v>
                  </c:pt>
                  <c:pt idx="17">
                    <c:v>7.6916999999999992E-3</c:v>
                  </c:pt>
                  <c:pt idx="18">
                    <c:v>6.1432000000000014E-3</c:v>
                  </c:pt>
                  <c:pt idx="19">
                    <c:v>6.1611999999999986E-3</c:v>
                  </c:pt>
                  <c:pt idx="20">
                    <c:v>9.5656999999999964E-3</c:v>
                  </c:pt>
                  <c:pt idx="21">
                    <c:v>7.2597999999999968E-3</c:v>
                  </c:pt>
                  <c:pt idx="22">
                    <c:v>1.4181399999999997E-2</c:v>
                  </c:pt>
                  <c:pt idx="23">
                    <c:v>9.2908999999999978E-3</c:v>
                  </c:pt>
                  <c:pt idx="24">
                    <c:v>1.4460300000000002E-2</c:v>
                  </c:pt>
                  <c:pt idx="25">
                    <c:v>8.0701999999999996E-3</c:v>
                  </c:pt>
                  <c:pt idx="26">
                    <c:v>9.7206999999999988E-3</c:v>
                  </c:pt>
                  <c:pt idx="27">
                    <c:v>3.8560400000000009E-2</c:v>
                  </c:pt>
                  <c:pt idx="28">
                    <c:v>1.324510000000001E-2</c:v>
                  </c:pt>
                </c:numCache>
              </c:numRef>
            </c:plus>
            <c:minus>
              <c:numRef>
                <c:f>'Counterfactual MLD - Gender'!$AI$44:$AI$72</c:f>
                <c:numCache>
                  <c:formatCode>General</c:formatCode>
                  <c:ptCount val="29"/>
                  <c:pt idx="0">
                    <c:v>5.9904999999999993E-3</c:v>
                  </c:pt>
                  <c:pt idx="1">
                    <c:v>4.7345999999999985E-3</c:v>
                  </c:pt>
                  <c:pt idx="2">
                    <c:v>4.0576999999999992E-3</c:v>
                  </c:pt>
                  <c:pt idx="3">
                    <c:v>3.491600000000001E-3</c:v>
                  </c:pt>
                  <c:pt idx="4">
                    <c:v>3.7748E-3</c:v>
                  </c:pt>
                  <c:pt idx="5">
                    <c:v>4.9676999999999985E-3</c:v>
                  </c:pt>
                  <c:pt idx="6">
                    <c:v>3.2648999999999994E-3</c:v>
                  </c:pt>
                  <c:pt idx="7">
                    <c:v>5.1461000000000007E-3</c:v>
                  </c:pt>
                  <c:pt idx="8">
                    <c:v>5.4347000000000006E-3</c:v>
                  </c:pt>
                  <c:pt idx="9">
                    <c:v>3.9835000000000009E-3</c:v>
                  </c:pt>
                  <c:pt idx="10">
                    <c:v>7.1797000000000007E-3</c:v>
                  </c:pt>
                  <c:pt idx="11">
                    <c:v>5.596300000000002E-3</c:v>
                  </c:pt>
                  <c:pt idx="12">
                    <c:v>5.3821000000000008E-3</c:v>
                  </c:pt>
                  <c:pt idx="13">
                    <c:v>8.7934999999999958E-3</c:v>
                  </c:pt>
                  <c:pt idx="14">
                    <c:v>5.271399999999999E-3</c:v>
                  </c:pt>
                  <c:pt idx="15">
                    <c:v>5.3885000000000009E-3</c:v>
                  </c:pt>
                  <c:pt idx="16">
                    <c:v>6.5875000000000031E-3</c:v>
                  </c:pt>
                  <c:pt idx="17">
                    <c:v>7.6916999999999992E-3</c:v>
                  </c:pt>
                  <c:pt idx="18">
                    <c:v>6.1432000000000014E-3</c:v>
                  </c:pt>
                  <c:pt idx="19">
                    <c:v>6.1611999999999986E-3</c:v>
                  </c:pt>
                  <c:pt idx="20">
                    <c:v>9.5656999999999964E-3</c:v>
                  </c:pt>
                  <c:pt idx="21">
                    <c:v>7.2597999999999968E-3</c:v>
                  </c:pt>
                  <c:pt idx="22">
                    <c:v>1.4181399999999997E-2</c:v>
                  </c:pt>
                  <c:pt idx="23">
                    <c:v>9.2908999999999978E-3</c:v>
                  </c:pt>
                  <c:pt idx="24">
                    <c:v>1.4460300000000002E-2</c:v>
                  </c:pt>
                  <c:pt idx="25">
                    <c:v>8.0701999999999996E-3</c:v>
                  </c:pt>
                  <c:pt idx="26">
                    <c:v>9.7206999999999988E-3</c:v>
                  </c:pt>
                  <c:pt idx="27">
                    <c:v>3.8560400000000009E-2</c:v>
                  </c:pt>
                  <c:pt idx="28">
                    <c:v>1.324510000000001E-2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'Counterfactual MLD - Gender'!$AB$44:$AB$72</c:f>
              <c:strCache>
                <c:ptCount val="29"/>
                <c:pt idx="0">
                  <c:v>HU</c:v>
                </c:pt>
                <c:pt idx="1">
                  <c:v>NL</c:v>
                </c:pt>
                <c:pt idx="2">
                  <c:v>SE</c:v>
                </c:pt>
                <c:pt idx="3">
                  <c:v>IT</c:v>
                </c:pt>
                <c:pt idx="4">
                  <c:v>NO</c:v>
                </c:pt>
                <c:pt idx="5">
                  <c:v>BE</c:v>
                </c:pt>
                <c:pt idx="6">
                  <c:v>CZ</c:v>
                </c:pt>
                <c:pt idx="7">
                  <c:v>CH</c:v>
                </c:pt>
                <c:pt idx="8">
                  <c:v>FI</c:v>
                </c:pt>
                <c:pt idx="9">
                  <c:v>DE</c:v>
                </c:pt>
                <c:pt idx="10">
                  <c:v>RS</c:v>
                </c:pt>
                <c:pt idx="11">
                  <c:v>HR</c:v>
                </c:pt>
                <c:pt idx="12">
                  <c:v>AT</c:v>
                </c:pt>
                <c:pt idx="13">
                  <c:v>MT</c:v>
                </c:pt>
                <c:pt idx="14">
                  <c:v>PL</c:v>
                </c:pt>
                <c:pt idx="15">
                  <c:v>EE</c:v>
                </c:pt>
                <c:pt idx="16">
                  <c:v>SI</c:v>
                </c:pt>
                <c:pt idx="17">
                  <c:v>FR</c:v>
                </c:pt>
                <c:pt idx="18">
                  <c:v>PT</c:v>
                </c:pt>
                <c:pt idx="19">
                  <c:v>ES</c:v>
                </c:pt>
                <c:pt idx="20">
                  <c:v>LT</c:v>
                </c:pt>
                <c:pt idx="21">
                  <c:v>EL</c:v>
                </c:pt>
                <c:pt idx="22">
                  <c:v>BG</c:v>
                </c:pt>
                <c:pt idx="23">
                  <c:v>LV</c:v>
                </c:pt>
                <c:pt idx="24">
                  <c:v>LU</c:v>
                </c:pt>
                <c:pt idx="25">
                  <c:v>UK</c:v>
                </c:pt>
                <c:pt idx="26">
                  <c:v>CY</c:v>
                </c:pt>
                <c:pt idx="27">
                  <c:v>IE</c:v>
                </c:pt>
                <c:pt idx="28">
                  <c:v>RO</c:v>
                </c:pt>
              </c:strCache>
            </c:strRef>
          </c:cat>
          <c:val>
            <c:numRef>
              <c:f>'Counterfactual MLD - Gender'!$AE$44:$AE$72</c:f>
              <c:numCache>
                <c:formatCode>General</c:formatCode>
                <c:ptCount val="29"/>
                <c:pt idx="0">
                  <c:v>8.2915000000000003E-3</c:v>
                </c:pt>
                <c:pt idx="1">
                  <c:v>9.6228000000000008E-3</c:v>
                </c:pt>
                <c:pt idx="2">
                  <c:v>9.6561000000000008E-3</c:v>
                </c:pt>
                <c:pt idx="3">
                  <c:v>1.08416E-2</c:v>
                </c:pt>
                <c:pt idx="4">
                  <c:v>1.1991E-2</c:v>
                </c:pt>
                <c:pt idx="5">
                  <c:v>1.26052E-2</c:v>
                </c:pt>
                <c:pt idx="6">
                  <c:v>1.43383E-2</c:v>
                </c:pt>
                <c:pt idx="7">
                  <c:v>1.6071499999999999E-2</c:v>
                </c:pt>
                <c:pt idx="8">
                  <c:v>1.9432100000000001E-2</c:v>
                </c:pt>
                <c:pt idx="9">
                  <c:v>1.97729E-2</c:v>
                </c:pt>
                <c:pt idx="10">
                  <c:v>1.9889899999999999E-2</c:v>
                </c:pt>
                <c:pt idx="11">
                  <c:v>2.1115499999999999E-2</c:v>
                </c:pt>
                <c:pt idx="12">
                  <c:v>2.1702699999999998E-2</c:v>
                </c:pt>
                <c:pt idx="13">
                  <c:v>2.4279200000000001E-2</c:v>
                </c:pt>
                <c:pt idx="14">
                  <c:v>2.4362600000000002E-2</c:v>
                </c:pt>
                <c:pt idx="15">
                  <c:v>2.46783E-2</c:v>
                </c:pt>
                <c:pt idx="16">
                  <c:v>2.5380199999999999E-2</c:v>
                </c:pt>
                <c:pt idx="17">
                  <c:v>2.6120899999999999E-2</c:v>
                </c:pt>
                <c:pt idx="18">
                  <c:v>2.75035E-2</c:v>
                </c:pt>
                <c:pt idx="19">
                  <c:v>2.7850300000000001E-2</c:v>
                </c:pt>
                <c:pt idx="20">
                  <c:v>3.0034600000000002E-2</c:v>
                </c:pt>
                <c:pt idx="21">
                  <c:v>3.3120400000000001E-2</c:v>
                </c:pt>
                <c:pt idx="22">
                  <c:v>3.3995900000000003E-2</c:v>
                </c:pt>
                <c:pt idx="23">
                  <c:v>3.4010100000000001E-2</c:v>
                </c:pt>
                <c:pt idx="24">
                  <c:v>3.6328199999999998E-2</c:v>
                </c:pt>
                <c:pt idx="25">
                  <c:v>3.7090499999999998E-2</c:v>
                </c:pt>
                <c:pt idx="26">
                  <c:v>4.1694700000000001E-2</c:v>
                </c:pt>
                <c:pt idx="27">
                  <c:v>6.1013499999999998E-2</c:v>
                </c:pt>
                <c:pt idx="28">
                  <c:v>7.0022699999999993E-2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526-49FB-B636-18C060C00C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907216"/>
        <c:axId val="749904264"/>
      </c:lineChart>
      <c:catAx>
        <c:axId val="7499072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Garamond" panose="02020404030301010803" pitchFamily="18" charset="0"/>
                <a:ea typeface="+mn-ea"/>
                <a:cs typeface="+mn-cs"/>
              </a:defRPr>
            </a:pPr>
            <a:endParaRPr lang="nl-BE"/>
          </a:p>
        </c:txPr>
        <c:crossAx val="749904264"/>
        <c:crosses val="autoZero"/>
        <c:auto val="1"/>
        <c:lblAlgn val="ctr"/>
        <c:lblOffset val="100"/>
        <c:noMultiLvlLbl val="0"/>
      </c:catAx>
      <c:valAx>
        <c:axId val="7499042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Garamond" panose="02020404030301010803" pitchFamily="18" charset="0"/>
                <a:ea typeface="+mn-ea"/>
                <a:cs typeface="+mn-cs"/>
              </a:defRPr>
            </a:pPr>
            <a:endParaRPr lang="nl-BE"/>
          </a:p>
        </c:txPr>
        <c:crossAx val="7499072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Garamond" panose="02020404030301010803" pitchFamily="18" charset="0"/>
              <a:ea typeface="+mn-ea"/>
              <a:cs typeface="+mn-cs"/>
            </a:defRPr>
          </a:pPr>
          <a:endParaRPr lang="nl-B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solidFill>
            <a:sysClr val="windowText" lastClr="000000"/>
          </a:solidFill>
          <a:latin typeface="Garamond" panose="02020404030301010803" pitchFamily="18" charset="0"/>
        </a:defRPr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'Counterfactual MLD - Gender'!$AA$117</c:f>
              <c:strCache>
                <c:ptCount val="1"/>
                <c:pt idx="0">
                  <c:v>original</c:v>
                </c:pt>
              </c:strCache>
            </c:strRef>
          </c:tx>
          <c:spPr>
            <a:solidFill>
              <a:sysClr val="window" lastClr="FFFFFF">
                <a:lumMod val="75000"/>
              </a:sysClr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'Counterfactual MLD - Gender'!$AE$118:$AE$146</c:f>
                <c:numCache>
                  <c:formatCode>General</c:formatCode>
                  <c:ptCount val="29"/>
                  <c:pt idx="0">
                    <c:v>6.3149999999999977E-3</c:v>
                  </c:pt>
                  <c:pt idx="1">
                    <c:v>9.432900000000001E-3</c:v>
                  </c:pt>
                  <c:pt idx="2">
                    <c:v>7.449200000000003E-3</c:v>
                  </c:pt>
                  <c:pt idx="3">
                    <c:v>7.2686000000000001E-3</c:v>
                  </c:pt>
                  <c:pt idx="4">
                    <c:v>7.0781000000000004E-3</c:v>
                  </c:pt>
                  <c:pt idx="5">
                    <c:v>5.0745000000000026E-3</c:v>
                  </c:pt>
                  <c:pt idx="6">
                    <c:v>1.2398699999999999E-2</c:v>
                  </c:pt>
                  <c:pt idx="7">
                    <c:v>5.9848999999999944E-3</c:v>
                  </c:pt>
                  <c:pt idx="8">
                    <c:v>7.715600000000003E-3</c:v>
                  </c:pt>
                  <c:pt idx="9">
                    <c:v>4.9435000000000034E-3</c:v>
                  </c:pt>
                  <c:pt idx="10">
                    <c:v>9.5273000000000024E-3</c:v>
                  </c:pt>
                  <c:pt idx="11">
                    <c:v>1.3492400000000002E-2</c:v>
                  </c:pt>
                  <c:pt idx="12">
                    <c:v>1.07393E-2</c:v>
                  </c:pt>
                  <c:pt idx="13">
                    <c:v>6.9482000000000016E-3</c:v>
                  </c:pt>
                  <c:pt idx="14">
                    <c:v>8.4885999999999989E-3</c:v>
                  </c:pt>
                  <c:pt idx="15">
                    <c:v>6.6847999999999977E-3</c:v>
                  </c:pt>
                  <c:pt idx="16">
                    <c:v>6.0517000000000001E-3</c:v>
                  </c:pt>
                  <c:pt idx="17">
                    <c:v>1.4455200000000001E-2</c:v>
                  </c:pt>
                  <c:pt idx="18">
                    <c:v>1.01493E-2</c:v>
                  </c:pt>
                  <c:pt idx="19">
                    <c:v>1.1530200000000004E-2</c:v>
                  </c:pt>
                  <c:pt idx="20">
                    <c:v>9.1976000000000002E-3</c:v>
                  </c:pt>
                  <c:pt idx="21">
                    <c:v>1.6207899999999997E-2</c:v>
                  </c:pt>
                  <c:pt idx="22">
                    <c:v>1.1287799999999994E-2</c:v>
                  </c:pt>
                  <c:pt idx="23">
                    <c:v>3.0884999999999996E-2</c:v>
                  </c:pt>
                  <c:pt idx="24">
                    <c:v>1.2629999999999988E-2</c:v>
                  </c:pt>
                  <c:pt idx="25">
                    <c:v>1.0666000000000009E-2</c:v>
                  </c:pt>
                  <c:pt idx="26">
                    <c:v>1.0054599999999997E-2</c:v>
                  </c:pt>
                  <c:pt idx="27">
                    <c:v>2.8656860000000006E-2</c:v>
                  </c:pt>
                  <c:pt idx="28">
                    <c:v>2.2831999999999991E-2</c:v>
                  </c:pt>
                </c:numCache>
              </c:numRef>
            </c:plus>
            <c:minus>
              <c:numRef>
                <c:f>'Counterfactual MLD - Gender'!$AE$118:$AE$146</c:f>
                <c:numCache>
                  <c:formatCode>General</c:formatCode>
                  <c:ptCount val="29"/>
                  <c:pt idx="0">
                    <c:v>6.3149999999999977E-3</c:v>
                  </c:pt>
                  <c:pt idx="1">
                    <c:v>9.432900000000001E-3</c:v>
                  </c:pt>
                  <c:pt idx="2">
                    <c:v>7.449200000000003E-3</c:v>
                  </c:pt>
                  <c:pt idx="3">
                    <c:v>7.2686000000000001E-3</c:v>
                  </c:pt>
                  <c:pt idx="4">
                    <c:v>7.0781000000000004E-3</c:v>
                  </c:pt>
                  <c:pt idx="5">
                    <c:v>5.0745000000000026E-3</c:v>
                  </c:pt>
                  <c:pt idx="6">
                    <c:v>1.2398699999999999E-2</c:v>
                  </c:pt>
                  <c:pt idx="7">
                    <c:v>5.9848999999999944E-3</c:v>
                  </c:pt>
                  <c:pt idx="8">
                    <c:v>7.715600000000003E-3</c:v>
                  </c:pt>
                  <c:pt idx="9">
                    <c:v>4.9435000000000034E-3</c:v>
                  </c:pt>
                  <c:pt idx="10">
                    <c:v>9.5273000000000024E-3</c:v>
                  </c:pt>
                  <c:pt idx="11">
                    <c:v>1.3492400000000002E-2</c:v>
                  </c:pt>
                  <c:pt idx="12">
                    <c:v>1.07393E-2</c:v>
                  </c:pt>
                  <c:pt idx="13">
                    <c:v>6.9482000000000016E-3</c:v>
                  </c:pt>
                  <c:pt idx="14">
                    <c:v>8.4885999999999989E-3</c:v>
                  </c:pt>
                  <c:pt idx="15">
                    <c:v>6.6847999999999977E-3</c:v>
                  </c:pt>
                  <c:pt idx="16">
                    <c:v>6.0517000000000001E-3</c:v>
                  </c:pt>
                  <c:pt idx="17">
                    <c:v>1.4455200000000001E-2</c:v>
                  </c:pt>
                  <c:pt idx="18">
                    <c:v>1.01493E-2</c:v>
                  </c:pt>
                  <c:pt idx="19">
                    <c:v>1.1530200000000004E-2</c:v>
                  </c:pt>
                  <c:pt idx="20">
                    <c:v>9.1976000000000002E-3</c:v>
                  </c:pt>
                  <c:pt idx="21">
                    <c:v>1.6207899999999997E-2</c:v>
                  </c:pt>
                  <c:pt idx="22">
                    <c:v>1.1287799999999994E-2</c:v>
                  </c:pt>
                  <c:pt idx="23">
                    <c:v>3.0884999999999996E-2</c:v>
                  </c:pt>
                  <c:pt idx="24">
                    <c:v>1.2629999999999988E-2</c:v>
                  </c:pt>
                  <c:pt idx="25">
                    <c:v>1.0666000000000009E-2</c:v>
                  </c:pt>
                  <c:pt idx="26">
                    <c:v>1.0054599999999997E-2</c:v>
                  </c:pt>
                  <c:pt idx="27">
                    <c:v>2.8656860000000006E-2</c:v>
                  </c:pt>
                  <c:pt idx="28">
                    <c:v>2.2831999999999991E-2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'Counterfactual MLD - Gender'!$Z$118:$Z$146</c:f>
              <c:strCache>
                <c:ptCount val="29"/>
                <c:pt idx="0">
                  <c:v>NO</c:v>
                </c:pt>
                <c:pt idx="1">
                  <c:v>HU</c:v>
                </c:pt>
                <c:pt idx="2">
                  <c:v>HR</c:v>
                </c:pt>
                <c:pt idx="3">
                  <c:v>NL</c:v>
                </c:pt>
                <c:pt idx="4">
                  <c:v>BE</c:v>
                </c:pt>
                <c:pt idx="5">
                  <c:v>EL</c:v>
                </c:pt>
                <c:pt idx="6">
                  <c:v>LU</c:v>
                </c:pt>
                <c:pt idx="7">
                  <c:v>IT</c:v>
                </c:pt>
                <c:pt idx="8">
                  <c:v>EE</c:v>
                </c:pt>
                <c:pt idx="9">
                  <c:v>CZ</c:v>
                </c:pt>
                <c:pt idx="10">
                  <c:v>PT</c:v>
                </c:pt>
                <c:pt idx="11">
                  <c:v>MT</c:v>
                </c:pt>
                <c:pt idx="12">
                  <c:v>CH</c:v>
                </c:pt>
                <c:pt idx="13">
                  <c:v>DE</c:v>
                </c:pt>
                <c:pt idx="14">
                  <c:v>AT</c:v>
                </c:pt>
                <c:pt idx="15">
                  <c:v>FI</c:v>
                </c:pt>
                <c:pt idx="16">
                  <c:v>PL</c:v>
                </c:pt>
                <c:pt idx="17">
                  <c:v>LV</c:v>
                </c:pt>
                <c:pt idx="18">
                  <c:v>SI</c:v>
                </c:pt>
                <c:pt idx="19">
                  <c:v>SE</c:v>
                </c:pt>
                <c:pt idx="20">
                  <c:v>ES</c:v>
                </c:pt>
                <c:pt idx="21">
                  <c:v>LT</c:v>
                </c:pt>
                <c:pt idx="22">
                  <c:v>RS</c:v>
                </c:pt>
                <c:pt idx="23">
                  <c:v>BG</c:v>
                </c:pt>
                <c:pt idx="24">
                  <c:v>CY</c:v>
                </c:pt>
                <c:pt idx="25">
                  <c:v>FR</c:v>
                </c:pt>
                <c:pt idx="26">
                  <c:v>UK</c:v>
                </c:pt>
                <c:pt idx="27">
                  <c:v>IE</c:v>
                </c:pt>
                <c:pt idx="28">
                  <c:v>RO</c:v>
                </c:pt>
              </c:strCache>
            </c:strRef>
          </c:cat>
          <c:val>
            <c:numRef>
              <c:f>'Counterfactual MLD - Gender'!$AA$118:$AA$146</c:f>
              <c:numCache>
                <c:formatCode>General</c:formatCode>
                <c:ptCount val="29"/>
                <c:pt idx="0">
                  <c:v>2.5482000000000001E-2</c:v>
                </c:pt>
                <c:pt idx="1">
                  <c:v>3.0123799999999999E-2</c:v>
                </c:pt>
                <c:pt idx="2">
                  <c:v>3.58196E-2</c:v>
                </c:pt>
                <c:pt idx="3">
                  <c:v>3.3183799999999999E-2</c:v>
                </c:pt>
                <c:pt idx="4">
                  <c:v>2.84534E-2</c:v>
                </c:pt>
                <c:pt idx="5">
                  <c:v>3.4478099999999998E-2</c:v>
                </c:pt>
                <c:pt idx="6">
                  <c:v>5.3645999999999999E-2</c:v>
                </c:pt>
                <c:pt idx="7">
                  <c:v>3.8869800000000003E-2</c:v>
                </c:pt>
                <c:pt idx="8">
                  <c:v>3.7556899999999997E-2</c:v>
                </c:pt>
                <c:pt idx="9">
                  <c:v>3.4162199999999997E-2</c:v>
                </c:pt>
                <c:pt idx="10">
                  <c:v>6.6968299999999994E-2</c:v>
                </c:pt>
                <c:pt idx="11">
                  <c:v>6.1677700000000002E-2</c:v>
                </c:pt>
                <c:pt idx="12">
                  <c:v>5.3586399999999999E-2</c:v>
                </c:pt>
                <c:pt idx="13">
                  <c:v>4.9933600000000002E-2</c:v>
                </c:pt>
                <c:pt idx="14">
                  <c:v>4.5894999999999998E-2</c:v>
                </c:pt>
                <c:pt idx="15">
                  <c:v>3.8560400000000002E-2</c:v>
                </c:pt>
                <c:pt idx="16">
                  <c:v>4.4326600000000001E-2</c:v>
                </c:pt>
                <c:pt idx="17">
                  <c:v>6.5191200000000005E-2</c:v>
                </c:pt>
                <c:pt idx="18">
                  <c:v>4.6226700000000003E-2</c:v>
                </c:pt>
                <c:pt idx="19">
                  <c:v>4.1284099999999997E-2</c:v>
                </c:pt>
                <c:pt idx="20">
                  <c:v>5.6569300000000003E-2</c:v>
                </c:pt>
                <c:pt idx="21">
                  <c:v>6.2612799999999996E-2</c:v>
                </c:pt>
                <c:pt idx="22">
                  <c:v>4.7523500000000003E-2</c:v>
                </c:pt>
                <c:pt idx="23">
                  <c:v>7.6719800000000005E-2</c:v>
                </c:pt>
                <c:pt idx="24">
                  <c:v>6.7313300000000006E-2</c:v>
                </c:pt>
                <c:pt idx="25">
                  <c:v>5.5432099999999998E-2</c:v>
                </c:pt>
                <c:pt idx="26">
                  <c:v>7.2704699999999997E-2</c:v>
                </c:pt>
                <c:pt idx="27">
                  <c:v>7.6554869999999997E-2</c:v>
                </c:pt>
                <c:pt idx="28">
                  <c:v>0.13420960000000001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26-49FB-B636-18C060C00C59}"/>
            </c:ext>
          </c:extLst>
        </c:ser>
        <c:ser>
          <c:idx val="1"/>
          <c:order val="1"/>
          <c:tx>
            <c:strRef>
              <c:f>'Counterfactual MLD - Gender'!$AB$117</c:f>
              <c:strCache>
                <c:ptCount val="1"/>
                <c:pt idx="0">
                  <c:v>same average composition</c:v>
                </c:pt>
              </c:strCache>
            </c:strRef>
          </c:tx>
          <c:spPr>
            <a:pattFill prst="pct10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'Counterfactual MLD - Gender'!$AF$118:$AF$146</c:f>
                <c:numCache>
                  <c:formatCode>General</c:formatCode>
                  <c:ptCount val="29"/>
                  <c:pt idx="0">
                    <c:v>4.5164999999999997E-3</c:v>
                  </c:pt>
                  <c:pt idx="1">
                    <c:v>7.3860999999999996E-3</c:v>
                  </c:pt>
                  <c:pt idx="2">
                    <c:v>5.5861000000000018E-3</c:v>
                  </c:pt>
                  <c:pt idx="3">
                    <c:v>9.1693999999999977E-3</c:v>
                  </c:pt>
                  <c:pt idx="4">
                    <c:v>5.3418000000000007E-3</c:v>
                  </c:pt>
                  <c:pt idx="5">
                    <c:v>4.5970000000000004E-3</c:v>
                  </c:pt>
                  <c:pt idx="6">
                    <c:v>1.4793199999999999E-2</c:v>
                  </c:pt>
                  <c:pt idx="7">
                    <c:v>3.5081999999999978E-3</c:v>
                  </c:pt>
                  <c:pt idx="8">
                    <c:v>5.0387999999999995E-3</c:v>
                  </c:pt>
                  <c:pt idx="9">
                    <c:v>5.0912000000000006E-3</c:v>
                  </c:pt>
                  <c:pt idx="10">
                    <c:v>8.151499999999999E-3</c:v>
                  </c:pt>
                  <c:pt idx="11">
                    <c:v>8.3098999999999985E-3</c:v>
                  </c:pt>
                  <c:pt idx="12">
                    <c:v>8.1272000000000011E-3</c:v>
                  </c:pt>
                  <c:pt idx="13">
                    <c:v>5.1059999999999994E-3</c:v>
                  </c:pt>
                  <c:pt idx="14">
                    <c:v>6.8190000000000021E-3</c:v>
                  </c:pt>
                  <c:pt idx="15">
                    <c:v>5.8501000000000004E-3</c:v>
                  </c:pt>
                  <c:pt idx="16">
                    <c:v>7.1434000000000011E-3</c:v>
                  </c:pt>
                  <c:pt idx="17">
                    <c:v>8.5357999999999996E-3</c:v>
                  </c:pt>
                  <c:pt idx="18">
                    <c:v>6.7164000000000008E-3</c:v>
                  </c:pt>
                  <c:pt idx="19">
                    <c:v>1.0927300000000001E-2</c:v>
                  </c:pt>
                  <c:pt idx="20">
                    <c:v>1.0759999999999999E-2</c:v>
                  </c:pt>
                  <c:pt idx="21">
                    <c:v>1.5985199999999998E-2</c:v>
                  </c:pt>
                  <c:pt idx="22">
                    <c:v>1.0772299999999999E-2</c:v>
                  </c:pt>
                  <c:pt idx="23">
                    <c:v>1.3084100000000001E-2</c:v>
                  </c:pt>
                  <c:pt idx="24">
                    <c:v>1.5266499999999999E-2</c:v>
                  </c:pt>
                  <c:pt idx="25">
                    <c:v>1.01914E-2</c:v>
                  </c:pt>
                  <c:pt idx="26">
                    <c:v>8.3960000000000007E-3</c:v>
                  </c:pt>
                  <c:pt idx="27">
                    <c:v>2.4066300000000006E-2</c:v>
                  </c:pt>
                  <c:pt idx="28">
                    <c:v>1.7615000000000006E-2</c:v>
                  </c:pt>
                </c:numCache>
              </c:numRef>
            </c:plus>
            <c:minus>
              <c:numRef>
                <c:f>'Counterfactual MLD - Gender'!$AF$118:$AF$146</c:f>
                <c:numCache>
                  <c:formatCode>General</c:formatCode>
                  <c:ptCount val="29"/>
                  <c:pt idx="0">
                    <c:v>4.5164999999999997E-3</c:v>
                  </c:pt>
                  <c:pt idx="1">
                    <c:v>7.3860999999999996E-3</c:v>
                  </c:pt>
                  <c:pt idx="2">
                    <c:v>5.5861000000000018E-3</c:v>
                  </c:pt>
                  <c:pt idx="3">
                    <c:v>9.1693999999999977E-3</c:v>
                  </c:pt>
                  <c:pt idx="4">
                    <c:v>5.3418000000000007E-3</c:v>
                  </c:pt>
                  <c:pt idx="5">
                    <c:v>4.5970000000000004E-3</c:v>
                  </c:pt>
                  <c:pt idx="6">
                    <c:v>1.4793199999999999E-2</c:v>
                  </c:pt>
                  <c:pt idx="7">
                    <c:v>3.5081999999999978E-3</c:v>
                  </c:pt>
                  <c:pt idx="8">
                    <c:v>5.0387999999999995E-3</c:v>
                  </c:pt>
                  <c:pt idx="9">
                    <c:v>5.0912000000000006E-3</c:v>
                  </c:pt>
                  <c:pt idx="10">
                    <c:v>8.151499999999999E-3</c:v>
                  </c:pt>
                  <c:pt idx="11">
                    <c:v>8.3098999999999985E-3</c:v>
                  </c:pt>
                  <c:pt idx="12">
                    <c:v>8.1272000000000011E-3</c:v>
                  </c:pt>
                  <c:pt idx="13">
                    <c:v>5.1059999999999994E-3</c:v>
                  </c:pt>
                  <c:pt idx="14">
                    <c:v>6.8190000000000021E-3</c:v>
                  </c:pt>
                  <c:pt idx="15">
                    <c:v>5.8501000000000004E-3</c:v>
                  </c:pt>
                  <c:pt idx="16">
                    <c:v>7.1434000000000011E-3</c:v>
                  </c:pt>
                  <c:pt idx="17">
                    <c:v>8.5357999999999996E-3</c:v>
                  </c:pt>
                  <c:pt idx="18">
                    <c:v>6.7164000000000008E-3</c:v>
                  </c:pt>
                  <c:pt idx="19">
                    <c:v>1.0927300000000001E-2</c:v>
                  </c:pt>
                  <c:pt idx="20">
                    <c:v>1.0759999999999999E-2</c:v>
                  </c:pt>
                  <c:pt idx="21">
                    <c:v>1.5985199999999998E-2</c:v>
                  </c:pt>
                  <c:pt idx="22">
                    <c:v>1.0772299999999999E-2</c:v>
                  </c:pt>
                  <c:pt idx="23">
                    <c:v>1.3084100000000001E-2</c:v>
                  </c:pt>
                  <c:pt idx="24">
                    <c:v>1.5266499999999999E-2</c:v>
                  </c:pt>
                  <c:pt idx="25">
                    <c:v>1.01914E-2</c:v>
                  </c:pt>
                  <c:pt idx="26">
                    <c:v>8.3960000000000007E-3</c:v>
                  </c:pt>
                  <c:pt idx="27">
                    <c:v>2.4066300000000006E-2</c:v>
                  </c:pt>
                  <c:pt idx="28">
                    <c:v>1.7615000000000006E-2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'Counterfactual MLD - Gender'!$Z$118:$Z$146</c:f>
              <c:strCache>
                <c:ptCount val="29"/>
                <c:pt idx="0">
                  <c:v>NO</c:v>
                </c:pt>
                <c:pt idx="1">
                  <c:v>HU</c:v>
                </c:pt>
                <c:pt idx="2">
                  <c:v>HR</c:v>
                </c:pt>
                <c:pt idx="3">
                  <c:v>NL</c:v>
                </c:pt>
                <c:pt idx="4">
                  <c:v>BE</c:v>
                </c:pt>
                <c:pt idx="5">
                  <c:v>EL</c:v>
                </c:pt>
                <c:pt idx="6">
                  <c:v>LU</c:v>
                </c:pt>
                <c:pt idx="7">
                  <c:v>IT</c:v>
                </c:pt>
                <c:pt idx="8">
                  <c:v>EE</c:v>
                </c:pt>
                <c:pt idx="9">
                  <c:v>CZ</c:v>
                </c:pt>
                <c:pt idx="10">
                  <c:v>PT</c:v>
                </c:pt>
                <c:pt idx="11">
                  <c:v>MT</c:v>
                </c:pt>
                <c:pt idx="12">
                  <c:v>CH</c:v>
                </c:pt>
                <c:pt idx="13">
                  <c:v>DE</c:v>
                </c:pt>
                <c:pt idx="14">
                  <c:v>AT</c:v>
                </c:pt>
                <c:pt idx="15">
                  <c:v>FI</c:v>
                </c:pt>
                <c:pt idx="16">
                  <c:v>PL</c:v>
                </c:pt>
                <c:pt idx="17">
                  <c:v>LV</c:v>
                </c:pt>
                <c:pt idx="18">
                  <c:v>SI</c:v>
                </c:pt>
                <c:pt idx="19">
                  <c:v>SE</c:v>
                </c:pt>
                <c:pt idx="20">
                  <c:v>ES</c:v>
                </c:pt>
                <c:pt idx="21">
                  <c:v>LT</c:v>
                </c:pt>
                <c:pt idx="22">
                  <c:v>RS</c:v>
                </c:pt>
                <c:pt idx="23">
                  <c:v>BG</c:v>
                </c:pt>
                <c:pt idx="24">
                  <c:v>CY</c:v>
                </c:pt>
                <c:pt idx="25">
                  <c:v>FR</c:v>
                </c:pt>
                <c:pt idx="26">
                  <c:v>UK</c:v>
                </c:pt>
                <c:pt idx="27">
                  <c:v>IE</c:v>
                </c:pt>
                <c:pt idx="28">
                  <c:v>RO</c:v>
                </c:pt>
              </c:strCache>
            </c:strRef>
          </c:cat>
          <c:val>
            <c:numRef>
              <c:f>'Counterfactual MLD - Gender'!$AB$118:$AB$146</c:f>
              <c:numCache>
                <c:formatCode>General</c:formatCode>
                <c:ptCount val="29"/>
                <c:pt idx="0">
                  <c:v>1.1703399999999999E-2</c:v>
                </c:pt>
                <c:pt idx="1">
                  <c:v>1.1886600000000001E-2</c:v>
                </c:pt>
                <c:pt idx="2">
                  <c:v>1.5354899999999999E-2</c:v>
                </c:pt>
                <c:pt idx="3">
                  <c:v>1.6022700000000001E-2</c:v>
                </c:pt>
                <c:pt idx="4">
                  <c:v>1.2201099999999999E-2</c:v>
                </c:pt>
                <c:pt idx="5">
                  <c:v>1.4286500000000001E-2</c:v>
                </c:pt>
                <c:pt idx="6">
                  <c:v>3.7125400000000003E-2</c:v>
                </c:pt>
                <c:pt idx="7">
                  <c:v>1.4796200000000001E-2</c:v>
                </c:pt>
                <c:pt idx="8">
                  <c:v>1.5144899999999999E-2</c:v>
                </c:pt>
                <c:pt idx="9">
                  <c:v>1.7880099999999999E-2</c:v>
                </c:pt>
                <c:pt idx="10">
                  <c:v>2.6229599999999999E-2</c:v>
                </c:pt>
                <c:pt idx="11">
                  <c:v>1.7078400000000001E-2</c:v>
                </c:pt>
                <c:pt idx="12">
                  <c:v>2.7480600000000001E-2</c:v>
                </c:pt>
                <c:pt idx="13">
                  <c:v>2.7659799999999998E-2</c:v>
                </c:pt>
                <c:pt idx="14">
                  <c:v>3.0152700000000001E-2</c:v>
                </c:pt>
                <c:pt idx="15">
                  <c:v>2.1141699999999999E-2</c:v>
                </c:pt>
                <c:pt idx="16">
                  <c:v>2.9236999999999999E-2</c:v>
                </c:pt>
                <c:pt idx="17">
                  <c:v>2.3834999999999999E-2</c:v>
                </c:pt>
                <c:pt idx="18">
                  <c:v>2.4760500000000001E-2</c:v>
                </c:pt>
                <c:pt idx="19">
                  <c:v>2.4916899999999999E-2</c:v>
                </c:pt>
                <c:pt idx="20">
                  <c:v>2.3448099999999999E-2</c:v>
                </c:pt>
                <c:pt idx="21">
                  <c:v>3.8563500000000001E-2</c:v>
                </c:pt>
                <c:pt idx="22">
                  <c:v>2.44488E-2</c:v>
                </c:pt>
                <c:pt idx="23">
                  <c:v>2.2208800000000001E-2</c:v>
                </c:pt>
                <c:pt idx="24">
                  <c:v>2.6688199999999999E-2</c:v>
                </c:pt>
                <c:pt idx="25">
                  <c:v>3.0488600000000001E-2</c:v>
                </c:pt>
                <c:pt idx="26">
                  <c:v>4.1108499999999999E-2</c:v>
                </c:pt>
                <c:pt idx="27">
                  <c:v>4.0993599999999998E-2</c:v>
                </c:pt>
                <c:pt idx="28">
                  <c:v>7.3408000000000001E-2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526-49FB-B636-18C060C00C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90"/>
        <c:overlap val="100"/>
        <c:axId val="749907216"/>
        <c:axId val="749904264"/>
      </c:barChart>
      <c:lineChart>
        <c:grouping val="standard"/>
        <c:varyColors val="0"/>
        <c:ser>
          <c:idx val="2"/>
          <c:order val="2"/>
          <c:tx>
            <c:strRef>
              <c:f>'Counterfactual MLD - Gender'!$AC$117</c:f>
              <c:strCache>
                <c:ptCount val="1"/>
                <c:pt idx="0">
                  <c:v>equal observables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7"/>
            <c:spPr>
              <a:solidFill>
                <a:sysClr val="windowText" lastClr="000000"/>
              </a:solidFill>
              <a:ln w="9525">
                <a:solidFill>
                  <a:sysClr val="windowText" lastClr="000000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'Counterfactual MLD - Gender'!$AG$118:$AG$146</c:f>
                <c:numCache>
                  <c:formatCode>General</c:formatCode>
                  <c:ptCount val="29"/>
                  <c:pt idx="0">
                    <c:v>3.5010000000000006E-3</c:v>
                  </c:pt>
                  <c:pt idx="1">
                    <c:v>5.6923999999999985E-3</c:v>
                  </c:pt>
                  <c:pt idx="2">
                    <c:v>4.5488000000000004E-3</c:v>
                  </c:pt>
                  <c:pt idx="3">
                    <c:v>5.3229000000000002E-3</c:v>
                  </c:pt>
                  <c:pt idx="4">
                    <c:v>5.2207999999999994E-3</c:v>
                  </c:pt>
                  <c:pt idx="5">
                    <c:v>3.8881999999999979E-3</c:v>
                  </c:pt>
                  <c:pt idx="6">
                    <c:v>9.6815000000000009E-3</c:v>
                  </c:pt>
                  <c:pt idx="7">
                    <c:v>3.7798999999999992E-3</c:v>
                  </c:pt>
                  <c:pt idx="8">
                    <c:v>4.9984999999999995E-3</c:v>
                  </c:pt>
                  <c:pt idx="9">
                    <c:v>4.7495000000000002E-3</c:v>
                  </c:pt>
                  <c:pt idx="10">
                    <c:v>6.4527999999999981E-3</c:v>
                  </c:pt>
                  <c:pt idx="11">
                    <c:v>8.0842999999999991E-3</c:v>
                  </c:pt>
                  <c:pt idx="12">
                    <c:v>6.4022000000000003E-3</c:v>
                  </c:pt>
                  <c:pt idx="13">
                    <c:v>4.7308999999999997E-3</c:v>
                  </c:pt>
                  <c:pt idx="14">
                    <c:v>6.2182000000000001E-3</c:v>
                  </c:pt>
                  <c:pt idx="15">
                    <c:v>6.3466999999999968E-3</c:v>
                  </c:pt>
                  <c:pt idx="16">
                    <c:v>5.2257999999999992E-3</c:v>
                  </c:pt>
                  <c:pt idx="17">
                    <c:v>9.0149999999999987E-3</c:v>
                  </c:pt>
                  <c:pt idx="18">
                    <c:v>7.3905000000000012E-3</c:v>
                  </c:pt>
                  <c:pt idx="19">
                    <c:v>1.2534399999999998E-2</c:v>
                  </c:pt>
                  <c:pt idx="20">
                    <c:v>7.7832999999999965E-3</c:v>
                  </c:pt>
                  <c:pt idx="21">
                    <c:v>1.2008199999999997E-2</c:v>
                  </c:pt>
                  <c:pt idx="22">
                    <c:v>9.867799999999996E-3</c:v>
                  </c:pt>
                  <c:pt idx="23">
                    <c:v>1.9030400000000003E-2</c:v>
                  </c:pt>
                  <c:pt idx="24">
                    <c:v>8.7966000000000016E-3</c:v>
                  </c:pt>
                  <c:pt idx="25">
                    <c:v>1.27752E-2</c:v>
                  </c:pt>
                  <c:pt idx="26">
                    <c:v>8.7366000000000041E-3</c:v>
                  </c:pt>
                  <c:pt idx="27">
                    <c:v>2.7092499999999992E-2</c:v>
                  </c:pt>
                  <c:pt idx="28">
                    <c:v>1.2456599999999991E-2</c:v>
                  </c:pt>
                </c:numCache>
              </c:numRef>
            </c:plus>
            <c:minus>
              <c:numRef>
                <c:f>'Counterfactual MLD - Gender'!$AG$118:$AG$146</c:f>
                <c:numCache>
                  <c:formatCode>General</c:formatCode>
                  <c:ptCount val="29"/>
                  <c:pt idx="0">
                    <c:v>3.5010000000000006E-3</c:v>
                  </c:pt>
                  <c:pt idx="1">
                    <c:v>5.6923999999999985E-3</c:v>
                  </c:pt>
                  <c:pt idx="2">
                    <c:v>4.5488000000000004E-3</c:v>
                  </c:pt>
                  <c:pt idx="3">
                    <c:v>5.3229000000000002E-3</c:v>
                  </c:pt>
                  <c:pt idx="4">
                    <c:v>5.2207999999999994E-3</c:v>
                  </c:pt>
                  <c:pt idx="5">
                    <c:v>3.8881999999999979E-3</c:v>
                  </c:pt>
                  <c:pt idx="6">
                    <c:v>9.6815000000000009E-3</c:v>
                  </c:pt>
                  <c:pt idx="7">
                    <c:v>3.7798999999999992E-3</c:v>
                  </c:pt>
                  <c:pt idx="8">
                    <c:v>4.9984999999999995E-3</c:v>
                  </c:pt>
                  <c:pt idx="9">
                    <c:v>4.7495000000000002E-3</c:v>
                  </c:pt>
                  <c:pt idx="10">
                    <c:v>6.4527999999999981E-3</c:v>
                  </c:pt>
                  <c:pt idx="11">
                    <c:v>8.0842999999999991E-3</c:v>
                  </c:pt>
                  <c:pt idx="12">
                    <c:v>6.4022000000000003E-3</c:v>
                  </c:pt>
                  <c:pt idx="13">
                    <c:v>4.7308999999999997E-3</c:v>
                  </c:pt>
                  <c:pt idx="14">
                    <c:v>6.2182000000000001E-3</c:v>
                  </c:pt>
                  <c:pt idx="15">
                    <c:v>6.3466999999999968E-3</c:v>
                  </c:pt>
                  <c:pt idx="16">
                    <c:v>5.2257999999999992E-3</c:v>
                  </c:pt>
                  <c:pt idx="17">
                    <c:v>9.0149999999999987E-3</c:v>
                  </c:pt>
                  <c:pt idx="18">
                    <c:v>7.3905000000000012E-3</c:v>
                  </c:pt>
                  <c:pt idx="19">
                    <c:v>1.2534399999999998E-2</c:v>
                  </c:pt>
                  <c:pt idx="20">
                    <c:v>7.7832999999999965E-3</c:v>
                  </c:pt>
                  <c:pt idx="21">
                    <c:v>1.2008199999999997E-2</c:v>
                  </c:pt>
                  <c:pt idx="22">
                    <c:v>9.867799999999996E-3</c:v>
                  </c:pt>
                  <c:pt idx="23">
                    <c:v>1.9030400000000003E-2</c:v>
                  </c:pt>
                  <c:pt idx="24">
                    <c:v>8.7966000000000016E-3</c:v>
                  </c:pt>
                  <c:pt idx="25">
                    <c:v>1.27752E-2</c:v>
                  </c:pt>
                  <c:pt idx="26">
                    <c:v>8.7366000000000041E-3</c:v>
                  </c:pt>
                  <c:pt idx="27">
                    <c:v>2.7092499999999992E-2</c:v>
                  </c:pt>
                  <c:pt idx="28">
                    <c:v>1.2456599999999991E-2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'Counterfactual MLD - Gender'!$Z$118:$Z$146</c:f>
              <c:strCache>
                <c:ptCount val="29"/>
                <c:pt idx="0">
                  <c:v>NO</c:v>
                </c:pt>
                <c:pt idx="1">
                  <c:v>HU</c:v>
                </c:pt>
                <c:pt idx="2">
                  <c:v>HR</c:v>
                </c:pt>
                <c:pt idx="3">
                  <c:v>NL</c:v>
                </c:pt>
                <c:pt idx="4">
                  <c:v>BE</c:v>
                </c:pt>
                <c:pt idx="5">
                  <c:v>EL</c:v>
                </c:pt>
                <c:pt idx="6">
                  <c:v>LU</c:v>
                </c:pt>
                <c:pt idx="7">
                  <c:v>IT</c:v>
                </c:pt>
                <c:pt idx="8">
                  <c:v>EE</c:v>
                </c:pt>
                <c:pt idx="9">
                  <c:v>CZ</c:v>
                </c:pt>
                <c:pt idx="10">
                  <c:v>PT</c:v>
                </c:pt>
                <c:pt idx="11">
                  <c:v>MT</c:v>
                </c:pt>
                <c:pt idx="12">
                  <c:v>CH</c:v>
                </c:pt>
                <c:pt idx="13">
                  <c:v>DE</c:v>
                </c:pt>
                <c:pt idx="14">
                  <c:v>AT</c:v>
                </c:pt>
                <c:pt idx="15">
                  <c:v>FI</c:v>
                </c:pt>
                <c:pt idx="16">
                  <c:v>PL</c:v>
                </c:pt>
                <c:pt idx="17">
                  <c:v>LV</c:v>
                </c:pt>
                <c:pt idx="18">
                  <c:v>SI</c:v>
                </c:pt>
                <c:pt idx="19">
                  <c:v>SE</c:v>
                </c:pt>
                <c:pt idx="20">
                  <c:v>ES</c:v>
                </c:pt>
                <c:pt idx="21">
                  <c:v>LT</c:v>
                </c:pt>
                <c:pt idx="22">
                  <c:v>RS</c:v>
                </c:pt>
                <c:pt idx="23">
                  <c:v>BG</c:v>
                </c:pt>
                <c:pt idx="24">
                  <c:v>CY</c:v>
                </c:pt>
                <c:pt idx="25">
                  <c:v>FR</c:v>
                </c:pt>
                <c:pt idx="26">
                  <c:v>UK</c:v>
                </c:pt>
                <c:pt idx="27">
                  <c:v>IE</c:v>
                </c:pt>
                <c:pt idx="28">
                  <c:v>RO</c:v>
                </c:pt>
              </c:strCache>
            </c:strRef>
          </c:cat>
          <c:val>
            <c:numRef>
              <c:f>'Counterfactual MLD - Gender'!$AC$118:$AC$146</c:f>
              <c:numCache>
                <c:formatCode>General</c:formatCode>
                <c:ptCount val="29"/>
                <c:pt idx="0">
                  <c:v>8.9245000000000001E-3</c:v>
                </c:pt>
                <c:pt idx="1">
                  <c:v>1.25057E-2</c:v>
                </c:pt>
                <c:pt idx="2">
                  <c:v>1.29479E-2</c:v>
                </c:pt>
                <c:pt idx="3">
                  <c:v>1.39364E-2</c:v>
                </c:pt>
                <c:pt idx="4">
                  <c:v>1.4272200000000001E-2</c:v>
                </c:pt>
                <c:pt idx="5">
                  <c:v>1.4822200000000001E-2</c:v>
                </c:pt>
                <c:pt idx="6">
                  <c:v>1.52526E-2</c:v>
                </c:pt>
                <c:pt idx="7">
                  <c:v>1.6546700000000001E-2</c:v>
                </c:pt>
                <c:pt idx="8">
                  <c:v>1.6939599999999999E-2</c:v>
                </c:pt>
                <c:pt idx="9">
                  <c:v>2.0323000000000001E-2</c:v>
                </c:pt>
                <c:pt idx="10">
                  <c:v>2.07507E-2</c:v>
                </c:pt>
                <c:pt idx="11">
                  <c:v>2.2809300000000001E-2</c:v>
                </c:pt>
                <c:pt idx="12">
                  <c:v>2.316E-2</c:v>
                </c:pt>
                <c:pt idx="13">
                  <c:v>2.4311099999999999E-2</c:v>
                </c:pt>
                <c:pt idx="14">
                  <c:v>2.43114E-2</c:v>
                </c:pt>
                <c:pt idx="15">
                  <c:v>2.5199800000000001E-2</c:v>
                </c:pt>
                <c:pt idx="16">
                  <c:v>2.5581300000000001E-2</c:v>
                </c:pt>
                <c:pt idx="17">
                  <c:v>2.6764699999999999E-2</c:v>
                </c:pt>
                <c:pt idx="18">
                  <c:v>2.7604799999999999E-2</c:v>
                </c:pt>
                <c:pt idx="19">
                  <c:v>2.7956999999999999E-2</c:v>
                </c:pt>
                <c:pt idx="20">
                  <c:v>3.0966400000000002E-2</c:v>
                </c:pt>
                <c:pt idx="21">
                  <c:v>3.16052E-2</c:v>
                </c:pt>
                <c:pt idx="22">
                  <c:v>3.1620000000000002E-2</c:v>
                </c:pt>
                <c:pt idx="23">
                  <c:v>3.2208399999999998E-2</c:v>
                </c:pt>
                <c:pt idx="24">
                  <c:v>3.3234399999999997E-2</c:v>
                </c:pt>
                <c:pt idx="25">
                  <c:v>3.5388099999999999E-2</c:v>
                </c:pt>
                <c:pt idx="26">
                  <c:v>4.0853899999999999E-2</c:v>
                </c:pt>
                <c:pt idx="27">
                  <c:v>5.0896700000000003E-2</c:v>
                </c:pt>
                <c:pt idx="28">
                  <c:v>6.1433300000000003E-2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526-49FB-B636-18C060C00C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9907216"/>
        <c:axId val="749904264"/>
      </c:lineChart>
      <c:catAx>
        <c:axId val="7499072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Garamond" panose="02020404030301010803" pitchFamily="18" charset="0"/>
                <a:ea typeface="+mn-ea"/>
                <a:cs typeface="+mn-cs"/>
              </a:defRPr>
            </a:pPr>
            <a:endParaRPr lang="nl-BE"/>
          </a:p>
        </c:txPr>
        <c:crossAx val="749904264"/>
        <c:crosses val="autoZero"/>
        <c:auto val="1"/>
        <c:lblAlgn val="ctr"/>
        <c:lblOffset val="100"/>
        <c:noMultiLvlLbl val="0"/>
      </c:catAx>
      <c:valAx>
        <c:axId val="749904264"/>
        <c:scaling>
          <c:orientation val="minMax"/>
          <c:max val="0.1600000000000000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Garamond" panose="02020404030301010803" pitchFamily="18" charset="0"/>
                <a:ea typeface="+mn-ea"/>
                <a:cs typeface="+mn-cs"/>
              </a:defRPr>
            </a:pPr>
            <a:endParaRPr lang="nl-BE"/>
          </a:p>
        </c:txPr>
        <c:crossAx val="7499072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Garamond" panose="02020404030301010803" pitchFamily="18" charset="0"/>
              <a:ea typeface="+mn-ea"/>
              <a:cs typeface="+mn-cs"/>
            </a:defRPr>
          </a:pPr>
          <a:endParaRPr lang="nl-B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solidFill>
            <a:sysClr val="windowText" lastClr="000000"/>
          </a:solidFill>
          <a:latin typeface="Garamond" panose="02020404030301010803" pitchFamily="18" charset="0"/>
        </a:defRPr>
      </a:pPr>
      <a:endParaRPr lang="nl-B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4" Type="http://schemas.openxmlformats.org/officeDocument/2006/relationships/chart" Target="../charts/chart16.xml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4.xml"/><Relationship Id="rId3" Type="http://schemas.openxmlformats.org/officeDocument/2006/relationships/chart" Target="../charts/chart19.xml"/><Relationship Id="rId7" Type="http://schemas.openxmlformats.org/officeDocument/2006/relationships/chart" Target="../charts/chart23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6" Type="http://schemas.openxmlformats.org/officeDocument/2006/relationships/chart" Target="../charts/chart22.xml"/><Relationship Id="rId5" Type="http://schemas.openxmlformats.org/officeDocument/2006/relationships/chart" Target="../charts/chart21.xml"/><Relationship Id="rId4" Type="http://schemas.openxmlformats.org/officeDocument/2006/relationships/chart" Target="../charts/chart20.xml"/><Relationship Id="rId9" Type="http://schemas.openxmlformats.org/officeDocument/2006/relationships/chart" Target="../charts/chart25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7.xml"/><Relationship Id="rId1" Type="http://schemas.openxmlformats.org/officeDocument/2006/relationships/chart" Target="../charts/chart2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376237</xdr:colOff>
      <xdr:row>0</xdr:row>
      <xdr:rowOff>109536</xdr:rowOff>
    </xdr:from>
    <xdr:to>
      <xdr:col>25</xdr:col>
      <xdr:colOff>38100</xdr:colOff>
      <xdr:row>35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A33B096-4EFA-4B60-AC23-7B5ACD55C9B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514349</xdr:colOff>
      <xdr:row>23</xdr:row>
      <xdr:rowOff>80962</xdr:rowOff>
    </xdr:from>
    <xdr:to>
      <xdr:col>27</xdr:col>
      <xdr:colOff>47624</xdr:colOff>
      <xdr:row>40</xdr:row>
      <xdr:rowOff>133350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307367C-078C-449D-9EEA-F0C780FAF0D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47626</xdr:colOff>
      <xdr:row>10</xdr:row>
      <xdr:rowOff>23812</xdr:rowOff>
    </xdr:from>
    <xdr:to>
      <xdr:col>24</xdr:col>
      <xdr:colOff>19050</xdr:colOff>
      <xdr:row>24</xdr:row>
      <xdr:rowOff>100012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FF02D67-3187-4C5C-9A42-B94D255D272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533400</xdr:colOff>
      <xdr:row>8</xdr:row>
      <xdr:rowOff>114300</xdr:rowOff>
    </xdr:from>
    <xdr:to>
      <xdr:col>20</xdr:col>
      <xdr:colOff>171450</xdr:colOff>
      <xdr:row>26</xdr:row>
      <xdr:rowOff>52387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E713E13F-AC2F-4AB1-AA9D-9AEDB1B9EAA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533398</xdr:colOff>
      <xdr:row>41</xdr:row>
      <xdr:rowOff>9525</xdr:rowOff>
    </xdr:from>
    <xdr:to>
      <xdr:col>21</xdr:col>
      <xdr:colOff>419099</xdr:colOff>
      <xdr:row>62</xdr:row>
      <xdr:rowOff>52387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4BD27B7-9310-462D-8C69-EC0AF7B8C71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585787</xdr:colOff>
      <xdr:row>14</xdr:row>
      <xdr:rowOff>142875</xdr:rowOff>
    </xdr:from>
    <xdr:to>
      <xdr:col>16</xdr:col>
      <xdr:colOff>142875</xdr:colOff>
      <xdr:row>31</xdr:row>
      <xdr:rowOff>100012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6B33683-2992-481D-B548-A818D73CCBB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600075</xdr:colOff>
      <xdr:row>0</xdr:row>
      <xdr:rowOff>42862</xdr:rowOff>
    </xdr:from>
    <xdr:to>
      <xdr:col>25</xdr:col>
      <xdr:colOff>295275</xdr:colOff>
      <xdr:row>14</xdr:row>
      <xdr:rowOff>119062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C42FA6B6-6E6D-490E-9CA7-B336BA6A9FA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390525</xdr:colOff>
      <xdr:row>9</xdr:row>
      <xdr:rowOff>33337</xdr:rowOff>
    </xdr:from>
    <xdr:to>
      <xdr:col>32</xdr:col>
      <xdr:colOff>85725</xdr:colOff>
      <xdr:row>23</xdr:row>
      <xdr:rowOff>109537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24662939-E00C-4113-9B2A-EA001897CE2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514350</xdr:colOff>
      <xdr:row>18</xdr:row>
      <xdr:rowOff>23812</xdr:rowOff>
    </xdr:from>
    <xdr:to>
      <xdr:col>24</xdr:col>
      <xdr:colOff>209550</xdr:colOff>
      <xdr:row>32</xdr:row>
      <xdr:rowOff>100012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D5E14AC7-A625-48C4-9DAD-ED68C1122AB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266700</xdr:colOff>
      <xdr:row>18</xdr:row>
      <xdr:rowOff>100011</xdr:rowOff>
    </xdr:from>
    <xdr:to>
      <xdr:col>12</xdr:col>
      <xdr:colOff>152400</xdr:colOff>
      <xdr:row>33</xdr:row>
      <xdr:rowOff>47624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FF98132-8018-43BB-BA43-B643FEAE01C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109536</xdr:colOff>
      <xdr:row>29</xdr:row>
      <xdr:rowOff>90487</xdr:rowOff>
    </xdr:from>
    <xdr:to>
      <xdr:col>21</xdr:col>
      <xdr:colOff>533399</xdr:colOff>
      <xdr:row>43</xdr:row>
      <xdr:rowOff>166687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8FA59966-E0FC-4A38-B580-F56C5BCD102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9525</xdr:colOff>
      <xdr:row>11</xdr:row>
      <xdr:rowOff>71437</xdr:rowOff>
    </xdr:from>
    <xdr:to>
      <xdr:col>21</xdr:col>
      <xdr:colOff>314325</xdr:colOff>
      <xdr:row>25</xdr:row>
      <xdr:rowOff>147637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21921E8-F7CD-4F75-8DBA-3904687A03F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17</xdr:row>
      <xdr:rowOff>176212</xdr:rowOff>
    </xdr:from>
    <xdr:to>
      <xdr:col>9</xdr:col>
      <xdr:colOff>471487</xdr:colOff>
      <xdr:row>32</xdr:row>
      <xdr:rowOff>61912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377E6A2-BE3E-49BA-9C23-6A11773BA4F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290512</xdr:colOff>
      <xdr:row>16</xdr:row>
      <xdr:rowOff>147637</xdr:rowOff>
    </xdr:from>
    <xdr:to>
      <xdr:col>19</xdr:col>
      <xdr:colOff>228600</xdr:colOff>
      <xdr:row>31</xdr:row>
      <xdr:rowOff>33337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C6E7562-D151-4F64-B595-C1F72D74094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409576</xdr:colOff>
      <xdr:row>16</xdr:row>
      <xdr:rowOff>14287</xdr:rowOff>
    </xdr:from>
    <xdr:to>
      <xdr:col>29</xdr:col>
      <xdr:colOff>180975</xdr:colOff>
      <xdr:row>30</xdr:row>
      <xdr:rowOff>90487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84D652B2-3084-46BF-9999-630313862D1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30</xdr:col>
      <xdr:colOff>185736</xdr:colOff>
      <xdr:row>16</xdr:row>
      <xdr:rowOff>157162</xdr:rowOff>
    </xdr:from>
    <xdr:to>
      <xdr:col>39</xdr:col>
      <xdr:colOff>514350</xdr:colOff>
      <xdr:row>31</xdr:row>
      <xdr:rowOff>42862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81C6C097-BE19-4544-8203-C1FBE989173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590549</xdr:colOff>
      <xdr:row>1</xdr:row>
      <xdr:rowOff>9525</xdr:rowOff>
    </xdr:from>
    <xdr:to>
      <xdr:col>36</xdr:col>
      <xdr:colOff>123824</xdr:colOff>
      <xdr:row>20</xdr:row>
      <xdr:rowOff>114300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9C5FD15-8FD2-495D-AE20-17A29B8A8DF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28</xdr:col>
      <xdr:colOff>57150</xdr:colOff>
      <xdr:row>16</xdr:row>
      <xdr:rowOff>61912</xdr:rowOff>
    </xdr:from>
    <xdr:to>
      <xdr:col>35</xdr:col>
      <xdr:colOff>361950</xdr:colOff>
      <xdr:row>30</xdr:row>
      <xdr:rowOff>138112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B8AA0DB-BE30-4570-81D0-8B7CAD65983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34</xdr:col>
      <xdr:colOff>133350</xdr:colOff>
      <xdr:row>0</xdr:row>
      <xdr:rowOff>185737</xdr:rowOff>
    </xdr:from>
    <xdr:to>
      <xdr:col>41</xdr:col>
      <xdr:colOff>438150</xdr:colOff>
      <xdr:row>15</xdr:row>
      <xdr:rowOff>71437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B27E1A5B-012F-47F0-AE32-4370222957A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9525</xdr:colOff>
      <xdr:row>38</xdr:row>
      <xdr:rowOff>61912</xdr:rowOff>
    </xdr:from>
    <xdr:to>
      <xdr:col>9</xdr:col>
      <xdr:colOff>104775</xdr:colOff>
      <xdr:row>52</xdr:row>
      <xdr:rowOff>138112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C4959347-E444-4013-9138-68754A824B9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533400</xdr:colOff>
      <xdr:row>39</xdr:row>
      <xdr:rowOff>147637</xdr:rowOff>
    </xdr:from>
    <xdr:to>
      <xdr:col>18</xdr:col>
      <xdr:colOff>495300</xdr:colOff>
      <xdr:row>54</xdr:row>
      <xdr:rowOff>33337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2504D30F-5E77-412E-9786-F8FD085257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35</xdr:col>
      <xdr:colOff>342900</xdr:colOff>
      <xdr:row>16</xdr:row>
      <xdr:rowOff>33337</xdr:rowOff>
    </xdr:from>
    <xdr:to>
      <xdr:col>43</xdr:col>
      <xdr:colOff>38100</xdr:colOff>
      <xdr:row>30</xdr:row>
      <xdr:rowOff>109537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4525E48E-94A9-4A14-9F70-667740B94E1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25</xdr:col>
      <xdr:colOff>333375</xdr:colOff>
      <xdr:row>32</xdr:row>
      <xdr:rowOff>138112</xdr:rowOff>
    </xdr:from>
    <xdr:to>
      <xdr:col>33</xdr:col>
      <xdr:colOff>28575</xdr:colOff>
      <xdr:row>47</xdr:row>
      <xdr:rowOff>23812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79691D9A-D77B-455A-8D7B-30F02B5F956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33</xdr:col>
      <xdr:colOff>204787</xdr:colOff>
      <xdr:row>32</xdr:row>
      <xdr:rowOff>52387</xdr:rowOff>
    </xdr:from>
    <xdr:to>
      <xdr:col>40</xdr:col>
      <xdr:colOff>509587</xdr:colOff>
      <xdr:row>46</xdr:row>
      <xdr:rowOff>128587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2DBAADBC-E614-4994-A64D-8B5A7294233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</xdr:col>
      <xdr:colOff>66675</xdr:colOff>
      <xdr:row>55</xdr:row>
      <xdr:rowOff>100011</xdr:rowOff>
    </xdr:from>
    <xdr:to>
      <xdr:col>17</xdr:col>
      <xdr:colOff>266699</xdr:colOff>
      <xdr:row>83</xdr:row>
      <xdr:rowOff>19050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374EB018-8CF1-4AB5-A935-4BE7E5B2D26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0.06403</cdr:x>
      <cdr:y>0.08794</cdr:y>
    </cdr:from>
    <cdr:to>
      <cdr:x>0.8624</cdr:x>
      <cdr:y>0.89302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6B56ADB4-1B1D-4F46-A6A6-332FF5FC0EE5}"/>
            </a:ext>
          </a:extLst>
        </cdr:cNvPr>
        <cdr:cNvCxnSpPr/>
      </cdr:nvCxnSpPr>
      <cdr:spPr>
        <a:xfrm xmlns:a="http://schemas.openxmlformats.org/drawingml/2006/main" flipV="1">
          <a:off x="447675" y="461964"/>
          <a:ext cx="5581650" cy="4229100"/>
        </a:xfrm>
        <a:prstGeom xmlns:a="http://schemas.openxmlformats.org/drawingml/2006/main" prst="lin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219074</xdr:colOff>
      <xdr:row>49</xdr:row>
      <xdr:rowOff>47625</xdr:rowOff>
    </xdr:from>
    <xdr:to>
      <xdr:col>35</xdr:col>
      <xdr:colOff>371475</xdr:colOff>
      <xdr:row>64</xdr:row>
      <xdr:rowOff>52387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2DB4E46-21ED-42DB-A065-9A3263BEAEE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576262</xdr:colOff>
      <xdr:row>125</xdr:row>
      <xdr:rowOff>109537</xdr:rowOff>
    </xdr:from>
    <xdr:to>
      <xdr:col>26</xdr:col>
      <xdr:colOff>400050</xdr:colOff>
      <xdr:row>139</xdr:row>
      <xdr:rowOff>185737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63EC2C32-2A35-4168-AAB4-01CE768966E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7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8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9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0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8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9FB67-BE18-4154-8F2E-1A39FC8358B6}">
  <dimension ref="B4:B7"/>
  <sheetViews>
    <sheetView tabSelected="1" workbookViewId="0"/>
  </sheetViews>
  <sheetFormatPr defaultRowHeight="15" x14ac:dyDescent="0.25"/>
  <cols>
    <col min="1" max="1" width="9.140625" style="57"/>
    <col min="2" max="2" width="85.7109375" style="57" customWidth="1"/>
    <col min="3" max="16384" width="9.140625" style="57"/>
  </cols>
  <sheetData>
    <row r="4" spans="2:2" x14ac:dyDescent="0.25">
      <c r="B4" s="57" t="s">
        <v>386</v>
      </c>
    </row>
    <row r="5" spans="2:2" x14ac:dyDescent="0.25">
      <c r="B5" s="57" t="s">
        <v>387</v>
      </c>
    </row>
    <row r="7" spans="2:2" ht="45" x14ac:dyDescent="0.25">
      <c r="B7" s="58" t="s">
        <v>388</v>
      </c>
    </row>
  </sheetData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EC857-5412-4050-9E8E-06309FB42AF7}">
  <dimension ref="A1:M72"/>
  <sheetViews>
    <sheetView workbookViewId="0"/>
  </sheetViews>
  <sheetFormatPr defaultRowHeight="15" x14ac:dyDescent="0.25"/>
  <sheetData>
    <row r="1" spans="1:13" x14ac:dyDescent="0.25">
      <c r="B1" t="s">
        <v>72</v>
      </c>
    </row>
    <row r="3" spans="1:13" x14ac:dyDescent="0.25">
      <c r="B3" t="s">
        <v>0</v>
      </c>
      <c r="C3" t="s">
        <v>41</v>
      </c>
      <c r="D3" t="s">
        <v>40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t="s">
        <v>39</v>
      </c>
    </row>
    <row r="4" spans="1:13" x14ac:dyDescent="0.25">
      <c r="A4" t="s">
        <v>22</v>
      </c>
      <c r="B4" t="s">
        <v>45</v>
      </c>
      <c r="C4">
        <v>6.3262090000000004</v>
      </c>
      <c r="D4">
        <v>3.995136</v>
      </c>
      <c r="E4">
        <v>11.29889</v>
      </c>
      <c r="F4">
        <v>5.5782040000000004</v>
      </c>
      <c r="G4">
        <v>0.57256200000000002</v>
      </c>
      <c r="H4">
        <v>4.9876750000000003</v>
      </c>
      <c r="I4">
        <v>10.087770000000001</v>
      </c>
      <c r="J4">
        <v>33.414009999999998</v>
      </c>
      <c r="K4">
        <v>23.739550000000001</v>
      </c>
      <c r="L4">
        <f>SUM(C4:E4)</f>
        <v>21.620235000000001</v>
      </c>
      <c r="M4">
        <f t="shared" ref="M4:M33" si="0">G4+H4</f>
        <v>5.5602370000000008</v>
      </c>
    </row>
    <row r="5" spans="1:13" x14ac:dyDescent="0.25">
      <c r="A5" t="s">
        <v>4</v>
      </c>
      <c r="B5" t="s">
        <v>54</v>
      </c>
      <c r="C5">
        <v>7.731916</v>
      </c>
      <c r="D5">
        <v>7.4451020000000003</v>
      </c>
      <c r="E5">
        <v>10.66527</v>
      </c>
      <c r="F5">
        <v>5.7256049999999998</v>
      </c>
      <c r="G5">
        <v>0.98254260000000004</v>
      </c>
      <c r="H5">
        <v>3.8041879999999999</v>
      </c>
      <c r="I5">
        <v>11.29086</v>
      </c>
      <c r="J5">
        <v>33.718629999999997</v>
      </c>
      <c r="K5">
        <v>18.63589</v>
      </c>
      <c r="L5">
        <f t="shared" ref="L5:L33" si="1">SUM(C5:E5)</f>
        <v>25.842288</v>
      </c>
      <c r="M5">
        <f t="shared" si="0"/>
        <v>4.7867306000000003</v>
      </c>
    </row>
    <row r="6" spans="1:13" x14ac:dyDescent="0.25">
      <c r="A6" t="s">
        <v>1</v>
      </c>
      <c r="B6" t="s">
        <v>51</v>
      </c>
      <c r="C6">
        <v>10.14561</v>
      </c>
      <c r="D6">
        <v>6.9207729999999996</v>
      </c>
      <c r="E6">
        <v>10.1564</v>
      </c>
      <c r="F6">
        <v>12.837899999999999</v>
      </c>
      <c r="G6">
        <v>2.8749389999999999</v>
      </c>
      <c r="H6">
        <v>3.292408</v>
      </c>
      <c r="I6">
        <v>5.651548</v>
      </c>
      <c r="J6">
        <v>32.279890000000002</v>
      </c>
      <c r="K6">
        <v>15.840529999999999</v>
      </c>
      <c r="L6">
        <f t="shared" si="1"/>
        <v>27.222783</v>
      </c>
      <c r="M6">
        <f t="shared" si="0"/>
        <v>6.1673469999999995</v>
      </c>
    </row>
    <row r="7" spans="1:13" x14ac:dyDescent="0.25">
      <c r="A7" t="s">
        <v>2</v>
      </c>
      <c r="B7" t="s">
        <v>59</v>
      </c>
      <c r="C7">
        <v>12.488630000000001</v>
      </c>
      <c r="D7">
        <v>6.668895</v>
      </c>
      <c r="E7">
        <v>9.1906599999999994</v>
      </c>
      <c r="F7">
        <v>4.8342020000000003</v>
      </c>
      <c r="G7">
        <v>0.66518869999999997</v>
      </c>
      <c r="H7">
        <v>5.3548830000000001</v>
      </c>
      <c r="I7">
        <v>10.397790000000001</v>
      </c>
      <c r="J7">
        <v>33.55885</v>
      </c>
      <c r="K7">
        <v>16.840900000000001</v>
      </c>
      <c r="L7">
        <f t="shared" si="1"/>
        <v>28.348185000000001</v>
      </c>
      <c r="M7">
        <f t="shared" si="0"/>
        <v>6.0200716999999999</v>
      </c>
    </row>
    <row r="8" spans="1:13" x14ac:dyDescent="0.25">
      <c r="A8" t="s">
        <v>23</v>
      </c>
      <c r="B8" t="s">
        <v>47</v>
      </c>
      <c r="C8">
        <v>6.8260540000000001</v>
      </c>
      <c r="D8">
        <v>7.7547069999999998</v>
      </c>
      <c r="E8">
        <v>15.194380000000001</v>
      </c>
      <c r="F8">
        <v>6.5288969999999997</v>
      </c>
      <c r="G8">
        <v>0.7787037</v>
      </c>
      <c r="H8">
        <v>2.9710320000000001</v>
      </c>
      <c r="I8">
        <v>5.4725609999999998</v>
      </c>
      <c r="J8">
        <v>35.111629999999998</v>
      </c>
      <c r="K8">
        <v>19.362030000000001</v>
      </c>
      <c r="L8">
        <f t="shared" si="1"/>
        <v>29.775140999999998</v>
      </c>
      <c r="M8">
        <f t="shared" si="0"/>
        <v>3.7497357</v>
      </c>
    </row>
    <row r="9" spans="1:13" x14ac:dyDescent="0.25">
      <c r="A9" t="s">
        <v>8</v>
      </c>
      <c r="B9" t="s">
        <v>44</v>
      </c>
      <c r="C9">
        <v>9.2228259999999995</v>
      </c>
      <c r="D9">
        <v>6.8998869999999997</v>
      </c>
      <c r="E9">
        <v>14.15668</v>
      </c>
      <c r="F9">
        <v>6.8313430000000004</v>
      </c>
      <c r="G9">
        <v>0.1865639</v>
      </c>
      <c r="H9">
        <v>1.395707</v>
      </c>
      <c r="I9">
        <v>9.9216090000000001</v>
      </c>
      <c r="J9">
        <v>36.186190000000003</v>
      </c>
      <c r="K9">
        <v>15.199199999999999</v>
      </c>
      <c r="L9">
        <f t="shared" si="1"/>
        <v>30.279392999999999</v>
      </c>
      <c r="M9">
        <f t="shared" si="0"/>
        <v>1.5822709000000001</v>
      </c>
    </row>
    <row r="10" spans="1:13" x14ac:dyDescent="0.25">
      <c r="A10" t="s">
        <v>30</v>
      </c>
      <c r="B10" t="s">
        <v>56</v>
      </c>
      <c r="C10">
        <v>10.23132</v>
      </c>
      <c r="D10">
        <v>4.3133049999999997</v>
      </c>
      <c r="E10">
        <v>15.791740000000001</v>
      </c>
      <c r="F10">
        <v>6.6713040000000001</v>
      </c>
      <c r="G10">
        <v>1.161581</v>
      </c>
      <c r="H10">
        <v>8.5791550000000001</v>
      </c>
      <c r="I10">
        <v>6.7112699999999998</v>
      </c>
      <c r="J10">
        <v>26.288430000000002</v>
      </c>
      <c r="K10">
        <v>20.25189</v>
      </c>
      <c r="L10">
        <f t="shared" si="1"/>
        <v>30.336365000000001</v>
      </c>
      <c r="M10">
        <f t="shared" si="0"/>
        <v>9.7407360000000001</v>
      </c>
    </row>
    <row r="11" spans="1:13" x14ac:dyDescent="0.25">
      <c r="A11" t="s">
        <v>7</v>
      </c>
      <c r="B11" t="s">
        <v>61</v>
      </c>
      <c r="C11">
        <v>11.923870000000001</v>
      </c>
      <c r="D11">
        <v>8.4379200000000001</v>
      </c>
      <c r="E11">
        <v>10.071260000000001</v>
      </c>
      <c r="F11">
        <v>6.7741369999999996</v>
      </c>
      <c r="G11">
        <v>0.1883116</v>
      </c>
      <c r="H11">
        <v>2.61951</v>
      </c>
      <c r="I11">
        <v>28.460940000000001</v>
      </c>
      <c r="J11">
        <v>9.2791200000000007</v>
      </c>
      <c r="K11">
        <v>22.24493</v>
      </c>
      <c r="L11">
        <f t="shared" si="1"/>
        <v>30.433050000000001</v>
      </c>
      <c r="M11">
        <f t="shared" si="0"/>
        <v>2.8078216</v>
      </c>
    </row>
    <row r="12" spans="1:13" x14ac:dyDescent="0.25">
      <c r="A12" t="s">
        <v>13</v>
      </c>
      <c r="B12" t="s">
        <v>62</v>
      </c>
      <c r="C12">
        <v>13.679779999999999</v>
      </c>
      <c r="D12">
        <v>5.9525230000000002</v>
      </c>
      <c r="E12">
        <v>11.22913</v>
      </c>
      <c r="F12">
        <v>11.076029999999999</v>
      </c>
      <c r="G12">
        <v>1.413856</v>
      </c>
      <c r="H12">
        <v>4.5808960000000001</v>
      </c>
      <c r="I12">
        <v>7.3438990000000004</v>
      </c>
      <c r="J12">
        <v>29.711169999999999</v>
      </c>
      <c r="K12">
        <v>15.012700000000001</v>
      </c>
      <c r="L12">
        <f t="shared" si="1"/>
        <v>30.861432999999998</v>
      </c>
      <c r="M12">
        <f t="shared" si="0"/>
        <v>5.9947520000000001</v>
      </c>
    </row>
    <row r="13" spans="1:13" x14ac:dyDescent="0.25">
      <c r="A13" t="s">
        <v>21</v>
      </c>
      <c r="B13" t="s">
        <v>50</v>
      </c>
      <c r="C13">
        <v>11.05265</v>
      </c>
      <c r="D13">
        <v>6.4636769999999997</v>
      </c>
      <c r="E13">
        <v>13.37899</v>
      </c>
      <c r="F13">
        <v>5.2519369999999999</v>
      </c>
      <c r="G13">
        <v>0.62872249999999996</v>
      </c>
      <c r="H13">
        <v>9.5297110000000007</v>
      </c>
      <c r="I13">
        <v>16.2469</v>
      </c>
      <c r="J13">
        <v>7.6932679999999998</v>
      </c>
      <c r="K13">
        <v>29.75414</v>
      </c>
      <c r="L13">
        <f t="shared" si="1"/>
        <v>30.895316999999999</v>
      </c>
      <c r="M13">
        <f t="shared" si="0"/>
        <v>10.158433500000001</v>
      </c>
    </row>
    <row r="14" spans="1:13" x14ac:dyDescent="0.25">
      <c r="A14" t="s">
        <v>19</v>
      </c>
      <c r="B14" t="s">
        <v>63</v>
      </c>
      <c r="C14">
        <v>15.73255</v>
      </c>
      <c r="D14">
        <v>7.0232279999999996</v>
      </c>
      <c r="E14">
        <v>9.6799269999999993</v>
      </c>
      <c r="F14">
        <v>6.9925100000000002</v>
      </c>
      <c r="G14">
        <v>0.96896839999999995</v>
      </c>
      <c r="H14">
        <v>1.55555</v>
      </c>
      <c r="I14">
        <v>7.668418</v>
      </c>
      <c r="J14">
        <v>30.784790000000001</v>
      </c>
      <c r="K14">
        <v>19.594059999999999</v>
      </c>
      <c r="L14">
        <f t="shared" si="1"/>
        <v>32.435704999999999</v>
      </c>
      <c r="M14">
        <f t="shared" si="0"/>
        <v>2.5245183999999998</v>
      </c>
    </row>
    <row r="15" spans="1:13" x14ac:dyDescent="0.25">
      <c r="A15" t="s">
        <v>16</v>
      </c>
      <c r="B15" t="s">
        <v>49</v>
      </c>
      <c r="C15">
        <v>10.92497</v>
      </c>
      <c r="D15">
        <v>5.5567080000000004</v>
      </c>
      <c r="E15">
        <v>17.040859999999999</v>
      </c>
      <c r="F15">
        <v>7.6405440000000002</v>
      </c>
      <c r="G15">
        <v>2.9488189999999999</v>
      </c>
      <c r="H15">
        <v>7.4461440000000003</v>
      </c>
      <c r="I15">
        <v>7.7016349999999996</v>
      </c>
      <c r="J15">
        <v>24.369700000000002</v>
      </c>
      <c r="K15">
        <v>16.370619999999999</v>
      </c>
      <c r="L15">
        <f t="shared" si="1"/>
        <v>33.522537999999997</v>
      </c>
      <c r="M15">
        <f t="shared" si="0"/>
        <v>10.394963000000001</v>
      </c>
    </row>
    <row r="16" spans="1:13" x14ac:dyDescent="0.25">
      <c r="A16" t="s">
        <v>29</v>
      </c>
      <c r="B16" t="s">
        <v>67</v>
      </c>
      <c r="C16">
        <v>15.33657</v>
      </c>
      <c r="D16">
        <v>10.259209999999999</v>
      </c>
      <c r="E16">
        <v>8.3565819999999995</v>
      </c>
      <c r="F16">
        <v>8.4438399999999998</v>
      </c>
      <c r="G16">
        <v>1.0440320000000001</v>
      </c>
      <c r="H16">
        <v>6.100733</v>
      </c>
      <c r="I16">
        <v>15.83671</v>
      </c>
      <c r="J16">
        <v>7.3349460000000004</v>
      </c>
      <c r="K16">
        <v>27.287389999999998</v>
      </c>
      <c r="L16">
        <f t="shared" si="1"/>
        <v>33.952361999999994</v>
      </c>
      <c r="M16">
        <f t="shared" si="0"/>
        <v>7.1447649999999996</v>
      </c>
    </row>
    <row r="17" spans="1:13" x14ac:dyDescent="0.25">
      <c r="A17" t="s">
        <v>28</v>
      </c>
      <c r="B17" t="s">
        <v>65</v>
      </c>
      <c r="C17">
        <v>9.3648469999999993</v>
      </c>
      <c r="D17">
        <v>8.5635969999999997</v>
      </c>
      <c r="E17">
        <v>16.369910000000001</v>
      </c>
      <c r="F17">
        <v>3.681187</v>
      </c>
      <c r="G17">
        <v>0.83673450000000005</v>
      </c>
      <c r="H17">
        <v>5.1060569999999998</v>
      </c>
      <c r="I17">
        <v>6.481649</v>
      </c>
      <c r="J17">
        <v>30.333590000000001</v>
      </c>
      <c r="K17">
        <v>19.262429999999998</v>
      </c>
      <c r="L17">
        <f t="shared" si="1"/>
        <v>34.298354000000003</v>
      </c>
      <c r="M17">
        <f t="shared" si="0"/>
        <v>5.9427915000000002</v>
      </c>
    </row>
    <row r="18" spans="1:13" x14ac:dyDescent="0.25">
      <c r="A18" t="s">
        <v>17</v>
      </c>
      <c r="B18" t="s">
        <v>60</v>
      </c>
      <c r="C18">
        <v>14.011649999999999</v>
      </c>
      <c r="D18">
        <v>9.1372079999999993</v>
      </c>
      <c r="E18">
        <v>13.60379</v>
      </c>
      <c r="F18">
        <v>6.4705849999999998</v>
      </c>
      <c r="G18">
        <v>1.423462</v>
      </c>
      <c r="H18">
        <v>10.43723</v>
      </c>
      <c r="I18">
        <v>8.1994480000000003</v>
      </c>
      <c r="J18">
        <v>26.884049999999998</v>
      </c>
      <c r="K18">
        <v>9.8325800000000001</v>
      </c>
      <c r="L18">
        <f t="shared" si="1"/>
        <v>36.752647999999994</v>
      </c>
      <c r="M18">
        <f t="shared" si="0"/>
        <v>11.860692</v>
      </c>
    </row>
    <row r="19" spans="1:13" x14ac:dyDescent="0.25">
      <c r="A19" t="s">
        <v>12</v>
      </c>
      <c r="B19" t="s">
        <v>52</v>
      </c>
      <c r="C19">
        <v>12.3583</v>
      </c>
      <c r="D19">
        <v>9.1572200000000006</v>
      </c>
      <c r="E19">
        <v>15.65043</v>
      </c>
      <c r="F19">
        <v>3.529531</v>
      </c>
      <c r="G19">
        <v>1.921905</v>
      </c>
      <c r="H19">
        <v>6.6208</v>
      </c>
      <c r="I19">
        <v>7.299601</v>
      </c>
      <c r="J19">
        <v>25.13382</v>
      </c>
      <c r="K19">
        <v>18.328389999999999</v>
      </c>
      <c r="L19">
        <f t="shared" si="1"/>
        <v>37.165950000000002</v>
      </c>
      <c r="M19">
        <f t="shared" si="0"/>
        <v>8.5427049999999998</v>
      </c>
    </row>
    <row r="20" spans="1:13" x14ac:dyDescent="0.25">
      <c r="A20" t="s">
        <v>9</v>
      </c>
      <c r="B20" t="s">
        <v>55</v>
      </c>
      <c r="C20">
        <v>16.110389999999999</v>
      </c>
      <c r="D20">
        <v>10.768800000000001</v>
      </c>
      <c r="E20">
        <v>10.722329999999999</v>
      </c>
      <c r="F20">
        <v>7.164555</v>
      </c>
      <c r="G20">
        <v>0.64561869999999999</v>
      </c>
      <c r="H20">
        <v>5.4062000000000001</v>
      </c>
      <c r="I20">
        <v>4.3862589999999999</v>
      </c>
      <c r="J20">
        <v>25.490749999999998</v>
      </c>
      <c r="K20">
        <v>19.30509</v>
      </c>
      <c r="L20">
        <f t="shared" si="1"/>
        <v>37.601520000000001</v>
      </c>
      <c r="M20">
        <f t="shared" si="0"/>
        <v>6.0518187000000001</v>
      </c>
    </row>
    <row r="21" spans="1:13" x14ac:dyDescent="0.25">
      <c r="A21" t="s">
        <v>10</v>
      </c>
      <c r="B21" t="s">
        <v>58</v>
      </c>
      <c r="C21">
        <v>11.71528</v>
      </c>
      <c r="D21">
        <v>7.1576250000000003</v>
      </c>
      <c r="E21">
        <v>19.788650000000001</v>
      </c>
      <c r="F21">
        <v>3.157108</v>
      </c>
      <c r="G21">
        <v>8.4530010000000004</v>
      </c>
      <c r="H21">
        <v>12.096399999999999</v>
      </c>
      <c r="I21">
        <v>8.0738649999999996</v>
      </c>
      <c r="J21">
        <v>17.78978</v>
      </c>
      <c r="K21">
        <v>11.7683</v>
      </c>
      <c r="L21">
        <f t="shared" si="1"/>
        <v>38.661555</v>
      </c>
      <c r="M21">
        <f t="shared" si="0"/>
        <v>20.549401</v>
      </c>
    </row>
    <row r="22" spans="1:13" x14ac:dyDescent="0.25">
      <c r="A22" t="s">
        <v>6</v>
      </c>
      <c r="B22" t="s">
        <v>42</v>
      </c>
      <c r="C22">
        <v>17.229839999999999</v>
      </c>
      <c r="D22">
        <v>11.23038</v>
      </c>
      <c r="E22">
        <v>11.240259999999999</v>
      </c>
      <c r="F22">
        <v>3.5582660000000002</v>
      </c>
      <c r="G22">
        <v>0.69714129999999996</v>
      </c>
      <c r="H22">
        <v>9.6018720000000002</v>
      </c>
      <c r="I22">
        <v>9.0922190000000001</v>
      </c>
      <c r="J22">
        <v>24.70035</v>
      </c>
      <c r="K22">
        <v>12.64969</v>
      </c>
      <c r="L22">
        <f t="shared" si="1"/>
        <v>39.700479999999999</v>
      </c>
      <c r="M22">
        <f t="shared" si="0"/>
        <v>10.2990133</v>
      </c>
    </row>
    <row r="23" spans="1:13" x14ac:dyDescent="0.25">
      <c r="A23" t="s">
        <v>24</v>
      </c>
      <c r="B23" t="s">
        <v>68</v>
      </c>
      <c r="C23">
        <v>16.12537</v>
      </c>
      <c r="D23">
        <v>13.35642</v>
      </c>
      <c r="E23">
        <v>11.01708</v>
      </c>
      <c r="F23">
        <v>3.5042680000000002</v>
      </c>
      <c r="G23">
        <v>8.6530609999999992</v>
      </c>
      <c r="H23">
        <v>5.6981669999999998</v>
      </c>
      <c r="I23">
        <v>6.4892209999999997</v>
      </c>
      <c r="J23">
        <v>21.176960000000001</v>
      </c>
      <c r="K23">
        <v>13.97946</v>
      </c>
      <c r="L23">
        <f t="shared" si="1"/>
        <v>40.498869999999997</v>
      </c>
      <c r="M23">
        <f t="shared" si="0"/>
        <v>14.351227999999999</v>
      </c>
    </row>
    <row r="24" spans="1:13" x14ac:dyDescent="0.25">
      <c r="A24" t="s">
        <v>5</v>
      </c>
      <c r="B24" t="s">
        <v>57</v>
      </c>
      <c r="C24">
        <v>15.70266</v>
      </c>
      <c r="D24">
        <v>8.0136730000000007</v>
      </c>
      <c r="E24">
        <v>17.204470000000001</v>
      </c>
      <c r="F24">
        <v>5.824821</v>
      </c>
      <c r="G24">
        <v>1.10476</v>
      </c>
      <c r="H24">
        <v>6.8552220000000004</v>
      </c>
      <c r="I24">
        <v>10.07785</v>
      </c>
      <c r="J24">
        <v>23.491379999999999</v>
      </c>
      <c r="K24">
        <v>11.725160000000001</v>
      </c>
      <c r="L24">
        <f t="shared" si="1"/>
        <v>40.920802999999999</v>
      </c>
      <c r="M24">
        <f t="shared" si="0"/>
        <v>7.9599820000000001</v>
      </c>
    </row>
    <row r="25" spans="1:13" x14ac:dyDescent="0.25">
      <c r="A25" t="s">
        <v>11</v>
      </c>
      <c r="B25" t="s">
        <v>64</v>
      </c>
      <c r="C25">
        <v>17.472249999999999</v>
      </c>
      <c r="D25">
        <v>8.585604</v>
      </c>
      <c r="E25">
        <v>16.564550000000001</v>
      </c>
      <c r="F25">
        <v>6.3540999999999999</v>
      </c>
      <c r="G25">
        <v>1.700056</v>
      </c>
      <c r="H25">
        <v>9.8904589999999999</v>
      </c>
      <c r="I25">
        <v>7.7506620000000002</v>
      </c>
      <c r="J25">
        <v>22.926469999999998</v>
      </c>
      <c r="K25">
        <v>8.7558399999999992</v>
      </c>
      <c r="L25">
        <f t="shared" si="1"/>
        <v>42.622404000000003</v>
      </c>
      <c r="M25">
        <f t="shared" si="0"/>
        <v>11.590515</v>
      </c>
    </row>
    <row r="26" spans="1:13" x14ac:dyDescent="0.25">
      <c r="A26" t="s">
        <v>25</v>
      </c>
      <c r="B26" t="s">
        <v>66</v>
      </c>
      <c r="C26">
        <v>17.01125</v>
      </c>
      <c r="D26">
        <v>11.00665</v>
      </c>
      <c r="E26">
        <v>14.97186</v>
      </c>
      <c r="F26">
        <v>8.5436490000000003</v>
      </c>
      <c r="G26">
        <v>0.99100849999999996</v>
      </c>
      <c r="H26">
        <v>6.5070230000000002</v>
      </c>
      <c r="I26">
        <v>5.9293440000000004</v>
      </c>
      <c r="J26">
        <v>22.085180000000001</v>
      </c>
      <c r="K26">
        <v>12.954029999999999</v>
      </c>
      <c r="L26">
        <f t="shared" si="1"/>
        <v>42.989760000000004</v>
      </c>
      <c r="M26">
        <f t="shared" si="0"/>
        <v>7.4980314999999997</v>
      </c>
    </row>
    <row r="27" spans="1:13" x14ac:dyDescent="0.25">
      <c r="A27" t="s">
        <v>20</v>
      </c>
      <c r="B27" t="s">
        <v>70</v>
      </c>
      <c r="C27">
        <v>19.332830000000001</v>
      </c>
      <c r="D27">
        <v>11.906779999999999</v>
      </c>
      <c r="E27">
        <v>14.01712</v>
      </c>
      <c r="F27">
        <v>2.9595310000000001</v>
      </c>
      <c r="G27">
        <v>2.13754</v>
      </c>
      <c r="H27">
        <v>3.5256989999999999</v>
      </c>
      <c r="I27">
        <v>5.7213849999999997</v>
      </c>
      <c r="J27">
        <v>23.33813</v>
      </c>
      <c r="K27">
        <v>17.060980000000001</v>
      </c>
      <c r="L27">
        <f t="shared" si="1"/>
        <v>45.256729999999997</v>
      </c>
      <c r="M27">
        <f t="shared" si="0"/>
        <v>5.6632389999999999</v>
      </c>
    </row>
    <row r="28" spans="1:13" x14ac:dyDescent="0.25">
      <c r="A28" t="s">
        <v>18</v>
      </c>
      <c r="B28" t="s">
        <v>48</v>
      </c>
      <c r="C28">
        <v>21.922930000000001</v>
      </c>
      <c r="D28">
        <v>13.31489</v>
      </c>
      <c r="E28">
        <v>11.51816</v>
      </c>
      <c r="F28">
        <v>1.8782589999999999</v>
      </c>
      <c r="G28">
        <v>2.2198980000000001</v>
      </c>
      <c r="H28">
        <v>5.0407710000000003</v>
      </c>
      <c r="I28">
        <v>3.8874230000000001</v>
      </c>
      <c r="J28">
        <v>16.803979999999999</v>
      </c>
      <c r="K28">
        <v>23.413689999999999</v>
      </c>
      <c r="L28">
        <f t="shared" si="1"/>
        <v>46.755980000000001</v>
      </c>
      <c r="M28">
        <f t="shared" si="0"/>
        <v>7.260669</v>
      </c>
    </row>
    <row r="29" spans="1:13" x14ac:dyDescent="0.25">
      <c r="A29" t="s">
        <v>28</v>
      </c>
      <c r="B29" t="s">
        <v>69</v>
      </c>
      <c r="C29">
        <v>18.902930000000001</v>
      </c>
      <c r="D29">
        <v>13.16769</v>
      </c>
      <c r="E29">
        <v>15.71969</v>
      </c>
      <c r="F29">
        <v>3.8099829999999999</v>
      </c>
      <c r="G29">
        <v>4.1851950000000002</v>
      </c>
      <c r="H29">
        <v>6.6000540000000001</v>
      </c>
      <c r="I29">
        <v>7.9929500000000004</v>
      </c>
      <c r="J29">
        <v>19.097049999999999</v>
      </c>
      <c r="K29">
        <v>10.524459999999999</v>
      </c>
      <c r="L29">
        <f t="shared" si="1"/>
        <v>47.790310000000005</v>
      </c>
      <c r="M29">
        <f t="shared" si="0"/>
        <v>10.785249</v>
      </c>
    </row>
    <row r="30" spans="1:13" x14ac:dyDescent="0.25">
      <c r="A30" t="s">
        <v>14</v>
      </c>
      <c r="B30" t="s">
        <v>46</v>
      </c>
      <c r="C30">
        <v>17.65982</v>
      </c>
      <c r="D30">
        <v>12.11035</v>
      </c>
      <c r="E30">
        <v>18.521799999999999</v>
      </c>
      <c r="F30">
        <v>2.9536859999999998</v>
      </c>
      <c r="G30">
        <v>1.857124</v>
      </c>
      <c r="H30">
        <v>4.6680440000000001</v>
      </c>
      <c r="I30">
        <v>8.5351370000000006</v>
      </c>
      <c r="J30">
        <v>23.636310000000002</v>
      </c>
      <c r="K30">
        <v>10.05772</v>
      </c>
      <c r="L30">
        <f t="shared" si="1"/>
        <v>48.291969999999999</v>
      </c>
      <c r="M30">
        <f t="shared" si="0"/>
        <v>6.5251679999999999</v>
      </c>
    </row>
    <row r="31" spans="1:13" x14ac:dyDescent="0.25">
      <c r="A31" t="s">
        <v>15</v>
      </c>
      <c r="B31" t="s">
        <v>43</v>
      </c>
      <c r="C31">
        <v>22.91499</v>
      </c>
      <c r="D31">
        <v>14.60286</v>
      </c>
      <c r="E31">
        <v>12.937340000000001</v>
      </c>
      <c r="F31">
        <v>3.0856050000000002</v>
      </c>
      <c r="G31">
        <v>1.954882</v>
      </c>
      <c r="H31">
        <v>4.5800850000000004</v>
      </c>
      <c r="I31">
        <v>8.0150109999999994</v>
      </c>
      <c r="J31">
        <v>21.7622</v>
      </c>
      <c r="K31">
        <v>10.147030000000001</v>
      </c>
      <c r="L31">
        <f t="shared" si="1"/>
        <v>50.455189999999995</v>
      </c>
      <c r="M31">
        <f t="shared" si="0"/>
        <v>6.534967</v>
      </c>
    </row>
    <row r="32" spans="1:13" x14ac:dyDescent="0.25">
      <c r="A32" t="s">
        <v>26</v>
      </c>
      <c r="B32" t="s">
        <v>71</v>
      </c>
      <c r="C32">
        <v>17.618749999999999</v>
      </c>
      <c r="D32">
        <v>18.016490000000001</v>
      </c>
      <c r="E32">
        <v>14.83902</v>
      </c>
      <c r="F32">
        <v>1.382188</v>
      </c>
      <c r="G32">
        <v>14.655279999999999</v>
      </c>
      <c r="H32">
        <v>4.219322</v>
      </c>
      <c r="I32">
        <v>3.8249420000000001</v>
      </c>
      <c r="J32">
        <v>12.23568</v>
      </c>
      <c r="K32">
        <v>13.20833</v>
      </c>
      <c r="L32">
        <f t="shared" si="1"/>
        <v>50.474259999999994</v>
      </c>
      <c r="M32">
        <f t="shared" si="0"/>
        <v>18.874601999999999</v>
      </c>
    </row>
    <row r="33" spans="1:13" x14ac:dyDescent="0.25">
      <c r="A33" t="s">
        <v>3</v>
      </c>
      <c r="B33" t="s">
        <v>53</v>
      </c>
      <c r="C33">
        <v>23.474630000000001</v>
      </c>
      <c r="D33">
        <v>14.838760000000001</v>
      </c>
      <c r="E33">
        <v>19.08802</v>
      </c>
      <c r="F33">
        <v>1.773514</v>
      </c>
      <c r="G33">
        <v>1.691443</v>
      </c>
      <c r="H33">
        <v>5.3192370000000002</v>
      </c>
      <c r="I33">
        <v>6.4747620000000001</v>
      </c>
      <c r="J33">
        <v>15.44314</v>
      </c>
      <c r="K33">
        <v>11.89649</v>
      </c>
      <c r="L33">
        <f t="shared" si="1"/>
        <v>57.401409999999998</v>
      </c>
      <c r="M33">
        <f t="shared" si="0"/>
        <v>7.0106800000000007</v>
      </c>
    </row>
    <row r="40" spans="1:13" x14ac:dyDescent="0.25">
      <c r="A40" t="s">
        <v>323</v>
      </c>
    </row>
    <row r="41" spans="1:13" x14ac:dyDescent="0.25">
      <c r="C41" t="s">
        <v>202</v>
      </c>
    </row>
    <row r="42" spans="1:13" x14ac:dyDescent="0.25">
      <c r="B42" t="s">
        <v>0</v>
      </c>
      <c r="C42" t="s">
        <v>41</v>
      </c>
      <c r="D42" t="s">
        <v>40</v>
      </c>
      <c r="E42" t="s">
        <v>31</v>
      </c>
      <c r="F42" t="s">
        <v>32</v>
      </c>
      <c r="G42" t="s">
        <v>33</v>
      </c>
      <c r="H42" t="s">
        <v>34</v>
      </c>
      <c r="I42" t="s">
        <v>35</v>
      </c>
      <c r="J42" t="s">
        <v>36</v>
      </c>
      <c r="K42" t="s">
        <v>37</v>
      </c>
      <c r="L42" t="s">
        <v>38</v>
      </c>
      <c r="M42" t="s">
        <v>39</v>
      </c>
    </row>
    <row r="43" spans="1:13" x14ac:dyDescent="0.25">
      <c r="A43" t="s">
        <v>1</v>
      </c>
      <c r="B43" t="s">
        <v>51</v>
      </c>
      <c r="C43">
        <v>10.14561</v>
      </c>
      <c r="D43">
        <v>6.9207729999999996</v>
      </c>
      <c r="E43">
        <v>10.1564</v>
      </c>
      <c r="F43">
        <v>12.837899999999999</v>
      </c>
      <c r="G43">
        <v>2.8749389999999999</v>
      </c>
      <c r="H43">
        <v>3.292408</v>
      </c>
      <c r="I43">
        <v>5.651548</v>
      </c>
      <c r="J43">
        <v>32.279890000000002</v>
      </c>
      <c r="K43">
        <v>15.840529999999999</v>
      </c>
      <c r="L43">
        <f t="shared" ref="L43:L72" si="2">SUM(C43:E43)</f>
        <v>27.222783</v>
      </c>
      <c r="M43">
        <f t="shared" ref="M43:M72" si="3">G43+H43</f>
        <v>6.1673469999999995</v>
      </c>
    </row>
    <row r="44" spans="1:13" x14ac:dyDescent="0.25">
      <c r="A44" t="s">
        <v>2</v>
      </c>
      <c r="B44" t="s">
        <v>59</v>
      </c>
      <c r="C44">
        <v>12.488630000000001</v>
      </c>
      <c r="D44">
        <v>6.668895</v>
      </c>
      <c r="E44">
        <v>9.1906599999999994</v>
      </c>
      <c r="F44">
        <v>4.8342020000000003</v>
      </c>
      <c r="G44">
        <v>0.66518869999999997</v>
      </c>
      <c r="H44">
        <v>5.3548830000000001</v>
      </c>
      <c r="I44">
        <v>10.397790000000001</v>
      </c>
      <c r="J44">
        <v>33.55885</v>
      </c>
      <c r="K44">
        <v>16.840900000000001</v>
      </c>
      <c r="L44">
        <f t="shared" si="2"/>
        <v>28.348185000000001</v>
      </c>
      <c r="M44">
        <f t="shared" si="3"/>
        <v>6.0200716999999999</v>
      </c>
    </row>
    <row r="45" spans="1:13" x14ac:dyDescent="0.25">
      <c r="A45" t="s">
        <v>3</v>
      </c>
      <c r="B45" t="s">
        <v>53</v>
      </c>
      <c r="C45">
        <v>23.474630000000001</v>
      </c>
      <c r="D45">
        <v>14.838760000000001</v>
      </c>
      <c r="E45">
        <v>19.08802</v>
      </c>
      <c r="F45">
        <v>1.773514</v>
      </c>
      <c r="G45">
        <v>1.691443</v>
      </c>
      <c r="H45">
        <v>5.3192370000000002</v>
      </c>
      <c r="I45">
        <v>6.4747620000000001</v>
      </c>
      <c r="J45">
        <v>15.44314</v>
      </c>
      <c r="K45">
        <v>11.89649</v>
      </c>
      <c r="L45">
        <f t="shared" si="2"/>
        <v>57.401409999999998</v>
      </c>
      <c r="M45">
        <f t="shared" si="3"/>
        <v>7.0106800000000007</v>
      </c>
    </row>
    <row r="46" spans="1:13" x14ac:dyDescent="0.25">
      <c r="A46" t="s">
        <v>14</v>
      </c>
      <c r="B46" t="s">
        <v>46</v>
      </c>
      <c r="C46">
        <v>17.65982</v>
      </c>
      <c r="D46">
        <v>12.11035</v>
      </c>
      <c r="E46">
        <v>18.521799999999999</v>
      </c>
      <c r="F46">
        <v>2.9536859999999998</v>
      </c>
      <c r="G46">
        <v>1.857124</v>
      </c>
      <c r="H46">
        <v>4.6680440000000001</v>
      </c>
      <c r="I46">
        <v>8.5351370000000006</v>
      </c>
      <c r="J46">
        <v>23.636310000000002</v>
      </c>
      <c r="K46">
        <v>10.05772</v>
      </c>
      <c r="L46">
        <f t="shared" si="2"/>
        <v>48.291969999999999</v>
      </c>
      <c r="M46">
        <f t="shared" si="3"/>
        <v>6.5251679999999999</v>
      </c>
    </row>
    <row r="47" spans="1:13" x14ac:dyDescent="0.25">
      <c r="A47" t="s">
        <v>5</v>
      </c>
      <c r="B47" t="s">
        <v>57</v>
      </c>
      <c r="C47">
        <v>15.70266</v>
      </c>
      <c r="D47">
        <v>8.0136730000000007</v>
      </c>
      <c r="E47">
        <v>17.204470000000001</v>
      </c>
      <c r="F47">
        <v>5.824821</v>
      </c>
      <c r="G47">
        <v>1.10476</v>
      </c>
      <c r="H47">
        <v>6.8552220000000004</v>
      </c>
      <c r="I47">
        <v>10.07785</v>
      </c>
      <c r="J47">
        <v>23.491379999999999</v>
      </c>
      <c r="K47">
        <v>11.725160000000001</v>
      </c>
      <c r="L47">
        <f t="shared" si="2"/>
        <v>40.920802999999999</v>
      </c>
      <c r="M47">
        <f t="shared" si="3"/>
        <v>7.9599820000000001</v>
      </c>
    </row>
    <row r="48" spans="1:13" x14ac:dyDescent="0.25">
      <c r="A48" t="s">
        <v>6</v>
      </c>
      <c r="B48" t="s">
        <v>42</v>
      </c>
      <c r="C48">
        <v>17.229839999999999</v>
      </c>
      <c r="D48">
        <v>11.23038</v>
      </c>
      <c r="E48">
        <v>11.240259999999999</v>
      </c>
      <c r="F48">
        <v>3.5582660000000002</v>
      </c>
      <c r="G48">
        <v>0.69714129999999996</v>
      </c>
      <c r="H48">
        <v>9.6018720000000002</v>
      </c>
      <c r="I48">
        <v>9.0922190000000001</v>
      </c>
      <c r="J48">
        <v>24.70035</v>
      </c>
      <c r="K48">
        <v>12.64969</v>
      </c>
      <c r="L48">
        <f t="shared" si="2"/>
        <v>39.700479999999999</v>
      </c>
      <c r="M48">
        <f t="shared" si="3"/>
        <v>10.2990133</v>
      </c>
    </row>
    <row r="49" spans="1:13" x14ac:dyDescent="0.25">
      <c r="A49" t="s">
        <v>8</v>
      </c>
      <c r="B49" t="s">
        <v>44</v>
      </c>
      <c r="C49">
        <v>9.2228259999999995</v>
      </c>
      <c r="D49">
        <v>6.8998869999999997</v>
      </c>
      <c r="E49">
        <v>14.15668</v>
      </c>
      <c r="F49">
        <v>6.8313430000000004</v>
      </c>
      <c r="G49">
        <v>0.1865639</v>
      </c>
      <c r="H49">
        <v>1.395707</v>
      </c>
      <c r="I49">
        <v>9.9216090000000001</v>
      </c>
      <c r="J49">
        <v>36.186190000000003</v>
      </c>
      <c r="K49">
        <v>15.199199999999999</v>
      </c>
      <c r="L49">
        <f t="shared" si="2"/>
        <v>30.279392999999999</v>
      </c>
      <c r="M49">
        <f t="shared" si="3"/>
        <v>1.5822709000000001</v>
      </c>
    </row>
    <row r="50" spans="1:13" x14ac:dyDescent="0.25">
      <c r="A50" t="s">
        <v>9</v>
      </c>
      <c r="B50" t="s">
        <v>55</v>
      </c>
      <c r="C50">
        <v>16.110389999999999</v>
      </c>
      <c r="D50">
        <v>10.768800000000001</v>
      </c>
      <c r="E50">
        <v>10.722329999999999</v>
      </c>
      <c r="F50">
        <v>7.164555</v>
      </c>
      <c r="G50">
        <v>0.64561869999999999</v>
      </c>
      <c r="H50">
        <v>5.4062000000000001</v>
      </c>
      <c r="I50">
        <v>4.3862589999999999</v>
      </c>
      <c r="J50">
        <v>25.490749999999998</v>
      </c>
      <c r="K50">
        <v>19.30509</v>
      </c>
      <c r="L50">
        <f t="shared" si="2"/>
        <v>37.601520000000001</v>
      </c>
      <c r="M50">
        <f t="shared" si="3"/>
        <v>6.0518187000000001</v>
      </c>
    </row>
    <row r="51" spans="1:13" x14ac:dyDescent="0.25">
      <c r="A51" t="s">
        <v>12</v>
      </c>
      <c r="B51" t="s">
        <v>52</v>
      </c>
      <c r="C51">
        <v>12.3583</v>
      </c>
      <c r="D51">
        <v>9.1572200000000006</v>
      </c>
      <c r="E51">
        <v>15.65043</v>
      </c>
      <c r="F51">
        <v>3.529531</v>
      </c>
      <c r="G51">
        <v>1.921905</v>
      </c>
      <c r="H51">
        <v>6.6208</v>
      </c>
      <c r="I51">
        <v>7.299601</v>
      </c>
      <c r="J51">
        <v>25.13382</v>
      </c>
      <c r="K51">
        <v>18.328389999999999</v>
      </c>
      <c r="L51">
        <f t="shared" si="2"/>
        <v>37.165950000000002</v>
      </c>
      <c r="M51">
        <f t="shared" si="3"/>
        <v>8.5427049999999998</v>
      </c>
    </row>
    <row r="52" spans="1:13" x14ac:dyDescent="0.25">
      <c r="A52" t="s">
        <v>13</v>
      </c>
      <c r="B52" t="s">
        <v>62</v>
      </c>
      <c r="C52">
        <v>13.679779999999999</v>
      </c>
      <c r="D52">
        <v>5.9525230000000002</v>
      </c>
      <c r="E52">
        <v>11.22913</v>
      </c>
      <c r="F52">
        <v>11.076029999999999</v>
      </c>
      <c r="G52">
        <v>1.413856</v>
      </c>
      <c r="H52">
        <v>4.5808960000000001</v>
      </c>
      <c r="I52">
        <v>7.3438990000000004</v>
      </c>
      <c r="J52">
        <v>29.711169999999999</v>
      </c>
      <c r="K52">
        <v>15.012700000000001</v>
      </c>
      <c r="L52">
        <f t="shared" si="2"/>
        <v>30.861432999999998</v>
      </c>
      <c r="M52">
        <f t="shared" si="3"/>
        <v>5.9947520000000001</v>
      </c>
    </row>
    <row r="53" spans="1:13" x14ac:dyDescent="0.25">
      <c r="A53" t="s">
        <v>7</v>
      </c>
      <c r="B53" t="s">
        <v>61</v>
      </c>
      <c r="C53">
        <v>11.923870000000001</v>
      </c>
      <c r="D53">
        <v>8.4379200000000001</v>
      </c>
      <c r="E53">
        <v>10.071260000000001</v>
      </c>
      <c r="F53">
        <v>6.7741369999999996</v>
      </c>
      <c r="G53">
        <v>0.1883116</v>
      </c>
      <c r="H53">
        <v>2.61951</v>
      </c>
      <c r="I53">
        <v>28.460940000000001</v>
      </c>
      <c r="J53">
        <v>9.2791200000000007</v>
      </c>
      <c r="K53">
        <v>22.24493</v>
      </c>
      <c r="L53">
        <f t="shared" si="2"/>
        <v>30.433050000000001</v>
      </c>
      <c r="M53">
        <f t="shared" si="3"/>
        <v>2.8078216</v>
      </c>
    </row>
    <row r="54" spans="1:13" x14ac:dyDescent="0.25">
      <c r="A54" t="s">
        <v>10</v>
      </c>
      <c r="B54" t="s">
        <v>58</v>
      </c>
      <c r="C54">
        <v>11.71528</v>
      </c>
      <c r="D54">
        <v>7.1576250000000003</v>
      </c>
      <c r="E54">
        <v>19.788650000000001</v>
      </c>
      <c r="F54">
        <v>3.157108</v>
      </c>
      <c r="G54">
        <v>8.4530010000000004</v>
      </c>
      <c r="H54">
        <v>12.096399999999999</v>
      </c>
      <c r="I54">
        <v>8.0738649999999996</v>
      </c>
      <c r="J54">
        <v>17.78978</v>
      </c>
      <c r="K54">
        <v>11.7683</v>
      </c>
      <c r="L54">
        <f t="shared" si="2"/>
        <v>38.661555</v>
      </c>
      <c r="M54">
        <f t="shared" si="3"/>
        <v>20.549401</v>
      </c>
    </row>
    <row r="55" spans="1:13" x14ac:dyDescent="0.25">
      <c r="A55" t="s">
        <v>15</v>
      </c>
      <c r="B55" t="s">
        <v>43</v>
      </c>
      <c r="C55">
        <v>22.91499</v>
      </c>
      <c r="D55">
        <v>14.60286</v>
      </c>
      <c r="E55">
        <v>12.937340000000001</v>
      </c>
      <c r="F55">
        <v>3.0856050000000002</v>
      </c>
      <c r="G55">
        <v>1.954882</v>
      </c>
      <c r="H55">
        <v>4.5800850000000004</v>
      </c>
      <c r="I55">
        <v>8.0150109999999994</v>
      </c>
      <c r="J55">
        <v>21.7622</v>
      </c>
      <c r="K55">
        <v>10.147030000000001</v>
      </c>
      <c r="L55">
        <f t="shared" si="2"/>
        <v>50.455189999999995</v>
      </c>
      <c r="M55">
        <f t="shared" si="3"/>
        <v>6.534967</v>
      </c>
    </row>
    <row r="56" spans="1:13" x14ac:dyDescent="0.25">
      <c r="A56" t="s">
        <v>16</v>
      </c>
      <c r="B56" t="s">
        <v>49</v>
      </c>
      <c r="C56">
        <v>10.92497</v>
      </c>
      <c r="D56">
        <v>5.5567080000000004</v>
      </c>
      <c r="E56">
        <v>17.040859999999999</v>
      </c>
      <c r="F56">
        <v>7.6405440000000002</v>
      </c>
      <c r="G56">
        <v>2.9488189999999999</v>
      </c>
      <c r="H56">
        <v>7.4461440000000003</v>
      </c>
      <c r="I56">
        <v>7.7016349999999996</v>
      </c>
      <c r="J56">
        <v>24.369700000000002</v>
      </c>
      <c r="K56">
        <v>16.370619999999999</v>
      </c>
      <c r="L56">
        <f t="shared" si="2"/>
        <v>33.522537999999997</v>
      </c>
      <c r="M56">
        <f t="shared" si="3"/>
        <v>10.394963000000001</v>
      </c>
    </row>
    <row r="57" spans="1:13" x14ac:dyDescent="0.25">
      <c r="A57" t="s">
        <v>17</v>
      </c>
      <c r="B57" t="s">
        <v>60</v>
      </c>
      <c r="C57">
        <v>14.011649999999999</v>
      </c>
      <c r="D57">
        <v>9.1372079999999993</v>
      </c>
      <c r="E57">
        <v>13.60379</v>
      </c>
      <c r="F57">
        <v>6.4705849999999998</v>
      </c>
      <c r="G57">
        <v>1.423462</v>
      </c>
      <c r="H57">
        <v>10.43723</v>
      </c>
      <c r="I57">
        <v>8.1994480000000003</v>
      </c>
      <c r="J57">
        <v>26.884049999999998</v>
      </c>
      <c r="K57">
        <v>9.8325800000000001</v>
      </c>
      <c r="L57">
        <f t="shared" si="2"/>
        <v>36.752647999999994</v>
      </c>
      <c r="M57">
        <f t="shared" si="3"/>
        <v>11.860692</v>
      </c>
    </row>
    <row r="58" spans="1:13" x14ac:dyDescent="0.25">
      <c r="A58" t="s">
        <v>20</v>
      </c>
      <c r="B58" t="s">
        <v>70</v>
      </c>
      <c r="C58">
        <v>19.332830000000001</v>
      </c>
      <c r="D58">
        <v>11.906779999999999</v>
      </c>
      <c r="E58">
        <v>14.01712</v>
      </c>
      <c r="F58">
        <v>2.9595310000000001</v>
      </c>
      <c r="G58">
        <v>2.13754</v>
      </c>
      <c r="H58">
        <v>3.5256989999999999</v>
      </c>
      <c r="I58">
        <v>5.7213849999999997</v>
      </c>
      <c r="J58">
        <v>23.33813</v>
      </c>
      <c r="K58">
        <v>17.060980000000001</v>
      </c>
      <c r="L58">
        <f t="shared" si="2"/>
        <v>45.256729999999997</v>
      </c>
      <c r="M58">
        <f t="shared" si="3"/>
        <v>5.6632389999999999</v>
      </c>
    </row>
    <row r="59" spans="1:13" x14ac:dyDescent="0.25">
      <c r="A59" t="s">
        <v>18</v>
      </c>
      <c r="B59" t="s">
        <v>48</v>
      </c>
      <c r="C59">
        <v>21.922930000000001</v>
      </c>
      <c r="D59">
        <v>13.31489</v>
      </c>
      <c r="E59">
        <v>11.51816</v>
      </c>
      <c r="F59">
        <v>1.8782589999999999</v>
      </c>
      <c r="G59">
        <v>2.2198980000000001</v>
      </c>
      <c r="H59">
        <v>5.0407710000000003</v>
      </c>
      <c r="I59">
        <v>3.8874230000000001</v>
      </c>
      <c r="J59">
        <v>16.803979999999999</v>
      </c>
      <c r="K59">
        <v>23.413689999999999</v>
      </c>
      <c r="L59">
        <f t="shared" si="2"/>
        <v>46.755980000000001</v>
      </c>
      <c r="M59">
        <f t="shared" si="3"/>
        <v>7.260669</v>
      </c>
    </row>
    <row r="60" spans="1:13" x14ac:dyDescent="0.25">
      <c r="A60" t="s">
        <v>19</v>
      </c>
      <c r="B60" t="s">
        <v>63</v>
      </c>
      <c r="C60">
        <v>15.73255</v>
      </c>
      <c r="D60">
        <v>7.0232279999999996</v>
      </c>
      <c r="E60">
        <v>9.6799269999999993</v>
      </c>
      <c r="F60">
        <v>6.9925100000000002</v>
      </c>
      <c r="G60">
        <v>0.96896839999999995</v>
      </c>
      <c r="H60">
        <v>1.55555</v>
      </c>
      <c r="I60">
        <v>7.668418</v>
      </c>
      <c r="J60">
        <v>30.784790000000001</v>
      </c>
      <c r="K60">
        <v>19.594059999999999</v>
      </c>
      <c r="L60">
        <f t="shared" si="2"/>
        <v>32.435704999999999</v>
      </c>
      <c r="M60">
        <f t="shared" si="3"/>
        <v>2.5245183999999998</v>
      </c>
    </row>
    <row r="61" spans="1:13" x14ac:dyDescent="0.25">
      <c r="A61" t="s">
        <v>21</v>
      </c>
      <c r="B61" t="s">
        <v>50</v>
      </c>
      <c r="C61">
        <v>11.05265</v>
      </c>
      <c r="D61">
        <v>6.4636769999999997</v>
      </c>
      <c r="E61">
        <v>13.37899</v>
      </c>
      <c r="F61">
        <v>5.2519369999999999</v>
      </c>
      <c r="G61">
        <v>0.62872249999999996</v>
      </c>
      <c r="H61">
        <v>9.5297110000000007</v>
      </c>
      <c r="I61">
        <v>16.2469</v>
      </c>
      <c r="J61">
        <v>7.6932679999999998</v>
      </c>
      <c r="K61">
        <v>29.75414</v>
      </c>
      <c r="L61">
        <f t="shared" si="2"/>
        <v>30.895316999999999</v>
      </c>
      <c r="M61">
        <f t="shared" si="3"/>
        <v>10.158433500000001</v>
      </c>
    </row>
    <row r="62" spans="1:13" x14ac:dyDescent="0.25">
      <c r="A62" t="s">
        <v>22</v>
      </c>
      <c r="B62" t="s">
        <v>45</v>
      </c>
      <c r="C62">
        <v>6.3262090000000004</v>
      </c>
      <c r="D62">
        <v>3.995136</v>
      </c>
      <c r="E62">
        <v>11.29889</v>
      </c>
      <c r="F62">
        <v>5.5782040000000004</v>
      </c>
      <c r="G62">
        <v>0.57256200000000002</v>
      </c>
      <c r="H62">
        <v>4.9876750000000003</v>
      </c>
      <c r="I62">
        <v>10.087770000000001</v>
      </c>
      <c r="J62">
        <v>33.414009999999998</v>
      </c>
      <c r="K62">
        <v>23.739550000000001</v>
      </c>
      <c r="L62">
        <f t="shared" si="2"/>
        <v>21.620235000000001</v>
      </c>
      <c r="M62">
        <f t="shared" si="3"/>
        <v>5.5602370000000008</v>
      </c>
    </row>
    <row r="63" spans="1:13" x14ac:dyDescent="0.25">
      <c r="A63" t="s">
        <v>23</v>
      </c>
      <c r="B63" t="s">
        <v>47</v>
      </c>
      <c r="C63">
        <v>6.8260540000000001</v>
      </c>
      <c r="D63">
        <v>7.7547069999999998</v>
      </c>
      <c r="E63">
        <v>15.194380000000001</v>
      </c>
      <c r="F63">
        <v>6.5288969999999997</v>
      </c>
      <c r="G63">
        <v>0.7787037</v>
      </c>
      <c r="H63">
        <v>2.9710320000000001</v>
      </c>
      <c r="I63">
        <v>5.4725609999999998</v>
      </c>
      <c r="J63">
        <v>35.111629999999998</v>
      </c>
      <c r="K63">
        <v>19.362030000000001</v>
      </c>
      <c r="L63">
        <f t="shared" si="2"/>
        <v>29.775140999999998</v>
      </c>
      <c r="M63">
        <f t="shared" si="3"/>
        <v>3.7497357</v>
      </c>
    </row>
    <row r="64" spans="1:13" x14ac:dyDescent="0.25">
      <c r="A64" t="s">
        <v>24</v>
      </c>
      <c r="B64" t="s">
        <v>68</v>
      </c>
      <c r="C64">
        <v>16.12537</v>
      </c>
      <c r="D64">
        <v>13.35642</v>
      </c>
      <c r="E64">
        <v>11.01708</v>
      </c>
      <c r="F64">
        <v>3.5042680000000002</v>
      </c>
      <c r="G64">
        <v>8.6530609999999992</v>
      </c>
      <c r="H64">
        <v>5.6981669999999998</v>
      </c>
      <c r="I64">
        <v>6.4892209999999997</v>
      </c>
      <c r="J64">
        <v>21.176960000000001</v>
      </c>
      <c r="K64">
        <v>13.97946</v>
      </c>
      <c r="L64">
        <f t="shared" si="2"/>
        <v>40.498869999999997</v>
      </c>
      <c r="M64">
        <f t="shared" si="3"/>
        <v>14.351227999999999</v>
      </c>
    </row>
    <row r="65" spans="1:13" x14ac:dyDescent="0.25">
      <c r="A65" t="s">
        <v>25</v>
      </c>
      <c r="B65" t="s">
        <v>66</v>
      </c>
      <c r="C65">
        <v>17.01125</v>
      </c>
      <c r="D65">
        <v>11.00665</v>
      </c>
      <c r="E65">
        <v>14.97186</v>
      </c>
      <c r="F65">
        <v>8.5436490000000003</v>
      </c>
      <c r="G65">
        <v>0.99100849999999996</v>
      </c>
      <c r="H65">
        <v>6.5070230000000002</v>
      </c>
      <c r="I65">
        <v>5.9293440000000004</v>
      </c>
      <c r="J65">
        <v>22.085180000000001</v>
      </c>
      <c r="K65">
        <v>12.954029999999999</v>
      </c>
      <c r="L65">
        <f t="shared" si="2"/>
        <v>42.989760000000004</v>
      </c>
      <c r="M65">
        <f t="shared" si="3"/>
        <v>7.4980314999999997</v>
      </c>
    </row>
    <row r="66" spans="1:13" x14ac:dyDescent="0.25">
      <c r="A66" t="s">
        <v>26</v>
      </c>
      <c r="B66" t="s">
        <v>71</v>
      </c>
      <c r="C66">
        <v>17.618749999999999</v>
      </c>
      <c r="D66">
        <v>18.016490000000001</v>
      </c>
      <c r="E66">
        <v>14.83902</v>
      </c>
      <c r="F66">
        <v>1.382188</v>
      </c>
      <c r="G66">
        <v>14.655279999999999</v>
      </c>
      <c r="H66">
        <v>4.219322</v>
      </c>
      <c r="I66">
        <v>3.8249420000000001</v>
      </c>
      <c r="J66">
        <v>12.23568</v>
      </c>
      <c r="K66">
        <v>13.20833</v>
      </c>
      <c r="L66">
        <f t="shared" si="2"/>
        <v>50.474259999999994</v>
      </c>
      <c r="M66">
        <f t="shared" si="3"/>
        <v>18.874601999999999</v>
      </c>
    </row>
    <row r="67" spans="1:13" x14ac:dyDescent="0.25">
      <c r="A67" t="s">
        <v>28</v>
      </c>
      <c r="B67" t="s">
        <v>69</v>
      </c>
      <c r="C67">
        <v>18.902930000000001</v>
      </c>
      <c r="D67">
        <v>13.16769</v>
      </c>
      <c r="E67">
        <v>15.71969</v>
      </c>
      <c r="F67">
        <v>3.8099829999999999</v>
      </c>
      <c r="G67">
        <v>4.1851950000000002</v>
      </c>
      <c r="H67">
        <v>6.6000540000000001</v>
      </c>
      <c r="I67">
        <v>7.9929500000000004</v>
      </c>
      <c r="J67">
        <v>19.097049999999999</v>
      </c>
      <c r="K67">
        <v>10.524459999999999</v>
      </c>
      <c r="L67">
        <f t="shared" si="2"/>
        <v>47.790310000000005</v>
      </c>
      <c r="M67">
        <f t="shared" si="3"/>
        <v>10.785249</v>
      </c>
    </row>
    <row r="68" spans="1:13" x14ac:dyDescent="0.25">
      <c r="A68" t="s">
        <v>29</v>
      </c>
      <c r="B68" t="s">
        <v>67</v>
      </c>
      <c r="C68">
        <v>15.33657</v>
      </c>
      <c r="D68">
        <v>10.259209999999999</v>
      </c>
      <c r="E68">
        <v>8.3565819999999995</v>
      </c>
      <c r="F68">
        <v>8.4438399999999998</v>
      </c>
      <c r="G68">
        <v>1.0440320000000001</v>
      </c>
      <c r="H68">
        <v>6.100733</v>
      </c>
      <c r="I68">
        <v>15.83671</v>
      </c>
      <c r="J68">
        <v>7.3349460000000004</v>
      </c>
      <c r="K68">
        <v>27.287389999999998</v>
      </c>
      <c r="L68">
        <f t="shared" si="2"/>
        <v>33.952361999999994</v>
      </c>
      <c r="M68">
        <f t="shared" si="3"/>
        <v>7.1447649999999996</v>
      </c>
    </row>
    <row r="69" spans="1:13" x14ac:dyDescent="0.25">
      <c r="A69" t="s">
        <v>11</v>
      </c>
      <c r="B69" t="s">
        <v>64</v>
      </c>
      <c r="C69">
        <v>17.472249999999999</v>
      </c>
      <c r="D69">
        <v>8.585604</v>
      </c>
      <c r="E69">
        <v>16.564550000000001</v>
      </c>
      <c r="F69">
        <v>6.3540999999999999</v>
      </c>
      <c r="G69">
        <v>1.700056</v>
      </c>
      <c r="H69">
        <v>9.8904589999999999</v>
      </c>
      <c r="I69">
        <v>7.7506620000000002</v>
      </c>
      <c r="J69">
        <v>22.926469999999998</v>
      </c>
      <c r="K69">
        <v>8.7558399999999992</v>
      </c>
      <c r="L69">
        <f t="shared" si="2"/>
        <v>42.622404000000003</v>
      </c>
      <c r="M69">
        <f t="shared" si="3"/>
        <v>11.590515</v>
      </c>
    </row>
    <row r="70" spans="1:13" x14ac:dyDescent="0.25">
      <c r="A70" t="s">
        <v>28</v>
      </c>
      <c r="B70" t="s">
        <v>65</v>
      </c>
      <c r="C70">
        <v>9.3648469999999993</v>
      </c>
      <c r="D70">
        <v>8.5635969999999997</v>
      </c>
      <c r="E70">
        <v>16.369910000000001</v>
      </c>
      <c r="F70">
        <v>3.681187</v>
      </c>
      <c r="G70">
        <v>0.83673450000000005</v>
      </c>
      <c r="H70">
        <v>5.1060569999999998</v>
      </c>
      <c r="I70">
        <v>6.481649</v>
      </c>
      <c r="J70">
        <v>30.333590000000001</v>
      </c>
      <c r="K70">
        <v>19.262429999999998</v>
      </c>
      <c r="L70">
        <f t="shared" si="2"/>
        <v>34.298354000000003</v>
      </c>
      <c r="M70">
        <f t="shared" si="3"/>
        <v>5.9427915000000002</v>
      </c>
    </row>
    <row r="71" spans="1:13" x14ac:dyDescent="0.25">
      <c r="A71" t="s">
        <v>4</v>
      </c>
      <c r="B71" t="s">
        <v>54</v>
      </c>
      <c r="C71">
        <v>7.731916</v>
      </c>
      <c r="D71">
        <v>7.4451020000000003</v>
      </c>
      <c r="E71">
        <v>10.66527</v>
      </c>
      <c r="F71">
        <v>5.7256049999999998</v>
      </c>
      <c r="G71">
        <v>0.98254260000000004</v>
      </c>
      <c r="H71">
        <v>3.8041879999999999</v>
      </c>
      <c r="I71">
        <v>11.29086</v>
      </c>
      <c r="J71">
        <v>33.718629999999997</v>
      </c>
      <c r="K71">
        <v>18.63589</v>
      </c>
      <c r="L71">
        <f t="shared" si="2"/>
        <v>25.842288</v>
      </c>
      <c r="M71">
        <f t="shared" si="3"/>
        <v>4.7867306000000003</v>
      </c>
    </row>
    <row r="72" spans="1:13" x14ac:dyDescent="0.25">
      <c r="A72" t="s">
        <v>30</v>
      </c>
      <c r="B72" t="s">
        <v>56</v>
      </c>
      <c r="C72">
        <v>10.23132</v>
      </c>
      <c r="D72">
        <v>4.3133049999999997</v>
      </c>
      <c r="E72">
        <v>15.791740000000001</v>
      </c>
      <c r="F72">
        <v>6.6713040000000001</v>
      </c>
      <c r="G72">
        <v>1.161581</v>
      </c>
      <c r="H72">
        <v>8.5791550000000001</v>
      </c>
      <c r="I72">
        <v>6.7112699999999998</v>
      </c>
      <c r="J72">
        <v>26.288430000000002</v>
      </c>
      <c r="K72">
        <v>20.25189</v>
      </c>
      <c r="L72">
        <f t="shared" si="2"/>
        <v>30.336365000000001</v>
      </c>
      <c r="M72">
        <f t="shared" si="3"/>
        <v>9.7407360000000001</v>
      </c>
    </row>
  </sheetData>
  <autoFilter ref="A3:M3" xr:uid="{651A8D7F-8456-49A5-8964-0D78485CD1CE}"/>
  <sortState xmlns:xlrd2="http://schemas.microsoft.com/office/spreadsheetml/2017/richdata2" ref="A43:M72">
    <sortCondition ref="B43:B72"/>
  </sortState>
  <conditionalFormatting sqref="C3:K33">
    <cfRule type="cellIs" dxfId="27" priority="10" operator="lessThan">
      <formula>1.5</formula>
    </cfRule>
  </conditionalFormatting>
  <conditionalFormatting sqref="C3:L33 N4">
    <cfRule type="cellIs" dxfId="26" priority="7" operator="lessThan">
      <formula>5</formula>
    </cfRule>
    <cfRule type="cellIs" dxfId="25" priority="8" operator="lessThan">
      <formula>4</formula>
    </cfRule>
    <cfRule type="cellIs" dxfId="24" priority="9" operator="lessThan">
      <formula>2</formula>
    </cfRule>
  </conditionalFormatting>
  <conditionalFormatting sqref="C42:K42">
    <cfRule type="cellIs" dxfId="23" priority="6" operator="lessThan">
      <formula>1.5</formula>
    </cfRule>
  </conditionalFormatting>
  <conditionalFormatting sqref="C42:L42 L43:L72">
    <cfRule type="cellIs" dxfId="22" priority="3" operator="lessThan">
      <formula>5</formula>
    </cfRule>
    <cfRule type="cellIs" dxfId="21" priority="4" operator="lessThan">
      <formula>4</formula>
    </cfRule>
    <cfRule type="cellIs" dxfId="20" priority="5" operator="lessThan">
      <formula>2</formula>
    </cfRule>
  </conditionalFormatting>
  <conditionalFormatting sqref="C43:K72">
    <cfRule type="cellIs" dxfId="19" priority="1" operator="lessThan">
      <formula>1.5</formula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1DAAA-092D-4390-A808-11E6E05F6D50}">
  <dimension ref="B2:Y59"/>
  <sheetViews>
    <sheetView workbookViewId="0">
      <selection activeCell="S6" sqref="S6"/>
    </sheetView>
  </sheetViews>
  <sheetFormatPr defaultRowHeight="15" x14ac:dyDescent="0.25"/>
  <cols>
    <col min="2" max="2" width="11" bestFit="1" customWidth="1"/>
    <col min="3" max="7" width="10.7109375" bestFit="1" customWidth="1"/>
  </cols>
  <sheetData>
    <row r="2" spans="2:19" x14ac:dyDescent="0.25">
      <c r="B2" s="1" t="s">
        <v>162</v>
      </c>
      <c r="M2" t="s">
        <v>135</v>
      </c>
    </row>
    <row r="3" spans="2:19" x14ac:dyDescent="0.25">
      <c r="B3" t="s">
        <v>163</v>
      </c>
    </row>
    <row r="4" spans="2:19" x14ac:dyDescent="0.25">
      <c r="B4" t="s">
        <v>164</v>
      </c>
      <c r="M4" t="s">
        <v>0</v>
      </c>
      <c r="N4" t="s">
        <v>133</v>
      </c>
      <c r="O4" t="s">
        <v>134</v>
      </c>
      <c r="P4" t="s">
        <v>83</v>
      </c>
    </row>
    <row r="5" spans="2:19" x14ac:dyDescent="0.25">
      <c r="M5" t="s">
        <v>2</v>
      </c>
      <c r="N5">
        <v>5</v>
      </c>
      <c r="O5">
        <v>32</v>
      </c>
      <c r="P5">
        <v>2</v>
      </c>
      <c r="R5" t="s">
        <v>2</v>
      </c>
      <c r="S5">
        <v>0.66518869999999997</v>
      </c>
    </row>
    <row r="6" spans="2:19" x14ac:dyDescent="0.25">
      <c r="M6" t="s">
        <v>4</v>
      </c>
      <c r="N6">
        <v>5</v>
      </c>
      <c r="O6">
        <v>54</v>
      </c>
      <c r="P6">
        <v>2</v>
      </c>
      <c r="R6" t="s">
        <v>4</v>
      </c>
      <c r="S6">
        <v>0.98254260000000004</v>
      </c>
    </row>
    <row r="7" spans="2:19" x14ac:dyDescent="0.25">
      <c r="M7" t="s">
        <v>5</v>
      </c>
      <c r="N7">
        <v>5</v>
      </c>
      <c r="O7">
        <v>50</v>
      </c>
      <c r="P7">
        <v>2</v>
      </c>
    </row>
    <row r="8" spans="2:19" x14ac:dyDescent="0.25">
      <c r="M8" t="s">
        <v>6</v>
      </c>
      <c r="N8">
        <v>5</v>
      </c>
      <c r="O8">
        <v>48</v>
      </c>
      <c r="P8">
        <v>2</v>
      </c>
      <c r="R8" t="s">
        <v>6</v>
      </c>
      <c r="S8">
        <v>0.69714129999999996</v>
      </c>
    </row>
    <row r="9" spans="2:19" x14ac:dyDescent="0.25">
      <c r="M9" t="s">
        <v>7</v>
      </c>
      <c r="N9">
        <v>5</v>
      </c>
      <c r="O9">
        <v>23</v>
      </c>
      <c r="P9">
        <v>2</v>
      </c>
      <c r="R9" t="s">
        <v>7</v>
      </c>
      <c r="S9">
        <v>0.1883116</v>
      </c>
    </row>
    <row r="10" spans="2:19" x14ac:dyDescent="0.25">
      <c r="M10" t="s">
        <v>8</v>
      </c>
      <c r="N10">
        <v>4</v>
      </c>
      <c r="O10">
        <v>31</v>
      </c>
      <c r="P10">
        <v>2</v>
      </c>
      <c r="R10" t="s">
        <v>8</v>
      </c>
      <c r="S10">
        <v>0.1865639</v>
      </c>
    </row>
    <row r="11" spans="2:19" x14ac:dyDescent="0.25">
      <c r="M11" t="s">
        <v>8</v>
      </c>
      <c r="N11">
        <v>5</v>
      </c>
      <c r="O11">
        <v>8</v>
      </c>
      <c r="P11">
        <v>2</v>
      </c>
    </row>
    <row r="12" spans="2:19" x14ac:dyDescent="0.25">
      <c r="M12" t="s">
        <v>9</v>
      </c>
      <c r="N12">
        <v>5</v>
      </c>
      <c r="O12">
        <v>52</v>
      </c>
      <c r="P12">
        <v>2</v>
      </c>
      <c r="R12" t="s">
        <v>9</v>
      </c>
      <c r="S12">
        <v>0.64561869999999999</v>
      </c>
    </row>
    <row r="13" spans="2:19" x14ac:dyDescent="0.25">
      <c r="M13" t="s">
        <v>19</v>
      </c>
      <c r="N13">
        <v>5</v>
      </c>
      <c r="O13">
        <v>33</v>
      </c>
      <c r="P13">
        <v>2</v>
      </c>
      <c r="R13" t="s">
        <v>19</v>
      </c>
      <c r="S13">
        <v>0.96896839999999995</v>
      </c>
    </row>
    <row r="14" spans="2:19" x14ac:dyDescent="0.25">
      <c r="M14" t="s">
        <v>21</v>
      </c>
      <c r="N14">
        <v>5</v>
      </c>
      <c r="O14">
        <v>19</v>
      </c>
      <c r="P14">
        <v>2</v>
      </c>
      <c r="R14" t="s">
        <v>21</v>
      </c>
      <c r="S14">
        <v>0.62872249999999996</v>
      </c>
    </row>
    <row r="15" spans="2:19" x14ac:dyDescent="0.25">
      <c r="M15" t="s">
        <v>22</v>
      </c>
      <c r="N15">
        <v>5</v>
      </c>
      <c r="O15">
        <v>29</v>
      </c>
      <c r="P15">
        <v>2</v>
      </c>
      <c r="R15" t="s">
        <v>22</v>
      </c>
      <c r="S15">
        <v>0.57256200000000002</v>
      </c>
    </row>
    <row r="16" spans="2:19" x14ac:dyDescent="0.25">
      <c r="M16" t="s">
        <v>23</v>
      </c>
      <c r="N16">
        <v>5</v>
      </c>
      <c r="O16">
        <v>25</v>
      </c>
      <c r="P16">
        <v>2</v>
      </c>
      <c r="R16" t="s">
        <v>23</v>
      </c>
      <c r="S16">
        <v>0.7787037</v>
      </c>
    </row>
    <row r="17" spans="2:25" x14ac:dyDescent="0.25">
      <c r="M17" t="s">
        <v>28</v>
      </c>
      <c r="N17">
        <v>5</v>
      </c>
      <c r="O17">
        <v>22</v>
      </c>
      <c r="P17">
        <v>2</v>
      </c>
      <c r="R17" t="s">
        <v>25</v>
      </c>
      <c r="S17">
        <v>0.99100849999999996</v>
      </c>
    </row>
    <row r="18" spans="2:25" x14ac:dyDescent="0.25">
      <c r="C18" t="s">
        <v>160</v>
      </c>
      <c r="R18" t="s">
        <v>28</v>
      </c>
      <c r="S18">
        <v>0.83673450000000005</v>
      </c>
    </row>
    <row r="19" spans="2:25" x14ac:dyDescent="0.25">
      <c r="C19" t="s">
        <v>161</v>
      </c>
    </row>
    <row r="20" spans="2:25" x14ac:dyDescent="0.25">
      <c r="C20" t="s">
        <v>145</v>
      </c>
      <c r="D20" t="s">
        <v>146</v>
      </c>
      <c r="E20" t="s">
        <v>147</v>
      </c>
      <c r="F20" t="s">
        <v>148</v>
      </c>
      <c r="G20" t="s">
        <v>149</v>
      </c>
      <c r="H20" t="s">
        <v>150</v>
      </c>
      <c r="I20" t="s">
        <v>151</v>
      </c>
      <c r="J20" t="s">
        <v>152</v>
      </c>
      <c r="K20" t="s">
        <v>153</v>
      </c>
    </row>
    <row r="21" spans="2:25" x14ac:dyDescent="0.25">
      <c r="C21" t="s">
        <v>154</v>
      </c>
      <c r="D21" t="s">
        <v>36</v>
      </c>
      <c r="E21" t="s">
        <v>35</v>
      </c>
      <c r="F21" t="s">
        <v>34</v>
      </c>
      <c r="G21" t="s">
        <v>33</v>
      </c>
      <c r="H21" t="s">
        <v>155</v>
      </c>
      <c r="I21" t="s">
        <v>31</v>
      </c>
      <c r="J21" t="s">
        <v>156</v>
      </c>
      <c r="K21" t="s">
        <v>41</v>
      </c>
      <c r="L21" t="s">
        <v>157</v>
      </c>
      <c r="M21" t="s">
        <v>158</v>
      </c>
      <c r="N21" t="s">
        <v>159</v>
      </c>
      <c r="Q21" t="s">
        <v>136</v>
      </c>
      <c r="R21" t="s">
        <v>137</v>
      </c>
      <c r="S21" t="s">
        <v>138</v>
      </c>
      <c r="T21" t="s">
        <v>139</v>
      </c>
      <c r="U21" t="s">
        <v>140</v>
      </c>
      <c r="V21" t="s">
        <v>141</v>
      </c>
      <c r="W21" t="s">
        <v>142</v>
      </c>
      <c r="X21" t="s">
        <v>143</v>
      </c>
      <c r="Y21" t="s">
        <v>144</v>
      </c>
    </row>
    <row r="22" spans="2:25" x14ac:dyDescent="0.25">
      <c r="B22" t="s">
        <v>8</v>
      </c>
      <c r="C22">
        <v>1.4707490000000001</v>
      </c>
      <c r="D22">
        <v>1.1535979999999999</v>
      </c>
      <c r="E22">
        <v>0.99874470000000004</v>
      </c>
      <c r="H22">
        <v>0.967638</v>
      </c>
      <c r="I22">
        <v>0.81688559999999999</v>
      </c>
      <c r="J22">
        <v>0.98830050000000003</v>
      </c>
      <c r="K22">
        <v>0.94059910000000002</v>
      </c>
      <c r="L22">
        <f t="shared" ref="L22:L28" si="0">MIN(C22:K22)</f>
        <v>0.81688559999999999</v>
      </c>
      <c r="M22">
        <f t="shared" ref="M22:M51" si="1">MAX(C22:K22)</f>
        <v>1.4707490000000001</v>
      </c>
      <c r="N22">
        <f t="shared" ref="N22:N51" si="2">M22-L22</f>
        <v>0.65386340000000009</v>
      </c>
      <c r="Q22">
        <v>4.7017499999999997E-2</v>
      </c>
      <c r="R22">
        <v>2.6346999999999999E-2</v>
      </c>
      <c r="S22">
        <v>3.6564899999999997E-2</v>
      </c>
      <c r="T22">
        <v>0.44993480000000002</v>
      </c>
      <c r="U22">
        <v>0.89079109999999995</v>
      </c>
      <c r="V22">
        <v>5.4599200000000001E-2</v>
      </c>
      <c r="W22">
        <v>3.3879300000000001E-2</v>
      </c>
      <c r="X22">
        <v>3.47984E-2</v>
      </c>
      <c r="Y22">
        <v>3.1525999999999998E-2</v>
      </c>
    </row>
    <row r="23" spans="2:25" x14ac:dyDescent="0.25">
      <c r="B23" t="s">
        <v>23</v>
      </c>
      <c r="C23">
        <v>1.3615839999999999</v>
      </c>
      <c r="D23">
        <v>1.1341810000000001</v>
      </c>
      <c r="E23">
        <v>0.92930069999999998</v>
      </c>
      <c r="F23">
        <v>0.97747309999999998</v>
      </c>
      <c r="H23">
        <v>1.0472859999999999</v>
      </c>
      <c r="I23">
        <v>0.69636430000000005</v>
      </c>
      <c r="J23">
        <v>0.87670890000000001</v>
      </c>
      <c r="K23">
        <v>0.87710140000000003</v>
      </c>
      <c r="L23">
        <f t="shared" si="0"/>
        <v>0.69636430000000005</v>
      </c>
      <c r="M23">
        <f t="shared" si="1"/>
        <v>1.3615839999999999</v>
      </c>
      <c r="N23">
        <f t="shared" si="2"/>
        <v>0.66521969999999986</v>
      </c>
      <c r="Q23">
        <v>4.9229700000000001E-2</v>
      </c>
      <c r="R23">
        <v>2.7744399999999999E-2</v>
      </c>
      <c r="S23">
        <v>4.1775899999999998E-2</v>
      </c>
      <c r="T23">
        <v>0.1344283</v>
      </c>
      <c r="U23">
        <v>0.2569671</v>
      </c>
      <c r="V23">
        <v>8.4424299999999994E-2</v>
      </c>
      <c r="W23">
        <v>4.2571499999999998E-2</v>
      </c>
      <c r="X23">
        <v>4.5686499999999998E-2</v>
      </c>
      <c r="Y23">
        <v>6.2782500000000005E-2</v>
      </c>
    </row>
    <row r="24" spans="2:25" x14ac:dyDescent="0.25">
      <c r="B24" t="s">
        <v>21</v>
      </c>
      <c r="C24">
        <v>1.4663980000000001</v>
      </c>
      <c r="D24">
        <v>1.154396</v>
      </c>
      <c r="E24">
        <v>0.94608409999999998</v>
      </c>
      <c r="F24">
        <v>0.80025610000000003</v>
      </c>
      <c r="H24">
        <v>0.88861069999999998</v>
      </c>
      <c r="I24">
        <v>0.73510240000000004</v>
      </c>
      <c r="J24">
        <v>0.81381769999999998</v>
      </c>
      <c r="K24">
        <v>0.72424560000000004</v>
      </c>
      <c r="L24">
        <f t="shared" si="0"/>
        <v>0.72424560000000004</v>
      </c>
      <c r="M24">
        <f t="shared" si="1"/>
        <v>1.4663980000000001</v>
      </c>
      <c r="N24">
        <f t="shared" si="2"/>
        <v>0.74215240000000005</v>
      </c>
      <c r="Q24">
        <v>3.4558699999999998E-2</v>
      </c>
      <c r="R24">
        <v>5.5426599999999999E-2</v>
      </c>
      <c r="S24">
        <v>3.6215999999999998E-2</v>
      </c>
      <c r="T24">
        <v>4.5851700000000002E-2</v>
      </c>
      <c r="U24">
        <v>0.30417919999999998</v>
      </c>
      <c r="V24">
        <v>6.2130299999999999E-2</v>
      </c>
      <c r="W24">
        <v>3.2191900000000002E-2</v>
      </c>
      <c r="X24">
        <v>4.6426799999999997E-2</v>
      </c>
      <c r="Y24">
        <v>2.61412E-2</v>
      </c>
    </row>
    <row r="25" spans="2:25" x14ac:dyDescent="0.25">
      <c r="B25" t="s">
        <v>18</v>
      </c>
      <c r="C25">
        <v>1.450251</v>
      </c>
      <c r="D25">
        <v>1.27034</v>
      </c>
      <c r="E25">
        <v>0.82737000000000005</v>
      </c>
      <c r="F25">
        <v>0.95130570000000003</v>
      </c>
      <c r="G25">
        <v>1.2906899999999999</v>
      </c>
      <c r="H25">
        <v>1.1015820000000001</v>
      </c>
      <c r="I25">
        <v>0.69439530000000005</v>
      </c>
      <c r="J25">
        <v>0.87919860000000005</v>
      </c>
      <c r="K25">
        <v>0.71084510000000001</v>
      </c>
      <c r="L25">
        <f t="shared" si="0"/>
        <v>0.69439530000000005</v>
      </c>
      <c r="M25">
        <f t="shared" si="1"/>
        <v>1.450251</v>
      </c>
      <c r="N25">
        <f t="shared" si="2"/>
        <v>0.75585569999999991</v>
      </c>
      <c r="Q25">
        <v>7.4244000000000004E-2</v>
      </c>
      <c r="R25">
        <v>4.1322400000000002E-2</v>
      </c>
      <c r="S25">
        <v>8.6937299999999995E-2</v>
      </c>
      <c r="T25">
        <v>0.1599141</v>
      </c>
      <c r="U25">
        <v>0.42953999999999998</v>
      </c>
      <c r="V25">
        <v>0.1518738</v>
      </c>
      <c r="W25">
        <v>3.4138799999999997E-2</v>
      </c>
      <c r="X25">
        <v>3.9294299999999997E-2</v>
      </c>
      <c r="Y25">
        <v>2.5168800000000002E-2</v>
      </c>
    </row>
    <row r="26" spans="2:25" x14ac:dyDescent="0.25">
      <c r="B26" t="s">
        <v>17</v>
      </c>
      <c r="C26">
        <v>1.4535769999999999</v>
      </c>
      <c r="D26">
        <v>1.198734</v>
      </c>
      <c r="E26">
        <v>1.0448710000000001</v>
      </c>
      <c r="F26">
        <v>0.88337670000000001</v>
      </c>
      <c r="G26">
        <v>0.68242049999999999</v>
      </c>
      <c r="H26">
        <v>1.0265869999999999</v>
      </c>
      <c r="I26">
        <v>0.82584080000000004</v>
      </c>
      <c r="J26">
        <v>0.90421870000000004</v>
      </c>
      <c r="K26">
        <v>0.83154410000000001</v>
      </c>
      <c r="L26">
        <f t="shared" si="0"/>
        <v>0.68242049999999999</v>
      </c>
      <c r="M26">
        <f t="shared" si="1"/>
        <v>1.4535769999999999</v>
      </c>
      <c r="N26">
        <f t="shared" si="2"/>
        <v>0.77115649999999991</v>
      </c>
      <c r="Q26">
        <v>4.9295100000000001E-2</v>
      </c>
      <c r="R26">
        <v>1.56372E-2</v>
      </c>
      <c r="S26">
        <v>2.49044E-2</v>
      </c>
      <c r="T26">
        <v>2.7678299999999999E-2</v>
      </c>
      <c r="U26">
        <v>9.9350300000000002E-2</v>
      </c>
      <c r="V26">
        <v>3.1150899999999999E-2</v>
      </c>
      <c r="W26">
        <v>2.3692000000000001E-2</v>
      </c>
      <c r="X26">
        <v>2.2644000000000001E-2</v>
      </c>
      <c r="Y26">
        <v>2.7020800000000001E-2</v>
      </c>
    </row>
    <row r="27" spans="2:25" x14ac:dyDescent="0.25">
      <c r="B27" t="s">
        <v>9</v>
      </c>
      <c r="C27">
        <v>1.431486</v>
      </c>
      <c r="D27">
        <v>1.2047129999999999</v>
      </c>
      <c r="E27">
        <v>0.80267359999999999</v>
      </c>
      <c r="F27">
        <v>0.78707910000000003</v>
      </c>
      <c r="H27">
        <v>0.9396371</v>
      </c>
      <c r="I27">
        <v>0.6442717</v>
      </c>
      <c r="J27">
        <v>0.90815449999999998</v>
      </c>
      <c r="K27">
        <v>0.72733800000000004</v>
      </c>
      <c r="L27">
        <f t="shared" si="0"/>
        <v>0.6442717</v>
      </c>
      <c r="M27">
        <f t="shared" si="1"/>
        <v>1.431486</v>
      </c>
      <c r="N27">
        <f t="shared" si="2"/>
        <v>0.78721430000000003</v>
      </c>
      <c r="Q27">
        <v>6.8643099999999999E-2</v>
      </c>
      <c r="R27">
        <v>3.1570399999999998E-2</v>
      </c>
      <c r="S27">
        <v>5.7345899999999998E-2</v>
      </c>
      <c r="T27">
        <v>0.10255690000000001</v>
      </c>
      <c r="U27">
        <v>0.25320549999999997</v>
      </c>
      <c r="V27">
        <v>7.4461200000000005E-2</v>
      </c>
      <c r="W27">
        <v>2.52223E-2</v>
      </c>
      <c r="X27">
        <v>5.8587100000000003E-2</v>
      </c>
      <c r="Y27">
        <v>2.21301E-2</v>
      </c>
    </row>
    <row r="28" spans="2:25" x14ac:dyDescent="0.25">
      <c r="B28" t="s">
        <v>10</v>
      </c>
      <c r="C28">
        <v>1.3779870000000001</v>
      </c>
      <c r="D28">
        <v>1.297911</v>
      </c>
      <c r="E28">
        <v>1.120304</v>
      </c>
      <c r="F28">
        <v>0.97772740000000002</v>
      </c>
      <c r="G28">
        <v>0.58343230000000001</v>
      </c>
      <c r="H28">
        <v>1.1670609999999999</v>
      </c>
      <c r="I28">
        <v>0.76701920000000001</v>
      </c>
      <c r="J28">
        <v>0.83762300000000001</v>
      </c>
      <c r="K28">
        <v>0.84177939999999996</v>
      </c>
      <c r="L28">
        <f t="shared" si="0"/>
        <v>0.58343230000000001</v>
      </c>
      <c r="M28">
        <f t="shared" si="1"/>
        <v>1.3779870000000001</v>
      </c>
      <c r="N28">
        <f t="shared" si="2"/>
        <v>0.79455470000000006</v>
      </c>
      <c r="Q28">
        <v>1.6872999999999999E-2</v>
      </c>
      <c r="R28">
        <v>1.6485900000000001E-2</v>
      </c>
      <c r="S28">
        <v>2.0541899999999998E-2</v>
      </c>
      <c r="T28">
        <v>2.7488700000000001E-2</v>
      </c>
      <c r="U28">
        <v>4.1068300000000002E-2</v>
      </c>
      <c r="V28">
        <v>4.8206699999999998E-2</v>
      </c>
      <c r="W28">
        <v>2.1547299999999998E-2</v>
      </c>
      <c r="X28">
        <v>3.9623400000000003E-2</v>
      </c>
      <c r="Y28">
        <v>1.4781900000000001E-2</v>
      </c>
    </row>
    <row r="29" spans="2:25" x14ac:dyDescent="0.25">
      <c r="B29" t="s">
        <v>28</v>
      </c>
      <c r="C29">
        <v>1.344759</v>
      </c>
      <c r="D29">
        <v>1.16065</v>
      </c>
      <c r="E29">
        <v>1</v>
      </c>
      <c r="F29">
        <v>0.90555560000000002</v>
      </c>
      <c r="H29">
        <v>1.1172979999999999</v>
      </c>
      <c r="I29">
        <v>0.78506120000000001</v>
      </c>
      <c r="J29">
        <v>1.0415509999999999</v>
      </c>
      <c r="K29">
        <v>0.85995920000000003</v>
      </c>
      <c r="L29">
        <v>0.5136387</v>
      </c>
      <c r="M29">
        <f t="shared" si="1"/>
        <v>1.344759</v>
      </c>
      <c r="N29">
        <f t="shared" si="2"/>
        <v>0.83112030000000003</v>
      </c>
      <c r="Q29">
        <v>4.2725699999999998E-2</v>
      </c>
      <c r="R29">
        <v>2.5772099999999999E-2</v>
      </c>
      <c r="S29">
        <v>6.0952699999999999E-2</v>
      </c>
      <c r="T29">
        <v>0.11466469999999999</v>
      </c>
      <c r="U29">
        <v>0.2014909</v>
      </c>
      <c r="V29">
        <v>9.4628799999999999E-2</v>
      </c>
      <c r="W29">
        <v>3.5972400000000002E-2</v>
      </c>
      <c r="X29">
        <v>7.2347599999999998E-2</v>
      </c>
      <c r="Y29">
        <v>6.7381899999999995E-2</v>
      </c>
    </row>
    <row r="30" spans="2:25" x14ac:dyDescent="0.25">
      <c r="B30" t="s">
        <v>12</v>
      </c>
      <c r="C30">
        <v>1.572128</v>
      </c>
      <c r="D30">
        <v>1.2282390000000001</v>
      </c>
      <c r="E30">
        <v>0.89480890000000002</v>
      </c>
      <c r="F30">
        <v>0.84182009999999996</v>
      </c>
      <c r="G30">
        <v>0.73555119999999996</v>
      </c>
      <c r="H30">
        <v>1.011463</v>
      </c>
      <c r="I30">
        <v>0.78859820000000003</v>
      </c>
      <c r="J30">
        <v>0.96743179999999995</v>
      </c>
      <c r="K30">
        <v>0.81516549999999999</v>
      </c>
      <c r="L30">
        <f>MIN(C30:K30)</f>
        <v>0.73555119999999996</v>
      </c>
      <c r="M30">
        <f t="shared" si="1"/>
        <v>1.572128</v>
      </c>
      <c r="N30">
        <f t="shared" si="2"/>
        <v>0.83657680000000001</v>
      </c>
      <c r="Q30">
        <v>5.8208599999999999E-2</v>
      </c>
      <c r="R30">
        <v>3.5170699999999999E-2</v>
      </c>
      <c r="S30">
        <v>3.3643399999999997E-2</v>
      </c>
      <c r="T30">
        <v>5.93505E-2</v>
      </c>
      <c r="U30">
        <v>7.0227100000000001E-2</v>
      </c>
      <c r="V30">
        <v>4.4933899999999999E-2</v>
      </c>
      <c r="W30">
        <v>2.5107600000000001E-2</v>
      </c>
      <c r="X30">
        <v>4.7446099999999998E-2</v>
      </c>
      <c r="Y30">
        <v>4.33353E-2</v>
      </c>
    </row>
    <row r="31" spans="2:25" x14ac:dyDescent="0.25">
      <c r="B31" t="s">
        <v>22</v>
      </c>
      <c r="C31">
        <v>1.5155730000000001</v>
      </c>
      <c r="D31">
        <v>1.2187220000000001</v>
      </c>
      <c r="E31">
        <v>0.84004230000000002</v>
      </c>
      <c r="F31">
        <v>0.81484690000000004</v>
      </c>
      <c r="H31">
        <v>1.0111950000000001</v>
      </c>
      <c r="I31">
        <v>0.67444320000000002</v>
      </c>
      <c r="J31">
        <v>0.96750309999999995</v>
      </c>
      <c r="K31">
        <v>0.69499619999999995</v>
      </c>
      <c r="L31">
        <f>MIN(C31:K31)</f>
        <v>0.67444320000000002</v>
      </c>
      <c r="M31">
        <f t="shared" si="1"/>
        <v>1.5155730000000001</v>
      </c>
      <c r="N31">
        <f t="shared" si="2"/>
        <v>0.84112980000000004</v>
      </c>
      <c r="Q31">
        <v>4.9569200000000001E-2</v>
      </c>
      <c r="R31">
        <v>3.2969400000000003E-2</v>
      </c>
      <c r="S31">
        <v>4.68482E-2</v>
      </c>
      <c r="T31">
        <v>0.1060203</v>
      </c>
      <c r="U31">
        <v>0.1974851</v>
      </c>
      <c r="V31">
        <v>6.0338299999999997E-2</v>
      </c>
      <c r="W31">
        <v>3.2796600000000002E-2</v>
      </c>
      <c r="X31">
        <v>5.4795400000000001E-2</v>
      </c>
      <c r="Y31">
        <v>0.104091</v>
      </c>
    </row>
    <row r="32" spans="2:25" x14ac:dyDescent="0.25">
      <c r="B32" t="s">
        <v>6</v>
      </c>
      <c r="C32">
        <v>1.5600149999999999</v>
      </c>
      <c r="D32">
        <v>1.2191449999999999</v>
      </c>
      <c r="E32">
        <v>0.98260559999999997</v>
      </c>
      <c r="F32">
        <v>0.83255950000000001</v>
      </c>
      <c r="H32">
        <v>1.043261</v>
      </c>
      <c r="I32">
        <v>0.71135820000000005</v>
      </c>
      <c r="J32">
        <v>0.95262009999999997</v>
      </c>
      <c r="K32">
        <v>0.83454130000000004</v>
      </c>
      <c r="L32">
        <f>MIN(C32:K32)</f>
        <v>0.71135820000000005</v>
      </c>
      <c r="M32">
        <f t="shared" si="1"/>
        <v>1.5600149999999999</v>
      </c>
      <c r="N32">
        <f t="shared" si="2"/>
        <v>0.84865679999999988</v>
      </c>
      <c r="Q32">
        <v>6.7527500000000004E-2</v>
      </c>
      <c r="R32">
        <v>2.21294E-2</v>
      </c>
      <c r="S32">
        <v>2.8051E-2</v>
      </c>
      <c r="T32">
        <v>2.47531E-2</v>
      </c>
      <c r="U32">
        <v>0.18554029999999999</v>
      </c>
      <c r="V32">
        <v>5.2491400000000001E-2</v>
      </c>
      <c r="W32">
        <v>2.7597799999999999E-2</v>
      </c>
      <c r="X32">
        <v>1.7394400000000001E-2</v>
      </c>
      <c r="Y32">
        <v>1.71697E-2</v>
      </c>
    </row>
    <row r="33" spans="2:25" x14ac:dyDescent="0.25">
      <c r="B33" t="s">
        <v>3</v>
      </c>
      <c r="C33">
        <v>1.655643</v>
      </c>
      <c r="D33">
        <v>1.4365030000000001</v>
      </c>
      <c r="E33">
        <v>1.1782049999999999</v>
      </c>
      <c r="F33">
        <v>0.96218479999999995</v>
      </c>
      <c r="G33">
        <v>0.82835159999999997</v>
      </c>
      <c r="H33">
        <v>0.96255860000000004</v>
      </c>
      <c r="I33">
        <v>0.78188049999999998</v>
      </c>
      <c r="J33">
        <v>0.8754499</v>
      </c>
      <c r="K33">
        <v>0.80432800000000004</v>
      </c>
      <c r="L33">
        <f>MIN(C33:K33)</f>
        <v>0.78188049999999998</v>
      </c>
      <c r="M33">
        <f t="shared" si="1"/>
        <v>1.655643</v>
      </c>
      <c r="N33">
        <f t="shared" si="2"/>
        <v>0.8737625</v>
      </c>
      <c r="Q33">
        <v>8.4512199999999996E-2</v>
      </c>
      <c r="R33">
        <v>6.0255099999999999E-2</v>
      </c>
      <c r="S33">
        <v>7.0913900000000002E-2</v>
      </c>
      <c r="T33">
        <v>7.8801200000000002E-2</v>
      </c>
      <c r="U33">
        <v>0.1449589</v>
      </c>
      <c r="V33">
        <v>0.14625959999999999</v>
      </c>
      <c r="W33">
        <v>2.4696099999999999E-2</v>
      </c>
      <c r="X33">
        <v>5.7156800000000001E-2</v>
      </c>
      <c r="Y33">
        <v>3.4601899999999998E-2</v>
      </c>
    </row>
    <row r="34" spans="2:25" x14ac:dyDescent="0.25">
      <c r="B34" t="s">
        <v>2</v>
      </c>
      <c r="C34">
        <v>1.347607</v>
      </c>
      <c r="D34">
        <v>1.134117</v>
      </c>
      <c r="E34">
        <v>0.97316179999999997</v>
      </c>
      <c r="F34">
        <v>0.6534662</v>
      </c>
      <c r="H34">
        <v>1.0044949999999999</v>
      </c>
      <c r="I34">
        <v>0.72610949999999996</v>
      </c>
      <c r="J34">
        <v>0.94986380000000004</v>
      </c>
      <c r="K34">
        <v>0.70046109999999995</v>
      </c>
      <c r="L34">
        <v>0.45420919999999998</v>
      </c>
      <c r="M34">
        <f t="shared" si="1"/>
        <v>1.347607</v>
      </c>
      <c r="N34">
        <f t="shared" si="2"/>
        <v>0.89339780000000002</v>
      </c>
      <c r="Q34">
        <v>4.7527899999999998E-2</v>
      </c>
      <c r="R34">
        <v>2.0930799999999999E-2</v>
      </c>
      <c r="S34">
        <v>2.58871E-2</v>
      </c>
      <c r="T34">
        <v>4.3866099999999998E-2</v>
      </c>
      <c r="U34">
        <v>0.151175</v>
      </c>
      <c r="V34">
        <v>6.2682500000000002E-2</v>
      </c>
      <c r="W34">
        <v>3.3117300000000002E-2</v>
      </c>
      <c r="X34">
        <v>3.3150499999999999E-2</v>
      </c>
      <c r="Y34">
        <v>4.0977699999999999E-2</v>
      </c>
    </row>
    <row r="35" spans="2:25" x14ac:dyDescent="0.25">
      <c r="B35" t="s">
        <v>15</v>
      </c>
      <c r="C35">
        <v>1.5719050000000001</v>
      </c>
      <c r="D35">
        <v>1.2875749999999999</v>
      </c>
      <c r="E35">
        <v>0.93736730000000001</v>
      </c>
      <c r="F35">
        <v>0.74607290000000004</v>
      </c>
      <c r="G35">
        <v>0.67523639999999996</v>
      </c>
      <c r="H35">
        <v>1.1264909999999999</v>
      </c>
      <c r="I35">
        <v>0.86613969999999996</v>
      </c>
      <c r="J35">
        <v>0.93490090000000003</v>
      </c>
      <c r="K35">
        <v>0.83610180000000001</v>
      </c>
      <c r="L35">
        <f t="shared" ref="L35:L51" si="3">MIN(C35:K35)</f>
        <v>0.67523639999999996</v>
      </c>
      <c r="M35">
        <f t="shared" si="1"/>
        <v>1.5719050000000001</v>
      </c>
      <c r="N35">
        <f t="shared" si="2"/>
        <v>0.89666860000000015</v>
      </c>
      <c r="Q35">
        <v>0.1345556</v>
      </c>
      <c r="R35">
        <v>3.6093500000000001E-2</v>
      </c>
      <c r="S35">
        <v>3.60404E-2</v>
      </c>
      <c r="T35">
        <v>6.1973899999999998E-2</v>
      </c>
      <c r="U35">
        <v>5.9804099999999999E-2</v>
      </c>
      <c r="V35">
        <v>0.12366489999999999</v>
      </c>
      <c r="W35">
        <v>2.2315700000000001E-2</v>
      </c>
      <c r="X35">
        <v>2.0198899999999999E-2</v>
      </c>
      <c r="Y35">
        <v>1.9956100000000001E-2</v>
      </c>
    </row>
    <row r="36" spans="2:25" x14ac:dyDescent="0.25">
      <c r="B36" t="s">
        <v>4</v>
      </c>
      <c r="C36">
        <v>1.5318369999999999</v>
      </c>
      <c r="D36">
        <v>1.203003</v>
      </c>
      <c r="E36">
        <v>0.81376090000000001</v>
      </c>
      <c r="F36">
        <v>0.56768490000000005</v>
      </c>
      <c r="H36">
        <v>1.0888770000000001</v>
      </c>
      <c r="I36">
        <v>0.62922</v>
      </c>
      <c r="J36">
        <v>0.91666170000000002</v>
      </c>
      <c r="K36">
        <v>0.80406690000000003</v>
      </c>
      <c r="L36">
        <f t="shared" si="3"/>
        <v>0.56768490000000005</v>
      </c>
      <c r="M36">
        <f t="shared" si="1"/>
        <v>1.5318369999999999</v>
      </c>
      <c r="N36">
        <f t="shared" si="2"/>
        <v>0.96415209999999985</v>
      </c>
      <c r="Q36">
        <v>5.1649100000000003E-2</v>
      </c>
      <c r="R36">
        <v>3.0977999999999999E-2</v>
      </c>
      <c r="S36">
        <v>3.7775499999999997E-2</v>
      </c>
      <c r="T36">
        <v>8.6192500000000005E-2</v>
      </c>
      <c r="U36">
        <v>0.1081486</v>
      </c>
      <c r="V36">
        <v>5.2434799999999997E-2</v>
      </c>
      <c r="W36">
        <v>4.6527699999999998E-2</v>
      </c>
      <c r="X36">
        <v>6.0284600000000001E-2</v>
      </c>
      <c r="Y36">
        <v>8.3227099999999998E-2</v>
      </c>
    </row>
    <row r="37" spans="2:25" x14ac:dyDescent="0.25">
      <c r="B37" t="s">
        <v>20</v>
      </c>
      <c r="C37">
        <v>1.495592</v>
      </c>
      <c r="D37">
        <v>1.2860510000000001</v>
      </c>
      <c r="E37">
        <v>0.980711</v>
      </c>
      <c r="F37">
        <v>0.58512339999999996</v>
      </c>
      <c r="G37">
        <v>0.5</v>
      </c>
      <c r="H37">
        <v>1.028502</v>
      </c>
      <c r="I37">
        <v>0.68376919999999997</v>
      </c>
      <c r="J37">
        <v>0.85718640000000001</v>
      </c>
      <c r="K37">
        <v>0.75978650000000003</v>
      </c>
      <c r="L37">
        <f t="shared" si="3"/>
        <v>0.5</v>
      </c>
      <c r="M37">
        <f t="shared" si="1"/>
        <v>1.495592</v>
      </c>
      <c r="N37">
        <f t="shared" si="2"/>
        <v>0.99559200000000003</v>
      </c>
      <c r="Q37">
        <v>8.1277299999999997E-2</v>
      </c>
      <c r="R37">
        <v>3.85321E-2</v>
      </c>
      <c r="S37">
        <v>9.0076699999999996E-2</v>
      </c>
      <c r="T37">
        <v>7.9455700000000004E-2</v>
      </c>
      <c r="U37">
        <v>0.1212217</v>
      </c>
      <c r="V37">
        <v>0.1307133</v>
      </c>
      <c r="W37">
        <v>3.1879499999999998E-2</v>
      </c>
      <c r="X37">
        <v>4.5383899999999998E-2</v>
      </c>
      <c r="Y37">
        <v>3.8833800000000002E-2</v>
      </c>
    </row>
    <row r="38" spans="2:25" x14ac:dyDescent="0.25">
      <c r="B38" t="s">
        <v>1</v>
      </c>
      <c r="C38">
        <v>1.594895</v>
      </c>
      <c r="D38">
        <v>1.2607489999999999</v>
      </c>
      <c r="E38">
        <v>0.88304150000000003</v>
      </c>
      <c r="F38">
        <v>0.86742220000000003</v>
      </c>
      <c r="G38">
        <v>0.79931370000000002</v>
      </c>
      <c r="H38">
        <v>1.000588</v>
      </c>
      <c r="I38">
        <v>0.592885</v>
      </c>
      <c r="J38">
        <v>0.93114549999999996</v>
      </c>
      <c r="K38">
        <v>0.71788909999999995</v>
      </c>
      <c r="L38">
        <f t="shared" si="3"/>
        <v>0.592885</v>
      </c>
      <c r="M38">
        <f t="shared" si="1"/>
        <v>1.594895</v>
      </c>
      <c r="N38">
        <f t="shared" si="2"/>
        <v>1.0020099999999998</v>
      </c>
      <c r="Q38">
        <v>7.76057E-2</v>
      </c>
      <c r="R38">
        <v>3.7217300000000002E-2</v>
      </c>
      <c r="S38">
        <v>6.3433299999999998E-2</v>
      </c>
      <c r="T38">
        <v>9.7166799999999998E-2</v>
      </c>
      <c r="U38">
        <v>0.11805309999999999</v>
      </c>
      <c r="V38">
        <v>4.0755600000000003E-2</v>
      </c>
      <c r="W38">
        <v>4.1902000000000002E-2</v>
      </c>
      <c r="X38">
        <v>6.5438999999999997E-2</v>
      </c>
      <c r="Y38">
        <v>5.74005E-2</v>
      </c>
    </row>
    <row r="39" spans="2:25" x14ac:dyDescent="0.25">
      <c r="B39" t="s">
        <v>19</v>
      </c>
      <c r="C39">
        <v>1.6176189999999999</v>
      </c>
      <c r="D39">
        <v>1.3690070000000001</v>
      </c>
      <c r="E39">
        <v>0.90072269999999999</v>
      </c>
      <c r="F39">
        <v>0.93203130000000001</v>
      </c>
      <c r="H39">
        <v>0.94514430000000005</v>
      </c>
      <c r="I39">
        <v>0.64399799999999996</v>
      </c>
      <c r="J39">
        <v>0.71806680000000001</v>
      </c>
      <c r="K39">
        <v>0.6078711</v>
      </c>
      <c r="L39">
        <f t="shared" si="3"/>
        <v>0.6078711</v>
      </c>
      <c r="M39">
        <f t="shared" si="1"/>
        <v>1.6176189999999999</v>
      </c>
      <c r="N39">
        <f t="shared" si="2"/>
        <v>1.0097478999999998</v>
      </c>
      <c r="Q39">
        <v>8.8742299999999996E-2</v>
      </c>
      <c r="R39">
        <v>5.4130200000000003E-2</v>
      </c>
      <c r="S39">
        <v>9.5621100000000001E-2</v>
      </c>
      <c r="T39">
        <v>0.12787229999999999</v>
      </c>
      <c r="U39">
        <v>0.36534949999999999</v>
      </c>
      <c r="V39">
        <v>5.8121100000000002E-2</v>
      </c>
      <c r="W39">
        <v>2.6794399999999999E-2</v>
      </c>
      <c r="X39">
        <v>3.0500200000000002E-2</v>
      </c>
      <c r="Y39">
        <v>2.9884399999999998E-2</v>
      </c>
    </row>
    <row r="40" spans="2:25" x14ac:dyDescent="0.25">
      <c r="B40" t="s">
        <v>7</v>
      </c>
      <c r="C40">
        <v>1.5726979999999999</v>
      </c>
      <c r="D40">
        <v>1.3430029999999999</v>
      </c>
      <c r="E40">
        <v>1.0029840000000001</v>
      </c>
      <c r="F40">
        <v>0.72499440000000004</v>
      </c>
      <c r="H40">
        <v>1.0493859999999999</v>
      </c>
      <c r="I40">
        <v>0.56156340000000005</v>
      </c>
      <c r="J40">
        <v>0.93826010000000004</v>
      </c>
      <c r="K40">
        <v>0.65696500000000002</v>
      </c>
      <c r="L40">
        <f t="shared" si="3"/>
        <v>0.56156340000000005</v>
      </c>
      <c r="M40">
        <f t="shared" si="1"/>
        <v>1.5726979999999999</v>
      </c>
      <c r="N40">
        <f t="shared" si="2"/>
        <v>1.0111345999999999</v>
      </c>
      <c r="Q40">
        <v>3.1981599999999999E-2</v>
      </c>
      <c r="R40">
        <v>4.7453500000000003E-2</v>
      </c>
      <c r="S40">
        <v>3.4229999999999997E-2</v>
      </c>
      <c r="T40">
        <v>9.4340900000000005E-2</v>
      </c>
      <c r="U40">
        <v>0.36950189999999999</v>
      </c>
      <c r="V40">
        <v>4.47018E-2</v>
      </c>
      <c r="W40">
        <v>3.3758299999999998E-2</v>
      </c>
      <c r="X40">
        <v>4.7453500000000003E-2</v>
      </c>
      <c r="Y40">
        <v>4.54723E-2</v>
      </c>
    </row>
    <row r="41" spans="2:25" x14ac:dyDescent="0.25">
      <c r="B41" t="s">
        <v>11</v>
      </c>
      <c r="C41">
        <v>1.7395780000000001</v>
      </c>
      <c r="D41">
        <v>1.5357829999999999</v>
      </c>
      <c r="E41">
        <v>1.176717</v>
      </c>
      <c r="F41">
        <v>0.7865375</v>
      </c>
      <c r="G41">
        <v>0.73346480000000003</v>
      </c>
      <c r="H41">
        <v>1.205633</v>
      </c>
      <c r="I41">
        <v>0.77825180000000005</v>
      </c>
      <c r="J41">
        <v>0.94913329999999996</v>
      </c>
      <c r="K41">
        <v>0.72787279999999999</v>
      </c>
      <c r="L41">
        <f t="shared" si="3"/>
        <v>0.72787279999999999</v>
      </c>
      <c r="M41">
        <f t="shared" si="1"/>
        <v>1.7395780000000001</v>
      </c>
      <c r="N41">
        <f t="shared" si="2"/>
        <v>1.0117052000000002</v>
      </c>
      <c r="Q41">
        <v>7.6196899999999998E-2</v>
      </c>
      <c r="R41">
        <v>3.8643799999999999E-2</v>
      </c>
      <c r="S41">
        <v>5.8177100000000002E-2</v>
      </c>
      <c r="T41">
        <v>3.02382E-2</v>
      </c>
      <c r="U41">
        <v>7.2875899999999993E-2</v>
      </c>
      <c r="V41">
        <v>5.1183600000000003E-2</v>
      </c>
      <c r="W41">
        <v>2.9246500000000002E-2</v>
      </c>
      <c r="X41">
        <v>3.3314700000000003E-2</v>
      </c>
      <c r="Y41">
        <v>3.7745500000000001E-2</v>
      </c>
    </row>
    <row r="42" spans="2:25" x14ac:dyDescent="0.25">
      <c r="B42" t="s">
        <v>13</v>
      </c>
      <c r="C42">
        <v>1.6603490000000001</v>
      </c>
      <c r="D42">
        <v>1.233131</v>
      </c>
      <c r="E42">
        <v>0.90579989999999999</v>
      </c>
      <c r="F42">
        <v>0.76099309999999998</v>
      </c>
      <c r="G42">
        <v>0.58908260000000001</v>
      </c>
      <c r="H42">
        <v>0.96702049999999995</v>
      </c>
      <c r="I42">
        <v>0.71853670000000003</v>
      </c>
      <c r="J42">
        <v>0.88248680000000002</v>
      </c>
      <c r="K42">
        <v>0.76345719999999995</v>
      </c>
      <c r="L42">
        <f t="shared" si="3"/>
        <v>0.58908260000000001</v>
      </c>
      <c r="M42">
        <f t="shared" si="1"/>
        <v>1.6603490000000001</v>
      </c>
      <c r="N42">
        <f t="shared" si="2"/>
        <v>1.0712664000000001</v>
      </c>
      <c r="Q42">
        <v>5.7023200000000003E-2</v>
      </c>
      <c r="R42">
        <v>2.1732000000000001E-2</v>
      </c>
      <c r="S42">
        <v>2.5446799999999999E-2</v>
      </c>
      <c r="T42">
        <v>7.9498200000000005E-2</v>
      </c>
      <c r="U42">
        <v>9.9558499999999994E-2</v>
      </c>
      <c r="V42">
        <v>2.2474899999999999E-2</v>
      </c>
      <c r="W42">
        <v>3.1390700000000001E-2</v>
      </c>
      <c r="X42">
        <v>2.8047300000000001E-2</v>
      </c>
      <c r="Y42">
        <v>2.5632599999999998E-2</v>
      </c>
    </row>
    <row r="43" spans="2:25" x14ac:dyDescent="0.25">
      <c r="B43" t="s">
        <v>24</v>
      </c>
      <c r="C43">
        <v>1.533579</v>
      </c>
      <c r="D43">
        <v>1.2432939999999999</v>
      </c>
      <c r="E43">
        <v>0.92716129999999997</v>
      </c>
      <c r="F43">
        <v>1.1260140000000001</v>
      </c>
      <c r="G43">
        <v>0.45734970000000003</v>
      </c>
      <c r="H43">
        <v>1.1081129999999999</v>
      </c>
      <c r="I43">
        <v>0.72917650000000001</v>
      </c>
      <c r="J43">
        <v>0.88431999999999999</v>
      </c>
      <c r="K43">
        <v>0.84678180000000003</v>
      </c>
      <c r="L43">
        <f t="shared" si="3"/>
        <v>0.45734970000000003</v>
      </c>
      <c r="M43">
        <f t="shared" si="1"/>
        <v>1.533579</v>
      </c>
      <c r="N43">
        <f t="shared" si="2"/>
        <v>1.0762293000000001</v>
      </c>
      <c r="Q43">
        <v>3.1882800000000003E-2</v>
      </c>
      <c r="R43">
        <v>2.78161E-2</v>
      </c>
      <c r="S43">
        <v>2.7749800000000002E-2</v>
      </c>
      <c r="T43">
        <v>3.2946299999999998E-2</v>
      </c>
      <c r="U43">
        <v>5.69741E-2</v>
      </c>
      <c r="V43">
        <v>7.5687099999999993E-2</v>
      </c>
      <c r="W43">
        <v>1.3715099999999999E-2</v>
      </c>
      <c r="X43">
        <v>2.13438E-2</v>
      </c>
      <c r="Y43">
        <v>2.13438E-2</v>
      </c>
    </row>
    <row r="44" spans="2:25" x14ac:dyDescent="0.25">
      <c r="B44" t="s">
        <v>14</v>
      </c>
      <c r="C44">
        <v>1.6621840000000001</v>
      </c>
      <c r="D44">
        <v>1.3776029999999999</v>
      </c>
      <c r="E44">
        <v>0.98624520000000004</v>
      </c>
      <c r="F44">
        <v>0.88568279999999999</v>
      </c>
      <c r="G44">
        <v>0.58413930000000003</v>
      </c>
      <c r="H44">
        <v>1.153675</v>
      </c>
      <c r="I44">
        <v>0.74973690000000004</v>
      </c>
      <c r="J44">
        <v>0.88979419999999998</v>
      </c>
      <c r="K44">
        <v>0.78790879999999996</v>
      </c>
      <c r="L44">
        <f t="shared" si="3"/>
        <v>0.58413930000000003</v>
      </c>
      <c r="M44">
        <f t="shared" si="1"/>
        <v>1.6621840000000001</v>
      </c>
      <c r="N44">
        <f t="shared" si="2"/>
        <v>1.0780447</v>
      </c>
      <c r="Q44">
        <v>4.5774599999999999E-2</v>
      </c>
      <c r="R44">
        <v>3.43416E-2</v>
      </c>
      <c r="S44">
        <v>5.0939999999999999E-2</v>
      </c>
      <c r="T44">
        <v>7.2600899999999996E-2</v>
      </c>
      <c r="U44">
        <v>9.3561800000000001E-2</v>
      </c>
      <c r="V44">
        <v>9.4980099999999998E-2</v>
      </c>
      <c r="W44">
        <v>1.6874199999999999E-2</v>
      </c>
      <c r="X44">
        <v>3.9033400000000003E-2</v>
      </c>
      <c r="Y44">
        <v>1.9978200000000002E-2</v>
      </c>
    </row>
    <row r="45" spans="2:25" x14ac:dyDescent="0.25">
      <c r="B45" t="s">
        <v>25</v>
      </c>
      <c r="C45">
        <v>1.849572</v>
      </c>
      <c r="D45">
        <v>1.7618039999999999</v>
      </c>
      <c r="E45">
        <v>1.005619</v>
      </c>
      <c r="F45">
        <v>0.7939252</v>
      </c>
      <c r="G45">
        <v>0.74692380000000003</v>
      </c>
      <c r="H45">
        <v>1.0340370000000001</v>
      </c>
      <c r="I45">
        <v>0.84669510000000003</v>
      </c>
      <c r="J45">
        <v>0.86510699999999996</v>
      </c>
      <c r="K45">
        <v>0.79260419999999998</v>
      </c>
      <c r="L45">
        <f t="shared" si="3"/>
        <v>0.74692380000000003</v>
      </c>
      <c r="M45">
        <f t="shared" si="1"/>
        <v>1.849572</v>
      </c>
      <c r="N45">
        <f t="shared" si="2"/>
        <v>1.1026482</v>
      </c>
      <c r="Q45">
        <v>8.2844399999999999E-2</v>
      </c>
      <c r="R45">
        <v>5.2437499999999998E-2</v>
      </c>
      <c r="S45">
        <v>5.3626300000000002E-2</v>
      </c>
      <c r="T45">
        <v>4.4994600000000003E-2</v>
      </c>
      <c r="U45">
        <v>0.17997830000000001</v>
      </c>
      <c r="V45">
        <v>3.83381E-2</v>
      </c>
      <c r="W45">
        <v>1.24514E-2</v>
      </c>
      <c r="X45">
        <v>1.9276100000000001E-2</v>
      </c>
      <c r="Y45">
        <v>1.41557E-2</v>
      </c>
    </row>
    <row r="46" spans="2:25" x14ac:dyDescent="0.25">
      <c r="B46" t="s">
        <v>29</v>
      </c>
      <c r="C46">
        <v>1.552678</v>
      </c>
      <c r="D46">
        <v>1.3210710000000001</v>
      </c>
      <c r="E46">
        <v>1.113596</v>
      </c>
      <c r="F46">
        <v>0.42554439999999999</v>
      </c>
      <c r="G46">
        <v>0.55562089999999997</v>
      </c>
      <c r="H46">
        <v>1.045909</v>
      </c>
      <c r="I46">
        <v>0.78693349999999995</v>
      </c>
      <c r="J46">
        <v>0.96968810000000005</v>
      </c>
      <c r="K46">
        <v>0.81812830000000003</v>
      </c>
      <c r="L46">
        <f t="shared" si="3"/>
        <v>0.42554439999999999</v>
      </c>
      <c r="M46">
        <f t="shared" si="1"/>
        <v>1.552678</v>
      </c>
      <c r="N46">
        <f t="shared" si="2"/>
        <v>1.1271336000000001</v>
      </c>
      <c r="Q46">
        <v>5.1912E-2</v>
      </c>
      <c r="R46">
        <v>6.6332000000000002E-2</v>
      </c>
      <c r="S46">
        <v>4.4413599999999998E-2</v>
      </c>
      <c r="T46">
        <v>5.5084300000000003E-2</v>
      </c>
      <c r="U46">
        <v>0.16467619999999999</v>
      </c>
      <c r="V46">
        <v>5.7968400000000003E-2</v>
      </c>
      <c r="W46">
        <v>2.2783600000000001E-2</v>
      </c>
      <c r="X46">
        <v>3.3742800000000003E-2</v>
      </c>
      <c r="Y46">
        <v>2.6244300000000002E-2</v>
      </c>
    </row>
    <row r="47" spans="2:25" x14ac:dyDescent="0.25">
      <c r="B47" t="s">
        <v>30</v>
      </c>
      <c r="C47">
        <v>1.6527240000000001</v>
      </c>
      <c r="D47">
        <v>1.287938</v>
      </c>
      <c r="E47">
        <v>0.83657590000000004</v>
      </c>
      <c r="F47">
        <v>0.63424119999999995</v>
      </c>
      <c r="G47">
        <v>0.52529179999999998</v>
      </c>
      <c r="H47">
        <v>0.98249030000000004</v>
      </c>
      <c r="I47">
        <v>0.60700390000000004</v>
      </c>
      <c r="J47">
        <v>1.060311</v>
      </c>
      <c r="K47">
        <v>0.72373540000000003</v>
      </c>
      <c r="L47">
        <f t="shared" si="3"/>
        <v>0.52529179999999998</v>
      </c>
      <c r="M47">
        <f t="shared" si="1"/>
        <v>1.6527240000000001</v>
      </c>
      <c r="N47">
        <f t="shared" si="2"/>
        <v>1.1274322000000001</v>
      </c>
      <c r="Q47">
        <v>4.2898100000000002E-2</v>
      </c>
      <c r="R47">
        <v>2.4785499999999999E-2</v>
      </c>
      <c r="S47">
        <v>2.0019100000000001E-2</v>
      </c>
      <c r="T47">
        <v>5.81507E-2</v>
      </c>
      <c r="U47">
        <v>9.6282199999999998E-2</v>
      </c>
      <c r="V47">
        <v>3.9084899999999999E-2</v>
      </c>
      <c r="W47">
        <v>2.0972399999999999E-2</v>
      </c>
      <c r="X47">
        <v>4.6711200000000001E-2</v>
      </c>
      <c r="Y47">
        <v>1.81125E-2</v>
      </c>
    </row>
    <row r="48" spans="2:25" x14ac:dyDescent="0.25">
      <c r="B48" t="s">
        <v>16</v>
      </c>
      <c r="C48">
        <v>1.779388</v>
      </c>
      <c r="D48">
        <v>1.4235100000000001</v>
      </c>
      <c r="E48">
        <v>0.81803539999999997</v>
      </c>
      <c r="F48">
        <v>0.77294680000000004</v>
      </c>
      <c r="G48">
        <v>0.6183575</v>
      </c>
      <c r="H48">
        <v>1.102093</v>
      </c>
      <c r="I48">
        <v>0.59935590000000005</v>
      </c>
      <c r="J48">
        <v>1.01095</v>
      </c>
      <c r="K48">
        <v>0.80354270000000005</v>
      </c>
      <c r="L48">
        <f t="shared" si="3"/>
        <v>0.59935590000000005</v>
      </c>
      <c r="M48">
        <f t="shared" si="1"/>
        <v>1.779388</v>
      </c>
      <c r="N48">
        <f t="shared" si="2"/>
        <v>1.1800321</v>
      </c>
      <c r="Q48">
        <v>0.10730870000000001</v>
      </c>
      <c r="R48">
        <v>5.8230799999999999E-2</v>
      </c>
      <c r="S48">
        <v>5.6494900000000001E-2</v>
      </c>
      <c r="T48">
        <v>9.3421799999999999E-2</v>
      </c>
      <c r="U48">
        <v>0.20625379999999999</v>
      </c>
      <c r="V48">
        <v>0.1036793</v>
      </c>
      <c r="W48">
        <v>3.42441E-2</v>
      </c>
      <c r="X48">
        <v>0.1049417</v>
      </c>
      <c r="Y48">
        <v>5.9808899999999998E-2</v>
      </c>
    </row>
    <row r="49" spans="2:25" x14ac:dyDescent="0.25">
      <c r="B49" t="s">
        <v>27</v>
      </c>
      <c r="C49">
        <v>1.4729350000000001</v>
      </c>
      <c r="D49">
        <v>1.2426680000000001</v>
      </c>
      <c r="E49">
        <v>1.0310550000000001</v>
      </c>
      <c r="F49">
        <v>0.60312739999999998</v>
      </c>
      <c r="G49">
        <v>0.28567959999999998</v>
      </c>
      <c r="H49">
        <v>1.178347</v>
      </c>
      <c r="I49">
        <v>0.80351490000000003</v>
      </c>
      <c r="J49">
        <v>0.88376080000000001</v>
      </c>
      <c r="K49">
        <v>0.88376080000000001</v>
      </c>
      <c r="L49">
        <f t="shared" si="3"/>
        <v>0.28567959999999998</v>
      </c>
      <c r="M49">
        <f t="shared" si="1"/>
        <v>1.4729350000000001</v>
      </c>
      <c r="N49">
        <f t="shared" si="2"/>
        <v>1.1872554000000002</v>
      </c>
      <c r="Q49">
        <v>6.0756299999999999E-2</v>
      </c>
      <c r="R49">
        <v>3.2884400000000001E-2</v>
      </c>
      <c r="S49">
        <v>4.0634799999999999E-2</v>
      </c>
      <c r="T49">
        <v>7.3673699999999995E-2</v>
      </c>
      <c r="U49">
        <v>3.5868299999999999E-2</v>
      </c>
      <c r="V49">
        <v>8.6906600000000001E-2</v>
      </c>
      <c r="W49">
        <v>3.2230000000000002E-2</v>
      </c>
      <c r="X49">
        <v>8.6604999999999998E-3</v>
      </c>
      <c r="Y49">
        <v>2.0452399999999999E-2</v>
      </c>
    </row>
    <row r="50" spans="2:25" x14ac:dyDescent="0.25">
      <c r="B50" t="s">
        <v>5</v>
      </c>
      <c r="C50">
        <v>1.946259</v>
      </c>
      <c r="D50">
        <v>1.6665840000000001</v>
      </c>
      <c r="E50">
        <v>0.95525700000000002</v>
      </c>
      <c r="F50">
        <v>0.98188089999999995</v>
      </c>
      <c r="H50">
        <v>1.1648590000000001</v>
      </c>
      <c r="I50">
        <v>0.74004689999999995</v>
      </c>
      <c r="J50">
        <v>0.93103659999999999</v>
      </c>
      <c r="K50">
        <v>0.6727474</v>
      </c>
      <c r="L50">
        <f t="shared" si="3"/>
        <v>0.6727474</v>
      </c>
      <c r="M50">
        <f t="shared" si="1"/>
        <v>1.946259</v>
      </c>
      <c r="N50">
        <f t="shared" si="2"/>
        <v>1.2735116</v>
      </c>
      <c r="Q50">
        <v>0.10397140000000001</v>
      </c>
      <c r="R50">
        <v>8.11418E-2</v>
      </c>
      <c r="S50">
        <v>5.4929899999999997E-2</v>
      </c>
      <c r="T50">
        <v>7.5494800000000001E-2</v>
      </c>
      <c r="U50">
        <v>0.2264842</v>
      </c>
      <c r="V50">
        <v>5.5201800000000002E-2</v>
      </c>
      <c r="W50">
        <v>2.65741E-2</v>
      </c>
      <c r="X50">
        <v>6.0727999999999997E-2</v>
      </c>
      <c r="Y50">
        <v>3.3036500000000003E-2</v>
      </c>
    </row>
    <row r="51" spans="2:25" x14ac:dyDescent="0.25">
      <c r="B51" t="s">
        <v>26</v>
      </c>
      <c r="C51">
        <v>1.65984</v>
      </c>
      <c r="D51">
        <v>1.3932610000000001</v>
      </c>
      <c r="E51">
        <v>1.162747</v>
      </c>
      <c r="F51">
        <v>0.70116719999999999</v>
      </c>
      <c r="G51">
        <v>0.15024970000000001</v>
      </c>
      <c r="H51">
        <v>1.189184</v>
      </c>
      <c r="I51">
        <v>0.90155160000000001</v>
      </c>
      <c r="J51">
        <v>0.96215300000000004</v>
      </c>
      <c r="K51">
        <v>0.97923830000000001</v>
      </c>
      <c r="L51">
        <f t="shared" si="3"/>
        <v>0.15024970000000001</v>
      </c>
      <c r="M51">
        <f t="shared" si="1"/>
        <v>1.65984</v>
      </c>
      <c r="N51">
        <f t="shared" si="2"/>
        <v>1.5095902999999999</v>
      </c>
      <c r="Q51">
        <v>5.9527499999999997E-2</v>
      </c>
      <c r="R51">
        <v>5.9704100000000003E-2</v>
      </c>
      <c r="S51">
        <v>7.2801599999999994E-2</v>
      </c>
      <c r="T51">
        <v>7.1563600000000005E-2</v>
      </c>
      <c r="U51">
        <v>8.1800999999999992E-3</v>
      </c>
      <c r="V51">
        <v>0.19425680000000001</v>
      </c>
      <c r="W51">
        <v>2.7907700000000001E-2</v>
      </c>
      <c r="X51">
        <v>2.5124299999999999E-2</v>
      </c>
      <c r="Y51">
        <v>2.70163E-2</v>
      </c>
    </row>
    <row r="52" spans="2:25" x14ac:dyDescent="0.25">
      <c r="C52">
        <f>MAX(C22:K51)</f>
        <v>1.946259</v>
      </c>
    </row>
    <row r="56" spans="2:25" x14ac:dyDescent="0.25">
      <c r="B56" t="s">
        <v>16</v>
      </c>
      <c r="C56">
        <v>1.779388</v>
      </c>
      <c r="D56">
        <v>1.4235100000000001</v>
      </c>
      <c r="E56">
        <v>0.81803539999999997</v>
      </c>
      <c r="F56">
        <v>0.77294680000000004</v>
      </c>
      <c r="H56">
        <v>1.102093</v>
      </c>
      <c r="I56">
        <v>0.59935590000000005</v>
      </c>
      <c r="J56">
        <v>1.01095</v>
      </c>
      <c r="K56">
        <v>0.80354270000000005</v>
      </c>
      <c r="L56">
        <f t="shared" ref="L56:L59" si="4">MIN(C56:K56)</f>
        <v>0.59935590000000005</v>
      </c>
      <c r="M56">
        <f t="shared" ref="M56:M59" si="5">MAX(C56:K56)</f>
        <v>1.779388</v>
      </c>
      <c r="N56">
        <f t="shared" ref="N56:N59" si="6">M56-L56</f>
        <v>1.1800321</v>
      </c>
    </row>
    <row r="57" spans="2:25" x14ac:dyDescent="0.25">
      <c r="B57" t="s">
        <v>27</v>
      </c>
      <c r="C57">
        <v>1.4729350000000001</v>
      </c>
      <c r="D57">
        <v>1.2426680000000001</v>
      </c>
      <c r="E57">
        <v>1.0310550000000001</v>
      </c>
      <c r="F57">
        <v>0.60312739999999998</v>
      </c>
      <c r="H57">
        <v>1.178347</v>
      </c>
      <c r="I57">
        <v>0.80351490000000003</v>
      </c>
      <c r="J57">
        <v>0.88376080000000001</v>
      </c>
      <c r="K57">
        <v>0.88376080000000001</v>
      </c>
      <c r="L57">
        <f t="shared" si="4"/>
        <v>0.60312739999999998</v>
      </c>
      <c r="M57">
        <f t="shared" si="5"/>
        <v>1.4729350000000001</v>
      </c>
      <c r="N57">
        <f t="shared" si="6"/>
        <v>0.86980760000000013</v>
      </c>
    </row>
    <row r="58" spans="2:25" x14ac:dyDescent="0.25">
      <c r="B58" t="s">
        <v>5</v>
      </c>
      <c r="C58">
        <v>1.946259</v>
      </c>
      <c r="D58">
        <v>1.6665840000000001</v>
      </c>
      <c r="E58">
        <v>0.95525700000000002</v>
      </c>
      <c r="F58">
        <v>0.98188089999999995</v>
      </c>
      <c r="H58">
        <v>1.1648590000000001</v>
      </c>
      <c r="I58">
        <v>0.74004689999999995</v>
      </c>
      <c r="J58">
        <v>0.93103659999999999</v>
      </c>
      <c r="K58">
        <v>0.6727474</v>
      </c>
      <c r="L58">
        <f t="shared" si="4"/>
        <v>0.6727474</v>
      </c>
      <c r="M58">
        <f t="shared" si="5"/>
        <v>1.946259</v>
      </c>
      <c r="N58">
        <f t="shared" si="6"/>
        <v>1.2735116</v>
      </c>
    </row>
    <row r="59" spans="2:25" x14ac:dyDescent="0.25">
      <c r="B59" t="s">
        <v>26</v>
      </c>
      <c r="C59">
        <v>1.65984</v>
      </c>
      <c r="D59">
        <v>1.3932610000000001</v>
      </c>
      <c r="E59">
        <v>1.162747</v>
      </c>
      <c r="F59">
        <v>0.70116719999999999</v>
      </c>
      <c r="H59">
        <v>1.189184</v>
      </c>
      <c r="I59">
        <v>0.90155160000000001</v>
      </c>
      <c r="J59">
        <v>0.96215300000000004</v>
      </c>
      <c r="K59">
        <v>0.97923830000000001</v>
      </c>
      <c r="L59">
        <f t="shared" si="4"/>
        <v>0.70116719999999999</v>
      </c>
      <c r="M59">
        <f t="shared" si="5"/>
        <v>1.65984</v>
      </c>
      <c r="N59">
        <f t="shared" si="6"/>
        <v>0.95867279999999999</v>
      </c>
    </row>
  </sheetData>
  <sortState xmlns:xlrd2="http://schemas.microsoft.com/office/spreadsheetml/2017/richdata2" ref="R5:S16">
    <sortCondition ref="R5"/>
  </sortState>
  <conditionalFormatting sqref="S5:S6 S8:S10 S12:S18">
    <cfRule type="cellIs" dxfId="18" priority="4" operator="lessThan">
      <formula>1.5</formula>
    </cfRule>
  </conditionalFormatting>
  <conditionalFormatting sqref="S5:S6 S8:S10 S12:S18">
    <cfRule type="cellIs" dxfId="17" priority="1" operator="lessThan">
      <formula>5</formula>
    </cfRule>
    <cfRule type="cellIs" dxfId="16" priority="2" operator="lessThan">
      <formula>4</formula>
    </cfRule>
    <cfRule type="cellIs" dxfId="15" priority="3" operator="lessThan">
      <formula>2</formula>
    </cfRule>
  </conditionalFormatting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F3FB42-7A73-449D-9BB6-8ED1269CE62E}">
  <dimension ref="B1:M36"/>
  <sheetViews>
    <sheetView topLeftCell="A19" workbookViewId="0">
      <selection activeCell="M7" activeCellId="1" sqref="B7:B36 M7:M36"/>
    </sheetView>
  </sheetViews>
  <sheetFormatPr defaultRowHeight="15" x14ac:dyDescent="0.25"/>
  <sheetData>
    <row r="1" spans="2:13" x14ac:dyDescent="0.25">
      <c r="B1" s="1" t="s">
        <v>162</v>
      </c>
    </row>
    <row r="2" spans="2:13" x14ac:dyDescent="0.25">
      <c r="B2" t="s">
        <v>163</v>
      </c>
    </row>
    <row r="3" spans="2:13" x14ac:dyDescent="0.25">
      <c r="B3" t="s">
        <v>164</v>
      </c>
    </row>
    <row r="6" spans="2:13" x14ac:dyDescent="0.25">
      <c r="C6" t="s">
        <v>218</v>
      </c>
      <c r="D6" t="s">
        <v>219</v>
      </c>
      <c r="E6" t="s">
        <v>220</v>
      </c>
      <c r="G6" t="s">
        <v>136</v>
      </c>
      <c r="H6" t="s">
        <v>137</v>
      </c>
      <c r="I6" t="s">
        <v>138</v>
      </c>
      <c r="K6" t="s">
        <v>157</v>
      </c>
      <c r="L6" t="s">
        <v>158</v>
      </c>
      <c r="M6" t="s">
        <v>159</v>
      </c>
    </row>
    <row r="7" spans="2:13" x14ac:dyDescent="0.25">
      <c r="B7" t="s">
        <v>8</v>
      </c>
      <c r="C7">
        <v>1.230772</v>
      </c>
      <c r="D7">
        <v>0.99463900000000005</v>
      </c>
      <c r="E7">
        <v>0.90762600000000004</v>
      </c>
      <c r="G7">
        <v>2.2965099999999999E-2</v>
      </c>
      <c r="H7">
        <v>2.99064E-2</v>
      </c>
      <c r="I7">
        <v>2.3411999999999999E-2</v>
      </c>
      <c r="K7">
        <f t="shared" ref="K7:K36" si="0">MIN(C7:E7)</f>
        <v>0.90762600000000004</v>
      </c>
      <c r="L7">
        <f t="shared" ref="L7:L36" si="1">MAX(C7:E7)</f>
        <v>1.230772</v>
      </c>
      <c r="M7">
        <f t="shared" ref="M7:M36" si="2">L7-K7</f>
        <v>0.32314599999999993</v>
      </c>
    </row>
    <row r="8" spans="2:13" x14ac:dyDescent="0.25">
      <c r="B8" t="s">
        <v>28</v>
      </c>
      <c r="C8">
        <v>1.232275</v>
      </c>
      <c r="D8">
        <v>0.97453400000000001</v>
      </c>
      <c r="E8">
        <v>0.86124120000000004</v>
      </c>
      <c r="G8">
        <v>2.5135399999999999E-2</v>
      </c>
      <c r="H8">
        <v>4.6663000000000003E-2</v>
      </c>
      <c r="I8">
        <v>2.3395699999999998E-2</v>
      </c>
      <c r="K8">
        <f t="shared" si="0"/>
        <v>0.86124120000000004</v>
      </c>
      <c r="L8">
        <f t="shared" si="1"/>
        <v>1.232275</v>
      </c>
      <c r="M8">
        <f t="shared" si="2"/>
        <v>0.37103379999999997</v>
      </c>
    </row>
    <row r="9" spans="2:13" x14ac:dyDescent="0.25">
      <c r="B9" t="s">
        <v>17</v>
      </c>
      <c r="C9">
        <v>1.235239</v>
      </c>
      <c r="D9">
        <v>0.98091919999999999</v>
      </c>
      <c r="E9">
        <v>0.85112810000000005</v>
      </c>
      <c r="G9">
        <v>1.7075400000000001E-2</v>
      </c>
      <c r="H9">
        <v>1.49385E-2</v>
      </c>
      <c r="I9">
        <v>1.40138E-2</v>
      </c>
      <c r="K9">
        <f t="shared" si="0"/>
        <v>0.85112810000000005</v>
      </c>
      <c r="L9">
        <f t="shared" si="1"/>
        <v>1.235239</v>
      </c>
      <c r="M9">
        <f t="shared" si="2"/>
        <v>0.38411089999999992</v>
      </c>
    </row>
    <row r="10" spans="2:13" x14ac:dyDescent="0.25">
      <c r="B10" t="s">
        <v>23</v>
      </c>
      <c r="C10">
        <v>1.207854</v>
      </c>
      <c r="D10">
        <v>0.97523930000000003</v>
      </c>
      <c r="E10">
        <v>0.79905769999999998</v>
      </c>
      <c r="G10">
        <v>2.1054E-2</v>
      </c>
      <c r="H10">
        <v>3.5324599999999998E-2</v>
      </c>
      <c r="I10">
        <v>2.6871099999999998E-2</v>
      </c>
      <c r="K10">
        <f t="shared" si="0"/>
        <v>0.79905769999999998</v>
      </c>
      <c r="L10">
        <f t="shared" si="1"/>
        <v>1.207854</v>
      </c>
      <c r="M10">
        <f t="shared" si="2"/>
        <v>0.4087963</v>
      </c>
    </row>
    <row r="11" spans="2:13" x14ac:dyDescent="0.25">
      <c r="B11" t="s">
        <v>2</v>
      </c>
      <c r="C11">
        <v>1.1877519999999999</v>
      </c>
      <c r="D11">
        <v>0.90746269999999996</v>
      </c>
      <c r="E11">
        <v>0.7783757</v>
      </c>
      <c r="G11">
        <v>2.0410899999999999E-2</v>
      </c>
      <c r="H11">
        <v>2.6566200000000002E-2</v>
      </c>
      <c r="I11">
        <v>1.8367499999999998E-2</v>
      </c>
      <c r="K11">
        <f t="shared" si="0"/>
        <v>0.7783757</v>
      </c>
      <c r="L11">
        <f t="shared" si="1"/>
        <v>1.1877519999999999</v>
      </c>
      <c r="M11">
        <f t="shared" si="2"/>
        <v>0.40937629999999992</v>
      </c>
    </row>
    <row r="12" spans="2:13" x14ac:dyDescent="0.25">
      <c r="B12" t="s">
        <v>6</v>
      </c>
      <c r="C12">
        <v>1.276057</v>
      </c>
      <c r="D12">
        <v>0.94726719999999998</v>
      </c>
      <c r="E12">
        <v>0.83454130000000004</v>
      </c>
      <c r="G12">
        <v>2.1100399999999998E-2</v>
      </c>
      <c r="H12">
        <v>2.1258699999999998E-2</v>
      </c>
      <c r="I12">
        <v>9.4719999999999995E-3</v>
      </c>
      <c r="K12">
        <f t="shared" si="0"/>
        <v>0.83454130000000004</v>
      </c>
      <c r="L12">
        <f t="shared" si="1"/>
        <v>1.276057</v>
      </c>
      <c r="M12">
        <f t="shared" si="2"/>
        <v>0.44151569999999996</v>
      </c>
    </row>
    <row r="13" spans="2:13" x14ac:dyDescent="0.25">
      <c r="B13" t="s">
        <v>15</v>
      </c>
      <c r="C13">
        <v>1.3349439999999999</v>
      </c>
      <c r="D13">
        <v>0.88888889999999998</v>
      </c>
      <c r="E13">
        <v>0.87018479999999998</v>
      </c>
      <c r="G13">
        <v>3.4928899999999999E-2</v>
      </c>
      <c r="H13">
        <v>2.9075E-2</v>
      </c>
      <c r="I13">
        <v>1.2569E-2</v>
      </c>
      <c r="K13">
        <f t="shared" si="0"/>
        <v>0.87018479999999998</v>
      </c>
      <c r="L13">
        <f t="shared" si="1"/>
        <v>1.3349439999999999</v>
      </c>
      <c r="M13">
        <f t="shared" si="2"/>
        <v>0.46475919999999993</v>
      </c>
    </row>
    <row r="14" spans="2:13" x14ac:dyDescent="0.25">
      <c r="B14" t="s">
        <v>27</v>
      </c>
      <c r="C14">
        <v>1.3256410000000001</v>
      </c>
      <c r="D14">
        <v>0.85430229999999996</v>
      </c>
      <c r="E14">
        <v>0.87897179999999997</v>
      </c>
      <c r="G14">
        <v>2.8568400000000001E-2</v>
      </c>
      <c r="H14">
        <v>3.51951E-2</v>
      </c>
      <c r="I14">
        <v>2.23743E-2</v>
      </c>
      <c r="K14">
        <f t="shared" si="0"/>
        <v>0.85430229999999996</v>
      </c>
      <c r="L14">
        <f t="shared" si="1"/>
        <v>1.3256410000000001</v>
      </c>
      <c r="M14">
        <f t="shared" si="2"/>
        <v>0.47133870000000011</v>
      </c>
    </row>
    <row r="15" spans="2:13" x14ac:dyDescent="0.25">
      <c r="B15" t="s">
        <v>24</v>
      </c>
      <c r="C15">
        <v>1.3197270000000001</v>
      </c>
      <c r="D15">
        <v>0.91571559999999996</v>
      </c>
      <c r="E15">
        <v>0.82500209999999996</v>
      </c>
      <c r="G15">
        <v>1.9137899999999999E-2</v>
      </c>
      <c r="H15">
        <v>2.1875599999999999E-2</v>
      </c>
      <c r="I15">
        <v>1.27584E-2</v>
      </c>
      <c r="K15">
        <f t="shared" si="0"/>
        <v>0.82500209999999996</v>
      </c>
      <c r="L15">
        <f t="shared" si="1"/>
        <v>1.3197270000000001</v>
      </c>
      <c r="M15">
        <f t="shared" si="2"/>
        <v>0.49472490000000013</v>
      </c>
    </row>
    <row r="16" spans="2:13" x14ac:dyDescent="0.25">
      <c r="B16" t="s">
        <v>9</v>
      </c>
      <c r="C16">
        <v>1.258637</v>
      </c>
      <c r="D16">
        <v>0.8588093</v>
      </c>
      <c r="E16">
        <v>0.73472400000000004</v>
      </c>
      <c r="G16">
        <v>3.0577300000000002E-2</v>
      </c>
      <c r="H16">
        <v>4.7635400000000001E-2</v>
      </c>
      <c r="I16">
        <v>1.9631300000000001E-2</v>
      </c>
      <c r="K16">
        <f t="shared" si="0"/>
        <v>0.73472400000000004</v>
      </c>
      <c r="L16">
        <f t="shared" si="1"/>
        <v>1.258637</v>
      </c>
      <c r="M16">
        <f t="shared" si="2"/>
        <v>0.52391299999999996</v>
      </c>
    </row>
    <row r="17" spans="2:13" x14ac:dyDescent="0.25">
      <c r="B17" t="s">
        <v>12</v>
      </c>
      <c r="C17">
        <v>1.3547400000000001</v>
      </c>
      <c r="D17">
        <v>0.87916570000000005</v>
      </c>
      <c r="E17">
        <v>0.82843449999999996</v>
      </c>
      <c r="G17">
        <v>3.0702900000000002E-2</v>
      </c>
      <c r="H17">
        <v>2.8647499999999999E-2</v>
      </c>
      <c r="I17">
        <v>2.15249E-2</v>
      </c>
      <c r="K17">
        <f t="shared" si="0"/>
        <v>0.82843449999999996</v>
      </c>
      <c r="L17">
        <f t="shared" si="1"/>
        <v>1.3547400000000001</v>
      </c>
      <c r="M17">
        <f t="shared" si="2"/>
        <v>0.52630550000000009</v>
      </c>
    </row>
    <row r="18" spans="2:13" x14ac:dyDescent="0.25">
      <c r="B18" t="s">
        <v>10</v>
      </c>
      <c r="C18">
        <v>1.3392200000000001</v>
      </c>
      <c r="D18">
        <v>0.90033249999999998</v>
      </c>
      <c r="E18">
        <v>0.80805510000000003</v>
      </c>
      <c r="G18">
        <v>2.67751E-2</v>
      </c>
      <c r="H18">
        <v>1.4350999999999999E-2</v>
      </c>
      <c r="I18">
        <v>2.10189E-2</v>
      </c>
      <c r="K18">
        <f t="shared" si="0"/>
        <v>0.80805510000000003</v>
      </c>
      <c r="L18">
        <f t="shared" si="1"/>
        <v>1.3392200000000001</v>
      </c>
      <c r="M18">
        <f t="shared" si="2"/>
        <v>0.53116490000000005</v>
      </c>
    </row>
    <row r="19" spans="2:13" x14ac:dyDescent="0.25">
      <c r="B19" t="s">
        <v>13</v>
      </c>
      <c r="C19">
        <v>1.3333969999999999</v>
      </c>
      <c r="D19">
        <v>0.9131918</v>
      </c>
      <c r="E19">
        <v>0.77369220000000005</v>
      </c>
      <c r="G19">
        <v>2.2660699999999999E-2</v>
      </c>
      <c r="H19">
        <v>1.9503099999999999E-2</v>
      </c>
      <c r="I19">
        <v>1.67169E-2</v>
      </c>
      <c r="K19">
        <f t="shared" si="0"/>
        <v>0.77369220000000005</v>
      </c>
      <c r="L19">
        <f t="shared" si="1"/>
        <v>1.3333969999999999</v>
      </c>
      <c r="M19">
        <f t="shared" si="2"/>
        <v>0.55970479999999989</v>
      </c>
    </row>
    <row r="20" spans="2:13" x14ac:dyDescent="0.25">
      <c r="B20" t="s">
        <v>4</v>
      </c>
      <c r="C20">
        <v>1.3027260000000001</v>
      </c>
      <c r="D20">
        <v>0.85682639999999999</v>
      </c>
      <c r="E20">
        <v>0.73469379999999995</v>
      </c>
      <c r="G20">
        <v>2.44353E-2</v>
      </c>
      <c r="H20">
        <v>3.0092299999999999E-2</v>
      </c>
      <c r="I20">
        <v>4.2242099999999998E-2</v>
      </c>
      <c r="K20">
        <f t="shared" si="0"/>
        <v>0.73469379999999995</v>
      </c>
      <c r="L20">
        <f t="shared" si="1"/>
        <v>1.3027260000000001</v>
      </c>
      <c r="M20">
        <f t="shared" si="2"/>
        <v>0.5680322000000001</v>
      </c>
    </row>
    <row r="21" spans="2:13" x14ac:dyDescent="0.25">
      <c r="B21" t="s">
        <v>22</v>
      </c>
      <c r="C21">
        <v>1.3298760000000001</v>
      </c>
      <c r="D21">
        <v>0.89325379999999999</v>
      </c>
      <c r="E21">
        <v>0.73758590000000002</v>
      </c>
      <c r="G21">
        <v>2.44031E-2</v>
      </c>
      <c r="H21">
        <v>3.72597E-2</v>
      </c>
      <c r="I21">
        <v>2.6879400000000001E-2</v>
      </c>
      <c r="K21">
        <f t="shared" si="0"/>
        <v>0.73758590000000002</v>
      </c>
      <c r="L21">
        <f t="shared" si="1"/>
        <v>1.3298760000000001</v>
      </c>
      <c r="M21">
        <f t="shared" si="2"/>
        <v>0.59229010000000004</v>
      </c>
    </row>
    <row r="22" spans="2:13" x14ac:dyDescent="0.25">
      <c r="B22" t="s">
        <v>18</v>
      </c>
      <c r="C22">
        <v>1.342579</v>
      </c>
      <c r="D22">
        <v>0.94890580000000002</v>
      </c>
      <c r="E22">
        <v>0.74650939999999999</v>
      </c>
      <c r="G22">
        <v>3.4328299999999999E-2</v>
      </c>
      <c r="H22">
        <v>6.8801899999999999E-2</v>
      </c>
      <c r="I22">
        <v>2.1844300000000001E-2</v>
      </c>
      <c r="K22">
        <f t="shared" si="0"/>
        <v>0.74650939999999999</v>
      </c>
      <c r="L22">
        <f t="shared" si="1"/>
        <v>1.342579</v>
      </c>
      <c r="M22">
        <f t="shared" si="2"/>
        <v>0.59606959999999998</v>
      </c>
    </row>
    <row r="23" spans="2:13" x14ac:dyDescent="0.25">
      <c r="B23" t="s">
        <v>20</v>
      </c>
      <c r="C23">
        <v>1.356179</v>
      </c>
      <c r="D23">
        <v>0.79927190000000004</v>
      </c>
      <c r="E23">
        <v>0.75644219999999995</v>
      </c>
      <c r="G23">
        <v>3.4936799999999997E-2</v>
      </c>
      <c r="H23">
        <v>5.17308E-2</v>
      </c>
      <c r="I23">
        <v>2.0589799999999998E-2</v>
      </c>
      <c r="K23">
        <f t="shared" si="0"/>
        <v>0.75644219999999995</v>
      </c>
      <c r="L23">
        <f t="shared" si="1"/>
        <v>1.356179</v>
      </c>
      <c r="M23">
        <f t="shared" si="2"/>
        <v>0.59973680000000007</v>
      </c>
    </row>
    <row r="24" spans="2:13" x14ac:dyDescent="0.25">
      <c r="B24" t="s">
        <v>1</v>
      </c>
      <c r="C24">
        <v>1.3523510000000001</v>
      </c>
      <c r="D24">
        <v>0.93706789999999995</v>
      </c>
      <c r="E24">
        <v>0.70852879999999996</v>
      </c>
      <c r="G24">
        <v>3.0925500000000002E-2</v>
      </c>
      <c r="H24">
        <v>3.0561100000000001E-2</v>
      </c>
      <c r="I24">
        <v>3.3460900000000002E-2</v>
      </c>
      <c r="K24">
        <f t="shared" si="0"/>
        <v>0.70852879999999996</v>
      </c>
      <c r="L24">
        <f t="shared" si="1"/>
        <v>1.3523510000000001</v>
      </c>
      <c r="M24">
        <f t="shared" si="2"/>
        <v>0.64382220000000012</v>
      </c>
    </row>
    <row r="25" spans="2:13" x14ac:dyDescent="0.25">
      <c r="B25" t="s">
        <v>14</v>
      </c>
      <c r="C25">
        <v>1.450418</v>
      </c>
      <c r="D25">
        <v>0.96206429999999998</v>
      </c>
      <c r="E25">
        <v>0.79335710000000004</v>
      </c>
      <c r="G25">
        <v>2.9787299999999999E-2</v>
      </c>
      <c r="H25">
        <v>4.0228199999999999E-2</v>
      </c>
      <c r="I25">
        <v>1.5356399999999999E-2</v>
      </c>
      <c r="K25">
        <f t="shared" si="0"/>
        <v>0.79335710000000004</v>
      </c>
      <c r="L25">
        <f t="shared" si="1"/>
        <v>1.450418</v>
      </c>
      <c r="M25">
        <f t="shared" si="2"/>
        <v>0.65706089999999995</v>
      </c>
    </row>
    <row r="26" spans="2:13" x14ac:dyDescent="0.25">
      <c r="B26" t="s">
        <v>21</v>
      </c>
      <c r="C26">
        <v>1.4057299999999999</v>
      </c>
      <c r="D26">
        <v>0.88236239999999999</v>
      </c>
      <c r="E26">
        <v>0.74618010000000001</v>
      </c>
      <c r="G26">
        <v>3.5212300000000002E-2</v>
      </c>
      <c r="H26">
        <v>2.4542499999999998E-2</v>
      </c>
      <c r="I26">
        <v>1.8155600000000001E-2</v>
      </c>
      <c r="K26">
        <f t="shared" si="0"/>
        <v>0.74618010000000001</v>
      </c>
      <c r="L26">
        <f t="shared" si="1"/>
        <v>1.4057299999999999</v>
      </c>
      <c r="M26">
        <f t="shared" si="2"/>
        <v>0.65954989999999991</v>
      </c>
    </row>
    <row r="27" spans="2:13" x14ac:dyDescent="0.25">
      <c r="B27" t="s">
        <v>29</v>
      </c>
      <c r="C27">
        <v>1.5103</v>
      </c>
      <c r="D27">
        <v>0.98999409999999999</v>
      </c>
      <c r="E27">
        <v>0.83401999999999998</v>
      </c>
      <c r="G27">
        <v>3.7780399999999999E-2</v>
      </c>
      <c r="H27">
        <v>4.0087499999999998E-2</v>
      </c>
      <c r="I27">
        <v>2.07648E-2</v>
      </c>
      <c r="K27">
        <f t="shared" si="0"/>
        <v>0.83401999999999998</v>
      </c>
      <c r="L27">
        <f t="shared" si="1"/>
        <v>1.5103</v>
      </c>
      <c r="M27">
        <f t="shared" si="2"/>
        <v>0.67627999999999999</v>
      </c>
    </row>
    <row r="28" spans="2:13" x14ac:dyDescent="0.25">
      <c r="B28" t="s">
        <v>3</v>
      </c>
      <c r="C28">
        <v>1.5178990000000001</v>
      </c>
      <c r="D28">
        <v>1.0261039999999999</v>
      </c>
      <c r="E28">
        <v>0.81157440000000003</v>
      </c>
      <c r="G28">
        <v>4.7801000000000003E-2</v>
      </c>
      <c r="H28">
        <v>4.5658700000000003E-2</v>
      </c>
      <c r="I28">
        <v>2.3192299999999999E-2</v>
      </c>
      <c r="K28">
        <f t="shared" si="0"/>
        <v>0.81157440000000003</v>
      </c>
      <c r="L28">
        <f t="shared" si="1"/>
        <v>1.5178990000000001</v>
      </c>
      <c r="M28">
        <f t="shared" si="2"/>
        <v>0.70632460000000008</v>
      </c>
    </row>
    <row r="29" spans="2:13" x14ac:dyDescent="0.25">
      <c r="B29" t="s">
        <v>30</v>
      </c>
      <c r="C29">
        <v>1.4241239999999999</v>
      </c>
      <c r="D29">
        <v>0.81712059999999997</v>
      </c>
      <c r="E29">
        <v>0.70622569999999996</v>
      </c>
      <c r="G29">
        <v>2.5738799999999999E-2</v>
      </c>
      <c r="H29">
        <v>2.0972399999999999E-2</v>
      </c>
      <c r="I29">
        <v>1.42994E-2</v>
      </c>
      <c r="K29">
        <f t="shared" si="0"/>
        <v>0.70622569999999996</v>
      </c>
      <c r="L29">
        <f t="shared" si="1"/>
        <v>1.4241239999999999</v>
      </c>
      <c r="M29">
        <f t="shared" si="2"/>
        <v>0.71789829999999999</v>
      </c>
    </row>
    <row r="30" spans="2:13" x14ac:dyDescent="0.25">
      <c r="B30" t="s">
        <v>11</v>
      </c>
      <c r="C30">
        <v>1.5878890000000001</v>
      </c>
      <c r="D30">
        <v>0.99106590000000006</v>
      </c>
      <c r="E30">
        <v>0.80232979999999998</v>
      </c>
      <c r="G30">
        <v>3.6350100000000003E-2</v>
      </c>
      <c r="H30">
        <v>1.8127000000000001E-2</v>
      </c>
      <c r="I30">
        <v>1.9712E-2</v>
      </c>
      <c r="K30">
        <f t="shared" si="0"/>
        <v>0.80232979999999998</v>
      </c>
      <c r="L30">
        <f t="shared" si="1"/>
        <v>1.5878890000000001</v>
      </c>
      <c r="M30">
        <f t="shared" si="2"/>
        <v>0.78555920000000012</v>
      </c>
    </row>
    <row r="31" spans="2:13" x14ac:dyDescent="0.25">
      <c r="B31" t="s">
        <v>7</v>
      </c>
      <c r="C31">
        <v>1.4975130000000001</v>
      </c>
      <c r="D31">
        <v>0.99874850000000004</v>
      </c>
      <c r="E31">
        <v>0.69312969999999996</v>
      </c>
      <c r="G31">
        <v>3.5833799999999999E-2</v>
      </c>
      <c r="H31">
        <v>3.11011E-2</v>
      </c>
      <c r="I31">
        <v>2.7453200000000001E-2</v>
      </c>
      <c r="K31">
        <f t="shared" si="0"/>
        <v>0.69312969999999996</v>
      </c>
      <c r="L31">
        <f t="shared" si="1"/>
        <v>1.4975130000000001</v>
      </c>
      <c r="M31">
        <f t="shared" si="2"/>
        <v>0.80438330000000013</v>
      </c>
    </row>
    <row r="32" spans="2:13" x14ac:dyDescent="0.25">
      <c r="B32" t="s">
        <v>16</v>
      </c>
      <c r="C32">
        <v>1.532206</v>
      </c>
      <c r="D32">
        <v>0.86666670000000001</v>
      </c>
      <c r="E32">
        <v>0.72753619999999997</v>
      </c>
      <c r="G32">
        <v>5.6968499999999998E-2</v>
      </c>
      <c r="H32">
        <v>4.63953E-2</v>
      </c>
      <c r="I32">
        <v>3.4244200000000002E-2</v>
      </c>
      <c r="K32">
        <f t="shared" si="0"/>
        <v>0.72753619999999997</v>
      </c>
      <c r="L32">
        <f t="shared" si="1"/>
        <v>1.532206</v>
      </c>
      <c r="M32">
        <f t="shared" si="2"/>
        <v>0.80466979999999999</v>
      </c>
    </row>
    <row r="33" spans="2:13" x14ac:dyDescent="0.25">
      <c r="B33" t="s">
        <v>19</v>
      </c>
      <c r="C33">
        <v>1.4642919999999999</v>
      </c>
      <c r="D33">
        <v>0.92032040000000004</v>
      </c>
      <c r="E33">
        <v>0.65316459999999998</v>
      </c>
      <c r="G33">
        <v>5.5205299999999999E-2</v>
      </c>
      <c r="H33">
        <v>4.5318400000000002E-2</v>
      </c>
      <c r="I33">
        <v>1.3532499999999999E-2</v>
      </c>
      <c r="K33">
        <f t="shared" si="0"/>
        <v>0.65316459999999998</v>
      </c>
      <c r="L33">
        <f t="shared" si="1"/>
        <v>1.4642919999999999</v>
      </c>
      <c r="M33">
        <f t="shared" si="2"/>
        <v>0.81112739999999994</v>
      </c>
    </row>
    <row r="34" spans="2:13" x14ac:dyDescent="0.25">
      <c r="B34" t="s">
        <v>25</v>
      </c>
      <c r="C34">
        <v>1.7869109999999999</v>
      </c>
      <c r="D34">
        <v>0.96356280000000005</v>
      </c>
      <c r="E34">
        <v>0.83575069999999996</v>
      </c>
      <c r="G34">
        <v>3.1057100000000001E-2</v>
      </c>
      <c r="H34">
        <v>2.4485199999999999E-2</v>
      </c>
      <c r="I34">
        <v>1.18008E-2</v>
      </c>
      <c r="K34">
        <f t="shared" si="0"/>
        <v>0.83575069999999996</v>
      </c>
      <c r="L34">
        <f t="shared" si="1"/>
        <v>1.7869109999999999</v>
      </c>
      <c r="M34">
        <f t="shared" si="2"/>
        <v>0.95116029999999996</v>
      </c>
    </row>
    <row r="35" spans="2:13" x14ac:dyDescent="0.25">
      <c r="B35" t="s">
        <v>5</v>
      </c>
      <c r="C35">
        <v>1.758135</v>
      </c>
      <c r="D35">
        <v>1.016886</v>
      </c>
      <c r="E35">
        <v>0.74346730000000005</v>
      </c>
      <c r="G35">
        <v>7.1387900000000004E-2</v>
      </c>
      <c r="H35">
        <v>3.01979E-2</v>
      </c>
      <c r="I35">
        <v>2.29806E-2</v>
      </c>
      <c r="K35">
        <f t="shared" si="0"/>
        <v>0.74346730000000005</v>
      </c>
      <c r="L35">
        <f t="shared" si="1"/>
        <v>1.758135</v>
      </c>
      <c r="M35">
        <f t="shared" si="2"/>
        <v>1.0146677</v>
      </c>
    </row>
    <row r="36" spans="2:13" x14ac:dyDescent="0.25">
      <c r="B36" t="s">
        <v>26</v>
      </c>
      <c r="C36">
        <v>1.5491760000000001</v>
      </c>
      <c r="D36">
        <v>0.30759570000000003</v>
      </c>
      <c r="E36">
        <v>0.95215150000000004</v>
      </c>
      <c r="G36">
        <v>3.5326200000000002E-2</v>
      </c>
      <c r="H36">
        <v>3.5583299999999998E-2</v>
      </c>
      <c r="I36">
        <v>1.50756E-2</v>
      </c>
      <c r="K36">
        <f t="shared" si="0"/>
        <v>0.30759570000000003</v>
      </c>
      <c r="L36">
        <f t="shared" si="1"/>
        <v>1.5491760000000001</v>
      </c>
      <c r="M36">
        <f t="shared" si="2"/>
        <v>1.2415803000000001</v>
      </c>
    </row>
  </sheetData>
  <sortState xmlns:xlrd2="http://schemas.microsoft.com/office/spreadsheetml/2017/richdata2" ref="B7:M36">
    <sortCondition ref="M7:M36"/>
  </sortState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34A49-DC56-4546-829A-A55E94FD9F88}">
  <dimension ref="A2:AG72"/>
  <sheetViews>
    <sheetView topLeftCell="A19" workbookViewId="0">
      <selection activeCell="A4" sqref="A4:F35"/>
    </sheetView>
  </sheetViews>
  <sheetFormatPr defaultRowHeight="15" x14ac:dyDescent="0.25"/>
  <cols>
    <col min="1" max="1" width="11.5703125" customWidth="1"/>
    <col min="2" max="2" width="5.42578125" customWidth="1"/>
    <col min="8" max="8" width="5" customWidth="1"/>
    <col min="9" max="9" width="9" customWidth="1"/>
    <col min="10" max="10" width="5.5703125" customWidth="1"/>
  </cols>
  <sheetData>
    <row r="2" spans="1:33" ht="14.25" customHeight="1" x14ac:dyDescent="0.25">
      <c r="B2" t="s">
        <v>88</v>
      </c>
    </row>
    <row r="3" spans="1:33" x14ac:dyDescent="0.25">
      <c r="B3" t="s">
        <v>128</v>
      </c>
    </row>
    <row r="4" spans="1:33" x14ac:dyDescent="0.25">
      <c r="C4" t="s">
        <v>126</v>
      </c>
      <c r="E4" t="s">
        <v>93</v>
      </c>
      <c r="G4" t="s">
        <v>127</v>
      </c>
      <c r="I4" t="s">
        <v>131</v>
      </c>
      <c r="Y4" t="s">
        <v>130</v>
      </c>
    </row>
    <row r="5" spans="1:33" x14ac:dyDescent="0.25">
      <c r="A5" s="55" t="s">
        <v>0</v>
      </c>
      <c r="B5" s="55"/>
      <c r="C5" s="55" t="s">
        <v>94</v>
      </c>
      <c r="D5" s="55"/>
      <c r="E5" s="55" t="s">
        <v>94</v>
      </c>
      <c r="F5" s="55"/>
      <c r="G5" s="55" t="s">
        <v>95</v>
      </c>
      <c r="H5" s="55"/>
      <c r="I5" s="55" t="s">
        <v>95</v>
      </c>
      <c r="J5" s="55"/>
      <c r="L5" t="s">
        <v>132</v>
      </c>
      <c r="O5" t="s">
        <v>215</v>
      </c>
      <c r="T5" t="s">
        <v>216</v>
      </c>
      <c r="U5" t="s">
        <v>217</v>
      </c>
      <c r="V5" t="s">
        <v>221</v>
      </c>
      <c r="Y5" t="s">
        <v>78</v>
      </c>
      <c r="Z5" t="s">
        <v>79</v>
      </c>
      <c r="AA5" t="s">
        <v>28</v>
      </c>
      <c r="AB5" t="s">
        <v>80</v>
      </c>
      <c r="AC5" t="s">
        <v>81</v>
      </c>
      <c r="AD5" t="s">
        <v>82</v>
      </c>
      <c r="AE5" t="s">
        <v>83</v>
      </c>
      <c r="AF5" t="s">
        <v>84</v>
      </c>
      <c r="AG5" t="s">
        <v>0</v>
      </c>
    </row>
    <row r="6" spans="1:33" x14ac:dyDescent="0.25">
      <c r="A6" t="s">
        <v>51</v>
      </c>
      <c r="B6" s="10" t="s">
        <v>114</v>
      </c>
      <c r="C6" s="4">
        <v>5.5329799999999998E-2</v>
      </c>
      <c r="D6" s="8">
        <v>3.7000000000000002E-3</v>
      </c>
      <c r="E6" s="4">
        <v>0.31877349999999999</v>
      </c>
      <c r="F6" s="8">
        <v>1.10118E-2</v>
      </c>
      <c r="G6" s="6">
        <v>17.35708</v>
      </c>
      <c r="H6" s="9">
        <v>1.0055100000000001</v>
      </c>
      <c r="I6" s="6">
        <v>15.45914</v>
      </c>
      <c r="J6" s="9">
        <v>0.92364000000000002</v>
      </c>
      <c r="L6">
        <f t="shared" ref="L6:L35" si="0">I6/G6</f>
        <v>0.89065326656326982</v>
      </c>
      <c r="N6" t="s">
        <v>114</v>
      </c>
      <c r="O6">
        <v>18.5</v>
      </c>
      <c r="P6">
        <f>O6/G6*100</f>
        <v>106.58474812583682</v>
      </c>
      <c r="Q6">
        <f>_xlfn.RANK.AVG(G6,G$6:G$35)</f>
        <v>24</v>
      </c>
      <c r="R6">
        <f>_xlfn.RANK.AVG(O6, O$6:O$35)</f>
        <v>16</v>
      </c>
      <c r="T6">
        <f t="shared" ref="T6:T35" si="1">_xlfn.RANK.AVG(C6,C$6:C$35)</f>
        <v>12</v>
      </c>
      <c r="U6" s="12">
        <f t="shared" ref="U6:U35" si="2">_xlfn.RANK.AVG(E6,E$6:E$35)</f>
        <v>5</v>
      </c>
      <c r="V6" s="12">
        <f>ABS(U6-T6)</f>
        <v>7</v>
      </c>
      <c r="W6" s="12"/>
      <c r="X6" s="12"/>
      <c r="Y6">
        <v>104</v>
      </c>
      <c r="Z6">
        <v>0.15459139999999999</v>
      </c>
      <c r="AA6">
        <v>9.2364000000000005E-3</v>
      </c>
      <c r="AB6">
        <v>0.1364831</v>
      </c>
      <c r="AC6">
        <v>0.17269970000000001</v>
      </c>
      <c r="AD6">
        <v>4062</v>
      </c>
      <c r="AE6">
        <v>2</v>
      </c>
      <c r="AF6">
        <v>1</v>
      </c>
      <c r="AG6" t="s">
        <v>1</v>
      </c>
    </row>
    <row r="7" spans="1:33" x14ac:dyDescent="0.25">
      <c r="A7" t="s">
        <v>59</v>
      </c>
      <c r="B7" s="10" t="s">
        <v>102</v>
      </c>
      <c r="C7" s="4">
        <v>3.3208500000000002E-2</v>
      </c>
      <c r="D7" s="8">
        <v>2.6155000000000002E-3</v>
      </c>
      <c r="E7" s="4">
        <v>0.1804673</v>
      </c>
      <c r="F7" s="8">
        <v>7.6813000000000003E-3</v>
      </c>
      <c r="G7" s="6">
        <v>18.401419999999998</v>
      </c>
      <c r="H7" s="9">
        <v>1.23813</v>
      </c>
      <c r="I7" s="6">
        <v>14.65591</v>
      </c>
      <c r="J7" s="9">
        <v>0.9365</v>
      </c>
      <c r="L7">
        <f t="shared" si="0"/>
        <v>0.79645538224767443</v>
      </c>
      <c r="N7" s="10" t="s">
        <v>102</v>
      </c>
      <c r="O7">
        <v>18.3</v>
      </c>
      <c r="P7">
        <f>O7/G7*100</f>
        <v>99.448846882468871</v>
      </c>
      <c r="Q7">
        <f>_xlfn.RANK.AVG(G7,G$6:G$35)</f>
        <v>17</v>
      </c>
      <c r="R7">
        <f>_xlfn.RANK.AVG(O7, O$6:O$35)</f>
        <v>17</v>
      </c>
      <c r="T7">
        <f t="shared" si="1"/>
        <v>28</v>
      </c>
      <c r="U7" s="12">
        <f t="shared" si="2"/>
        <v>29</v>
      </c>
      <c r="V7" s="12">
        <f t="shared" ref="V7:V35" si="3">ABS(U7-T7)</f>
        <v>1</v>
      </c>
      <c r="W7" s="12"/>
      <c r="X7" s="12"/>
      <c r="Y7">
        <v>104</v>
      </c>
      <c r="Z7">
        <v>0.1465591</v>
      </c>
      <c r="AA7">
        <v>9.3650000000000001E-3</v>
      </c>
      <c r="AB7">
        <v>0.12811990000000001</v>
      </c>
      <c r="AC7">
        <v>0.16499829999999999</v>
      </c>
      <c r="AD7">
        <v>265</v>
      </c>
      <c r="AE7">
        <v>2</v>
      </c>
      <c r="AF7">
        <v>1</v>
      </c>
      <c r="AG7" t="s">
        <v>2</v>
      </c>
    </row>
    <row r="8" spans="1:33" x14ac:dyDescent="0.25">
      <c r="A8" t="s">
        <v>53</v>
      </c>
      <c r="B8" s="10" t="s">
        <v>120</v>
      </c>
      <c r="C8" s="4">
        <v>7.2837499999999999E-2</v>
      </c>
      <c r="D8" s="8">
        <v>9.6450000000000008E-3</v>
      </c>
      <c r="E8" s="4">
        <v>0.36457329999999999</v>
      </c>
      <c r="F8" s="8">
        <v>1.7655199999999999E-2</v>
      </c>
      <c r="G8" s="6">
        <v>19.978819999999999</v>
      </c>
      <c r="H8" s="9">
        <v>1.8795500000000001</v>
      </c>
      <c r="I8" s="6">
        <v>18.713070000000002</v>
      </c>
      <c r="J8" s="9">
        <v>1.6412</v>
      </c>
      <c r="L8">
        <f t="shared" si="0"/>
        <v>0.93664540748652836</v>
      </c>
      <c r="N8" t="s">
        <v>120</v>
      </c>
      <c r="O8">
        <v>19.600000000000001</v>
      </c>
      <c r="P8">
        <f>O8/G8*100</f>
        <v>98.103892021650935</v>
      </c>
      <c r="Q8">
        <f>_xlfn.RANK.AVG(G8,G$6:G$35)</f>
        <v>13</v>
      </c>
      <c r="R8">
        <f>_xlfn.RANK.AVG(O8, O$6:O$35)</f>
        <v>13</v>
      </c>
      <c r="T8">
        <f t="shared" si="1"/>
        <v>6</v>
      </c>
      <c r="U8" s="12">
        <f t="shared" si="2"/>
        <v>2</v>
      </c>
      <c r="V8" s="12">
        <f t="shared" si="3"/>
        <v>4</v>
      </c>
      <c r="W8" s="12"/>
      <c r="X8" s="12"/>
      <c r="Y8">
        <v>104</v>
      </c>
      <c r="Z8">
        <v>0.18713070000000001</v>
      </c>
      <c r="AA8">
        <v>1.6412E-2</v>
      </c>
      <c r="AB8">
        <v>0.1549555</v>
      </c>
      <c r="AC8">
        <v>0.2193059</v>
      </c>
      <c r="AD8">
        <v>4675</v>
      </c>
      <c r="AE8">
        <v>2</v>
      </c>
      <c r="AF8">
        <v>1</v>
      </c>
      <c r="AG8" t="s">
        <v>3</v>
      </c>
    </row>
    <row r="9" spans="1:33" x14ac:dyDescent="0.25">
      <c r="A9" t="s">
        <v>54</v>
      </c>
      <c r="B9" s="10" t="s">
        <v>129</v>
      </c>
      <c r="C9" s="4">
        <v>5.0762799999999997E-2</v>
      </c>
      <c r="D9" s="8">
        <v>3.7967999999999999E-3</v>
      </c>
      <c r="E9" s="4">
        <v>0.29408509999999999</v>
      </c>
      <c r="F9" s="8">
        <v>1.12198E-2</v>
      </c>
      <c r="G9" s="6">
        <v>17.26126</v>
      </c>
      <c r="H9" s="9">
        <v>1.12351</v>
      </c>
      <c r="I9" s="6">
        <v>14.63625</v>
      </c>
      <c r="J9" s="9">
        <v>0.96448999999999996</v>
      </c>
      <c r="L9">
        <f t="shared" si="0"/>
        <v>0.84792477490055773</v>
      </c>
      <c r="N9" t="s">
        <v>129</v>
      </c>
      <c r="T9">
        <f t="shared" si="1"/>
        <v>15</v>
      </c>
      <c r="U9" s="12">
        <f t="shared" si="2"/>
        <v>9</v>
      </c>
      <c r="V9" s="12">
        <f t="shared" si="3"/>
        <v>6</v>
      </c>
      <c r="W9" s="12"/>
      <c r="X9" s="12"/>
      <c r="Y9">
        <v>104</v>
      </c>
      <c r="Z9">
        <v>0.14636250000000001</v>
      </c>
      <c r="AA9">
        <v>9.6448999999999997E-3</v>
      </c>
      <c r="AB9">
        <v>0.12745419999999999</v>
      </c>
      <c r="AC9">
        <v>0.1652708</v>
      </c>
      <c r="AD9">
        <v>5010</v>
      </c>
      <c r="AE9">
        <v>2</v>
      </c>
      <c r="AF9">
        <v>1</v>
      </c>
      <c r="AG9" t="s">
        <v>4</v>
      </c>
    </row>
    <row r="10" spans="1:33" x14ac:dyDescent="0.25">
      <c r="A10" t="s">
        <v>57</v>
      </c>
      <c r="B10" s="10" t="s">
        <v>122</v>
      </c>
      <c r="C10" s="4">
        <v>6.8429199999999996E-2</v>
      </c>
      <c r="D10" s="8">
        <v>4.7568999999999997E-3</v>
      </c>
      <c r="E10" s="4">
        <v>0.26600240000000003</v>
      </c>
      <c r="F10" s="8">
        <v>8.2056000000000004E-3</v>
      </c>
      <c r="G10" s="6">
        <v>25.72504</v>
      </c>
      <c r="H10" s="9">
        <v>1.3744499999999999</v>
      </c>
      <c r="I10" s="6">
        <v>23.85033</v>
      </c>
      <c r="J10" s="9">
        <v>1.28135</v>
      </c>
      <c r="L10">
        <f t="shared" si="0"/>
        <v>0.92712508901832613</v>
      </c>
      <c r="N10" t="s">
        <v>122</v>
      </c>
      <c r="O10">
        <v>26.4</v>
      </c>
      <c r="P10">
        <f t="shared" ref="P10:P35" si="4">O10/G10*100</f>
        <v>102.62374713508706</v>
      </c>
      <c r="Q10">
        <f t="shared" ref="Q10:Q35" si="5">_xlfn.RANK.AVG(G10,G$6:G$35)</f>
        <v>3</v>
      </c>
      <c r="R10">
        <f t="shared" ref="R10:R35" si="6">_xlfn.RANK.AVG(O10, O$6:O$35)</f>
        <v>5</v>
      </c>
      <c r="T10">
        <f t="shared" si="1"/>
        <v>7</v>
      </c>
      <c r="U10" s="12">
        <f t="shared" si="2"/>
        <v>16</v>
      </c>
      <c r="V10" s="12">
        <f t="shared" si="3"/>
        <v>9</v>
      </c>
      <c r="W10" s="12"/>
      <c r="X10" s="12"/>
      <c r="Y10">
        <v>104</v>
      </c>
      <c r="Z10">
        <v>0.2385033</v>
      </c>
      <c r="AA10">
        <v>1.28135E-2</v>
      </c>
      <c r="AB10">
        <v>0.21337909999999999</v>
      </c>
      <c r="AC10">
        <v>0.26362750000000001</v>
      </c>
      <c r="AD10">
        <v>2985</v>
      </c>
      <c r="AE10">
        <v>2</v>
      </c>
      <c r="AF10">
        <v>1</v>
      </c>
      <c r="AG10" t="s">
        <v>5</v>
      </c>
    </row>
    <row r="11" spans="1:33" x14ac:dyDescent="0.25">
      <c r="A11" t="s">
        <v>100</v>
      </c>
      <c r="B11" s="10" t="s">
        <v>101</v>
      </c>
      <c r="C11" s="4">
        <v>3.04865E-2</v>
      </c>
      <c r="D11" s="8">
        <v>1.9430000000000001E-3</v>
      </c>
      <c r="E11" s="4">
        <v>0.157634</v>
      </c>
      <c r="F11" s="8">
        <v>4.1764999999999997E-3</v>
      </c>
      <c r="G11" s="6">
        <v>19.340070000000001</v>
      </c>
      <c r="H11" s="9">
        <v>1.06385</v>
      </c>
      <c r="I11" s="6">
        <v>16.031119999999998</v>
      </c>
      <c r="J11" s="9">
        <v>0.87013000000000007</v>
      </c>
      <c r="L11">
        <f t="shared" si="0"/>
        <v>0.82890703084321815</v>
      </c>
      <c r="N11" t="s">
        <v>101</v>
      </c>
      <c r="O11">
        <v>19.8</v>
      </c>
      <c r="P11">
        <f t="shared" si="4"/>
        <v>102.37811962417922</v>
      </c>
      <c r="Q11">
        <f t="shared" si="5"/>
        <v>16</v>
      </c>
      <c r="R11">
        <f t="shared" si="6"/>
        <v>12</v>
      </c>
      <c r="T11">
        <f t="shared" si="1"/>
        <v>29</v>
      </c>
      <c r="U11" s="12">
        <f t="shared" si="2"/>
        <v>30</v>
      </c>
      <c r="V11" s="12">
        <f t="shared" si="3"/>
        <v>1</v>
      </c>
      <c r="W11" s="12"/>
      <c r="X11" s="12"/>
      <c r="Y11">
        <v>104</v>
      </c>
      <c r="Z11">
        <v>0.16031119999999999</v>
      </c>
      <c r="AA11">
        <v>8.7013000000000004E-3</v>
      </c>
      <c r="AB11">
        <v>0.14324500000000001</v>
      </c>
      <c r="AC11">
        <v>0.17737729999999999</v>
      </c>
      <c r="AD11">
        <v>1725</v>
      </c>
      <c r="AE11">
        <v>2</v>
      </c>
      <c r="AF11">
        <v>1</v>
      </c>
      <c r="AG11" t="s">
        <v>6</v>
      </c>
    </row>
    <row r="12" spans="1:33" x14ac:dyDescent="0.25">
      <c r="A12" t="s">
        <v>61</v>
      </c>
      <c r="B12" s="10" t="s">
        <v>112</v>
      </c>
      <c r="C12" s="4">
        <v>5.5496200000000002E-2</v>
      </c>
      <c r="D12" s="8">
        <v>2.9437E-3</v>
      </c>
      <c r="E12" s="4">
        <v>0.3127858</v>
      </c>
      <c r="F12" s="8">
        <v>6.8329999999999997E-3</v>
      </c>
      <c r="G12" s="6">
        <v>17.742559999999997</v>
      </c>
      <c r="H12" s="9">
        <v>0.74351</v>
      </c>
      <c r="I12" s="6">
        <v>15.696869999999999</v>
      </c>
      <c r="J12" s="9">
        <v>0.69840999999999998</v>
      </c>
      <c r="L12">
        <f t="shared" si="0"/>
        <v>0.88470153123337336</v>
      </c>
      <c r="N12" t="s">
        <v>112</v>
      </c>
      <c r="O12">
        <v>15.6</v>
      </c>
      <c r="P12" s="2">
        <f t="shared" si="4"/>
        <v>87.924177796214309</v>
      </c>
      <c r="Q12">
        <f t="shared" si="5"/>
        <v>20</v>
      </c>
      <c r="R12">
        <f t="shared" si="6"/>
        <v>23</v>
      </c>
      <c r="T12">
        <f t="shared" si="1"/>
        <v>11</v>
      </c>
      <c r="U12" s="12">
        <f t="shared" si="2"/>
        <v>7</v>
      </c>
      <c r="V12" s="12">
        <f t="shared" si="3"/>
        <v>4</v>
      </c>
      <c r="W12" s="12"/>
      <c r="X12" s="12"/>
      <c r="Y12">
        <v>104</v>
      </c>
      <c r="Z12">
        <v>0.15696869999999999</v>
      </c>
      <c r="AA12">
        <v>6.9841E-3</v>
      </c>
      <c r="AB12">
        <v>0.14327819999999999</v>
      </c>
      <c r="AC12">
        <v>0.17065920000000001</v>
      </c>
      <c r="AD12">
        <v>8286</v>
      </c>
      <c r="AE12">
        <v>2</v>
      </c>
      <c r="AF12">
        <v>1</v>
      </c>
      <c r="AG12" t="s">
        <v>7</v>
      </c>
    </row>
    <row r="13" spans="1:33" x14ac:dyDescent="0.25">
      <c r="A13" t="s">
        <v>44</v>
      </c>
      <c r="B13" s="10" t="s">
        <v>98</v>
      </c>
      <c r="C13" s="4">
        <v>3.5488100000000002E-2</v>
      </c>
      <c r="D13" s="8">
        <v>8.5489999999999993E-3</v>
      </c>
      <c r="E13" s="4">
        <v>0.19324830000000001</v>
      </c>
      <c r="F13" s="8">
        <v>2.17538E-2</v>
      </c>
      <c r="G13" s="6">
        <v>18.363990000000001</v>
      </c>
      <c r="H13" s="9">
        <v>2.9016000000000002</v>
      </c>
      <c r="I13" s="6">
        <v>11.31818</v>
      </c>
      <c r="J13" s="9">
        <v>1.4882200000000001</v>
      </c>
      <c r="L13" s="2">
        <f t="shared" si="0"/>
        <v>0.61632466582697987</v>
      </c>
      <c r="N13" t="s">
        <v>98</v>
      </c>
      <c r="O13">
        <v>14.9</v>
      </c>
      <c r="P13" s="2">
        <f t="shared" si="4"/>
        <v>81.1370513706444</v>
      </c>
      <c r="Q13">
        <f t="shared" si="5"/>
        <v>18</v>
      </c>
      <c r="R13">
        <f t="shared" si="6"/>
        <v>24</v>
      </c>
      <c r="T13">
        <f t="shared" si="1"/>
        <v>24</v>
      </c>
      <c r="U13" s="12">
        <f t="shared" si="2"/>
        <v>26</v>
      </c>
      <c r="V13" s="12">
        <f t="shared" si="3"/>
        <v>2</v>
      </c>
      <c r="W13" s="12"/>
      <c r="X13" s="12"/>
      <c r="Y13">
        <v>104</v>
      </c>
      <c r="Z13">
        <v>0.1131818</v>
      </c>
      <c r="AA13">
        <v>1.48822E-2</v>
      </c>
      <c r="AB13">
        <v>8.4004800000000004E-2</v>
      </c>
      <c r="AC13">
        <v>0.1423587</v>
      </c>
      <c r="AD13">
        <v>4277</v>
      </c>
      <c r="AE13">
        <v>2</v>
      </c>
      <c r="AF13">
        <v>1</v>
      </c>
      <c r="AG13" t="s">
        <v>8</v>
      </c>
    </row>
    <row r="14" spans="1:33" x14ac:dyDescent="0.25">
      <c r="A14" t="s">
        <v>55</v>
      </c>
      <c r="B14" s="10" t="s">
        <v>108</v>
      </c>
      <c r="C14" s="4">
        <v>3.8490999999999997E-2</v>
      </c>
      <c r="D14" s="8">
        <v>2.6278999999999999E-3</v>
      </c>
      <c r="E14" s="4">
        <v>0.26338719999999999</v>
      </c>
      <c r="F14" s="8">
        <v>7.9138999999999998E-3</v>
      </c>
      <c r="G14" s="6">
        <v>14.61384</v>
      </c>
      <c r="H14" s="9">
        <v>0.97724000000000011</v>
      </c>
      <c r="I14" s="6">
        <v>12.431850000000001</v>
      </c>
      <c r="J14" s="9">
        <v>0.94562000000000002</v>
      </c>
      <c r="L14">
        <f t="shared" si="0"/>
        <v>0.85069016767666816</v>
      </c>
      <c r="N14" t="s">
        <v>108</v>
      </c>
      <c r="O14">
        <v>13.9</v>
      </c>
      <c r="P14">
        <f t="shared" si="4"/>
        <v>95.115315344905923</v>
      </c>
      <c r="Q14">
        <f t="shared" si="5"/>
        <v>27</v>
      </c>
      <c r="R14">
        <f t="shared" si="6"/>
        <v>27</v>
      </c>
      <c r="T14">
        <f t="shared" si="1"/>
        <v>21</v>
      </c>
      <c r="U14" s="12">
        <f t="shared" si="2"/>
        <v>17</v>
      </c>
      <c r="V14" s="12">
        <f t="shared" si="3"/>
        <v>4</v>
      </c>
      <c r="W14" s="12"/>
      <c r="X14" s="12"/>
      <c r="Y14">
        <v>104</v>
      </c>
      <c r="Z14">
        <v>0.1243185</v>
      </c>
      <c r="AA14">
        <v>9.4561999999999997E-3</v>
      </c>
      <c r="AB14">
        <v>0.1057797</v>
      </c>
      <c r="AC14">
        <v>0.1428574</v>
      </c>
      <c r="AD14">
        <v>4463</v>
      </c>
      <c r="AE14">
        <v>2</v>
      </c>
      <c r="AF14">
        <v>1</v>
      </c>
      <c r="AG14" t="s">
        <v>9</v>
      </c>
    </row>
    <row r="15" spans="1:33" x14ac:dyDescent="0.25">
      <c r="A15" t="s">
        <v>58</v>
      </c>
      <c r="B15" s="10" t="s">
        <v>105</v>
      </c>
      <c r="C15" s="4">
        <v>3.81226E-2</v>
      </c>
      <c r="D15" s="8">
        <v>2.2441000000000002E-3</v>
      </c>
      <c r="E15" s="4">
        <v>0.26247209999999999</v>
      </c>
      <c r="F15" s="8">
        <v>6.5802999999999999E-3</v>
      </c>
      <c r="G15" s="6">
        <v>14.524419999999999</v>
      </c>
      <c r="H15" s="9">
        <v>0.68586999999999998</v>
      </c>
      <c r="I15" s="6">
        <v>11.800850000000001</v>
      </c>
      <c r="J15" s="9">
        <v>0.59358</v>
      </c>
      <c r="L15">
        <f t="shared" si="0"/>
        <v>0.8124833900424252</v>
      </c>
      <c r="N15" t="s">
        <v>105</v>
      </c>
      <c r="O15">
        <v>15.9</v>
      </c>
      <c r="P15">
        <f t="shared" si="4"/>
        <v>109.47080847290289</v>
      </c>
      <c r="Q15">
        <f t="shared" si="5"/>
        <v>28</v>
      </c>
      <c r="R15">
        <f t="shared" si="6"/>
        <v>21.5</v>
      </c>
      <c r="T15">
        <f t="shared" si="1"/>
        <v>22</v>
      </c>
      <c r="U15" s="12">
        <f t="shared" si="2"/>
        <v>18</v>
      </c>
      <c r="V15" s="12">
        <f t="shared" si="3"/>
        <v>4</v>
      </c>
      <c r="W15" s="12"/>
      <c r="X15" s="12"/>
      <c r="Y15">
        <v>104</v>
      </c>
      <c r="Z15">
        <v>0.1180085</v>
      </c>
      <c r="AA15">
        <v>5.9357999999999998E-3</v>
      </c>
      <c r="AB15">
        <v>0.1063703</v>
      </c>
      <c r="AC15">
        <v>0.1296467</v>
      </c>
      <c r="AD15">
        <v>3319</v>
      </c>
      <c r="AE15">
        <v>2</v>
      </c>
      <c r="AF15">
        <v>1</v>
      </c>
      <c r="AG15" t="s">
        <v>10</v>
      </c>
    </row>
    <row r="16" spans="1:33" x14ac:dyDescent="0.25">
      <c r="A16" t="s">
        <v>64</v>
      </c>
      <c r="B16" s="10" t="s">
        <v>118</v>
      </c>
      <c r="C16" s="4">
        <v>5.8324599999999997E-2</v>
      </c>
      <c r="D16" s="8">
        <v>3.4359999999999998E-3</v>
      </c>
      <c r="E16" s="4">
        <v>0.33310899999999999</v>
      </c>
      <c r="F16" s="8">
        <v>7.6651999999999996E-3</v>
      </c>
      <c r="G16" s="6">
        <v>17.509169999999997</v>
      </c>
      <c r="H16" s="9">
        <v>0.88128000000000006</v>
      </c>
      <c r="I16" s="6">
        <v>15.85772</v>
      </c>
      <c r="J16" s="9">
        <v>0.83350000000000002</v>
      </c>
      <c r="L16">
        <f t="shared" si="0"/>
        <v>0.90568085180508284</v>
      </c>
      <c r="N16" t="s">
        <v>118</v>
      </c>
      <c r="O16">
        <v>16.3</v>
      </c>
      <c r="P16">
        <f t="shared" si="4"/>
        <v>93.094075847113274</v>
      </c>
      <c r="Q16">
        <f t="shared" si="5"/>
        <v>22</v>
      </c>
      <c r="R16">
        <f t="shared" si="6"/>
        <v>20</v>
      </c>
      <c r="T16">
        <f t="shared" si="1"/>
        <v>10</v>
      </c>
      <c r="U16" s="12">
        <f t="shared" si="2"/>
        <v>4</v>
      </c>
      <c r="V16" s="12">
        <f t="shared" si="3"/>
        <v>6</v>
      </c>
      <c r="W16" s="12"/>
      <c r="X16" s="12"/>
      <c r="Y16">
        <v>104</v>
      </c>
      <c r="Z16">
        <v>0.1585772</v>
      </c>
      <c r="AA16">
        <v>8.3350000000000004E-3</v>
      </c>
      <c r="AB16">
        <v>0.14223179999999999</v>
      </c>
      <c r="AC16">
        <v>0.17492269999999999</v>
      </c>
      <c r="AD16">
        <v>2158</v>
      </c>
      <c r="AE16">
        <v>2</v>
      </c>
      <c r="AF16">
        <v>1</v>
      </c>
      <c r="AG16" t="s">
        <v>11</v>
      </c>
    </row>
    <row r="17" spans="1:33" x14ac:dyDescent="0.25">
      <c r="A17" t="s">
        <v>52</v>
      </c>
      <c r="B17" s="10" t="s">
        <v>104</v>
      </c>
      <c r="C17" s="4">
        <v>4.1543200000000002E-2</v>
      </c>
      <c r="D17" s="8">
        <v>2.8075999999999999E-3</v>
      </c>
      <c r="E17" s="4">
        <v>0.21226390000000001</v>
      </c>
      <c r="F17" s="8">
        <v>7.8156000000000007E-3</v>
      </c>
      <c r="G17" s="6">
        <v>19.571490000000001</v>
      </c>
      <c r="H17" s="9">
        <v>1.1678900000000001</v>
      </c>
      <c r="I17" s="6">
        <v>16.848369999999999</v>
      </c>
      <c r="J17" s="9">
        <v>1.05053</v>
      </c>
      <c r="L17">
        <f t="shared" si="0"/>
        <v>0.86086291845945295</v>
      </c>
      <c r="N17" t="s">
        <v>104</v>
      </c>
      <c r="O17">
        <v>16.399999999999999</v>
      </c>
      <c r="P17" s="2">
        <f t="shared" si="4"/>
        <v>83.795357430629949</v>
      </c>
      <c r="Q17">
        <f t="shared" si="5"/>
        <v>15</v>
      </c>
      <c r="R17">
        <f t="shared" si="6"/>
        <v>19</v>
      </c>
      <c r="T17">
        <f t="shared" si="1"/>
        <v>19</v>
      </c>
      <c r="U17" s="12">
        <f t="shared" si="2"/>
        <v>22</v>
      </c>
      <c r="V17" s="12">
        <f t="shared" si="3"/>
        <v>3</v>
      </c>
      <c r="W17" s="12"/>
      <c r="X17" s="12"/>
      <c r="Y17">
        <v>104</v>
      </c>
      <c r="Z17">
        <v>0.16848369999999999</v>
      </c>
      <c r="AA17">
        <v>1.05053E-2</v>
      </c>
      <c r="AB17">
        <v>0.14789060000000001</v>
      </c>
      <c r="AC17">
        <v>0.18907669999999999</v>
      </c>
      <c r="AD17">
        <v>7971</v>
      </c>
      <c r="AE17">
        <v>2</v>
      </c>
      <c r="AF17">
        <v>1</v>
      </c>
      <c r="AG17" t="s">
        <v>12</v>
      </c>
    </row>
    <row r="18" spans="1:33" x14ac:dyDescent="0.25">
      <c r="A18" t="s">
        <v>62</v>
      </c>
      <c r="B18" s="10" t="s">
        <v>117</v>
      </c>
      <c r="C18" s="4">
        <v>5.8881299999999998E-2</v>
      </c>
      <c r="D18" s="8">
        <v>4.7999000000000002E-3</v>
      </c>
      <c r="E18" s="4">
        <v>0.28192519999999999</v>
      </c>
      <c r="F18" s="8">
        <v>1.04633E-2</v>
      </c>
      <c r="G18" s="6">
        <v>20.885439999999999</v>
      </c>
      <c r="H18" s="9">
        <v>1.29819</v>
      </c>
      <c r="I18" s="6">
        <v>18.396439999999998</v>
      </c>
      <c r="J18" s="9">
        <v>1.2436199999999999</v>
      </c>
      <c r="L18">
        <f t="shared" si="0"/>
        <v>0.88082606830404331</v>
      </c>
      <c r="N18" t="s">
        <v>117</v>
      </c>
      <c r="O18">
        <v>21</v>
      </c>
      <c r="P18">
        <f t="shared" si="4"/>
        <v>100.54851609542341</v>
      </c>
      <c r="Q18">
        <f t="shared" si="5"/>
        <v>11</v>
      </c>
      <c r="R18">
        <f t="shared" si="6"/>
        <v>9</v>
      </c>
      <c r="T18">
        <f t="shared" si="1"/>
        <v>9</v>
      </c>
      <c r="U18" s="12">
        <f t="shared" si="2"/>
        <v>11</v>
      </c>
      <c r="V18" s="12">
        <f t="shared" si="3"/>
        <v>2</v>
      </c>
      <c r="W18" s="12"/>
      <c r="X18" s="12"/>
      <c r="Y18">
        <v>104</v>
      </c>
      <c r="Z18">
        <v>0.1839644</v>
      </c>
      <c r="AA18">
        <v>1.24362E-2</v>
      </c>
      <c r="AB18">
        <v>0.1595309</v>
      </c>
      <c r="AC18">
        <v>0.2083979</v>
      </c>
      <c r="AD18">
        <v>501</v>
      </c>
      <c r="AE18">
        <v>2</v>
      </c>
      <c r="AF18">
        <v>1</v>
      </c>
      <c r="AG18" t="s">
        <v>13</v>
      </c>
    </row>
    <row r="19" spans="1:33" x14ac:dyDescent="0.25">
      <c r="A19" t="s">
        <v>46</v>
      </c>
      <c r="B19" s="10" t="s">
        <v>110</v>
      </c>
      <c r="C19" s="4">
        <v>3.7808599999999998E-2</v>
      </c>
      <c r="D19" s="8">
        <v>2.7902000000000001E-3</v>
      </c>
      <c r="E19" s="4">
        <v>0.18920909999999999</v>
      </c>
      <c r="F19" s="8">
        <v>6.1862000000000002E-3</v>
      </c>
      <c r="G19" s="6">
        <v>19.98246</v>
      </c>
      <c r="H19" s="9">
        <v>1.17039</v>
      </c>
      <c r="I19" s="6">
        <v>16.989470000000001</v>
      </c>
      <c r="J19" s="9">
        <v>1.1009200000000001</v>
      </c>
      <c r="L19">
        <f t="shared" si="0"/>
        <v>0.85021914218769867</v>
      </c>
      <c r="N19" t="s">
        <v>110</v>
      </c>
      <c r="O19">
        <v>22.2</v>
      </c>
      <c r="P19" s="2">
        <f t="shared" si="4"/>
        <v>111.09743244825711</v>
      </c>
      <c r="Q19">
        <f t="shared" si="5"/>
        <v>12</v>
      </c>
      <c r="R19">
        <f t="shared" si="6"/>
        <v>8</v>
      </c>
      <c r="T19">
        <f t="shared" si="1"/>
        <v>23</v>
      </c>
      <c r="U19" s="12">
        <f t="shared" si="2"/>
        <v>27</v>
      </c>
      <c r="V19" s="12">
        <f t="shared" si="3"/>
        <v>4</v>
      </c>
      <c r="W19" s="12"/>
      <c r="X19" s="12"/>
      <c r="Y19">
        <v>104</v>
      </c>
      <c r="Z19">
        <v>0.16989470000000001</v>
      </c>
      <c r="AA19">
        <v>1.10092E-2</v>
      </c>
      <c r="AB19">
        <v>0.14830489999999999</v>
      </c>
      <c r="AC19">
        <v>0.1914845</v>
      </c>
      <c r="AD19">
        <v>2152</v>
      </c>
      <c r="AE19">
        <v>2</v>
      </c>
      <c r="AF19">
        <v>1</v>
      </c>
      <c r="AG19" t="s">
        <v>14</v>
      </c>
    </row>
    <row r="20" spans="1:33" x14ac:dyDescent="0.25">
      <c r="A20" t="s">
        <v>43</v>
      </c>
      <c r="B20" s="10" t="s">
        <v>103</v>
      </c>
      <c r="C20" s="4">
        <v>2.6215700000000002E-2</v>
      </c>
      <c r="D20" s="8">
        <v>3.5030999999999999E-3</v>
      </c>
      <c r="E20" s="4">
        <v>0.25775500000000001</v>
      </c>
      <c r="F20" s="8">
        <v>1.2667599999999999E-2</v>
      </c>
      <c r="G20" s="6">
        <v>10.17079</v>
      </c>
      <c r="H20" s="9">
        <v>1.42791</v>
      </c>
      <c r="I20" s="6">
        <v>9.2480000000000011</v>
      </c>
      <c r="J20" s="9">
        <v>1.2919</v>
      </c>
      <c r="L20">
        <f t="shared" si="0"/>
        <v>0.90927056796964645</v>
      </c>
      <c r="N20" t="s">
        <v>103</v>
      </c>
      <c r="O20">
        <v>13.6</v>
      </c>
      <c r="P20" s="2">
        <f t="shared" si="4"/>
        <v>133.71625999553623</v>
      </c>
      <c r="Q20">
        <f t="shared" si="5"/>
        <v>30</v>
      </c>
      <c r="R20">
        <f t="shared" si="6"/>
        <v>28</v>
      </c>
      <c r="T20">
        <f t="shared" si="1"/>
        <v>30</v>
      </c>
      <c r="U20" s="12">
        <f t="shared" si="2"/>
        <v>19</v>
      </c>
      <c r="V20" s="12">
        <f t="shared" si="3"/>
        <v>11</v>
      </c>
      <c r="W20" s="12"/>
      <c r="X20" s="12"/>
      <c r="Y20">
        <v>104</v>
      </c>
      <c r="Z20">
        <v>9.2480000000000007E-2</v>
      </c>
      <c r="AA20">
        <v>1.2919E-2</v>
      </c>
      <c r="AB20">
        <v>6.7148600000000003E-2</v>
      </c>
      <c r="AC20">
        <v>0.11781129999999999</v>
      </c>
      <c r="AD20">
        <v>2927</v>
      </c>
      <c r="AE20">
        <v>2</v>
      </c>
      <c r="AF20">
        <v>1</v>
      </c>
      <c r="AG20" t="s">
        <v>15</v>
      </c>
    </row>
    <row r="21" spans="1:33" x14ac:dyDescent="0.25">
      <c r="A21" t="s">
        <v>49</v>
      </c>
      <c r="B21" s="10" t="s">
        <v>124</v>
      </c>
      <c r="C21" s="4">
        <v>8.9288800000000001E-2</v>
      </c>
      <c r="D21" s="8">
        <v>1.33145E-2</v>
      </c>
      <c r="E21" s="4">
        <v>0.37034329999999999</v>
      </c>
      <c r="F21" s="8">
        <v>2.5717E-2</v>
      </c>
      <c r="G21" s="6">
        <v>24.109749999999998</v>
      </c>
      <c r="H21" s="9">
        <v>2.28254</v>
      </c>
      <c r="I21" s="6">
        <v>19.445329999999998</v>
      </c>
      <c r="J21" s="9">
        <v>1.92571</v>
      </c>
      <c r="L21">
        <f t="shared" si="0"/>
        <v>0.80653387115171249</v>
      </c>
      <c r="N21" t="s">
        <v>124</v>
      </c>
      <c r="O21">
        <v>26.5</v>
      </c>
      <c r="P21">
        <f t="shared" si="4"/>
        <v>109.91403892616059</v>
      </c>
      <c r="Q21">
        <f t="shared" si="5"/>
        <v>6</v>
      </c>
      <c r="R21">
        <f t="shared" si="6"/>
        <v>4</v>
      </c>
      <c r="T21">
        <f t="shared" si="1"/>
        <v>2</v>
      </c>
      <c r="U21" s="12">
        <f t="shared" si="2"/>
        <v>1</v>
      </c>
      <c r="V21" s="12">
        <f t="shared" si="3"/>
        <v>1</v>
      </c>
      <c r="W21" s="12"/>
      <c r="X21" s="12"/>
      <c r="Y21">
        <v>104</v>
      </c>
      <c r="Z21">
        <v>0.1944533</v>
      </c>
      <c r="AA21">
        <v>1.9257099999999999E-2</v>
      </c>
      <c r="AB21">
        <v>0.156664</v>
      </c>
      <c r="AC21">
        <v>0.23224259999999999</v>
      </c>
      <c r="AD21">
        <v>992</v>
      </c>
      <c r="AE21">
        <v>2</v>
      </c>
      <c r="AF21">
        <v>1</v>
      </c>
      <c r="AG21" t="s">
        <v>16</v>
      </c>
    </row>
    <row r="22" spans="1:33" x14ac:dyDescent="0.25">
      <c r="A22" t="s">
        <v>60</v>
      </c>
      <c r="B22" s="10" t="s">
        <v>106</v>
      </c>
      <c r="C22" s="4">
        <v>3.5249099999999998E-2</v>
      </c>
      <c r="D22" s="8">
        <v>2.4156E-3</v>
      </c>
      <c r="E22" s="4">
        <v>0.2660361</v>
      </c>
      <c r="F22" s="8">
        <v>5.4257999999999997E-3</v>
      </c>
      <c r="G22" s="6">
        <v>13.249739999999999</v>
      </c>
      <c r="H22" s="9">
        <v>0.76252000000000009</v>
      </c>
      <c r="I22" s="6">
        <v>11.640269999999999</v>
      </c>
      <c r="J22" s="9">
        <v>0.62534000000000001</v>
      </c>
      <c r="L22">
        <f t="shared" si="0"/>
        <v>0.87852818243980635</v>
      </c>
      <c r="N22" t="s">
        <v>106</v>
      </c>
      <c r="O22">
        <v>14.1</v>
      </c>
      <c r="P22">
        <f t="shared" si="4"/>
        <v>106.4171825258458</v>
      </c>
      <c r="Q22">
        <f t="shared" si="5"/>
        <v>29</v>
      </c>
      <c r="R22">
        <f t="shared" si="6"/>
        <v>26</v>
      </c>
      <c r="T22">
        <f t="shared" si="1"/>
        <v>25</v>
      </c>
      <c r="U22" s="12">
        <f t="shared" si="2"/>
        <v>15</v>
      </c>
      <c r="V22" s="12">
        <f t="shared" si="3"/>
        <v>10</v>
      </c>
      <c r="W22" s="12"/>
      <c r="X22" s="12"/>
      <c r="Y22">
        <v>104</v>
      </c>
      <c r="Z22">
        <v>0.1164027</v>
      </c>
      <c r="AA22">
        <v>6.2534000000000001E-3</v>
      </c>
      <c r="AB22">
        <v>0.10414329999999999</v>
      </c>
      <c r="AC22">
        <v>0.1286622</v>
      </c>
      <c r="AD22">
        <v>4980</v>
      </c>
      <c r="AE22">
        <v>2</v>
      </c>
      <c r="AF22">
        <v>1</v>
      </c>
      <c r="AG22" t="s">
        <v>17</v>
      </c>
    </row>
    <row r="23" spans="1:33" x14ac:dyDescent="0.25">
      <c r="A23" t="s">
        <v>48</v>
      </c>
      <c r="B23" s="10" t="s">
        <v>116</v>
      </c>
      <c r="C23" s="4">
        <v>5.42365E-2</v>
      </c>
      <c r="D23" s="8">
        <v>5.2386999999999998E-3</v>
      </c>
      <c r="E23" s="4">
        <v>0.300595</v>
      </c>
      <c r="F23" s="8">
        <v>1.1775900000000001E-2</v>
      </c>
      <c r="G23" s="6">
        <v>18.043060000000001</v>
      </c>
      <c r="H23" s="9">
        <v>1.4938099999999999</v>
      </c>
      <c r="I23" s="6">
        <v>14.36604</v>
      </c>
      <c r="J23" s="9">
        <v>1.31914</v>
      </c>
      <c r="L23">
        <f t="shared" si="0"/>
        <v>0.79620862536620729</v>
      </c>
      <c r="N23" t="s">
        <v>116</v>
      </c>
      <c r="O23">
        <v>19</v>
      </c>
      <c r="P23">
        <f t="shared" si="4"/>
        <v>105.30364583391065</v>
      </c>
      <c r="Q23">
        <f t="shared" si="5"/>
        <v>19</v>
      </c>
      <c r="R23">
        <f t="shared" si="6"/>
        <v>14</v>
      </c>
      <c r="T23">
        <f t="shared" si="1"/>
        <v>13</v>
      </c>
      <c r="U23" s="12">
        <f t="shared" si="2"/>
        <v>8</v>
      </c>
      <c r="V23" s="12">
        <f t="shared" si="3"/>
        <v>5</v>
      </c>
      <c r="W23" s="12"/>
      <c r="X23" s="12"/>
      <c r="Y23">
        <v>104</v>
      </c>
      <c r="Z23">
        <v>0.14366039999999999</v>
      </c>
      <c r="AA23">
        <v>1.3191400000000001E-2</v>
      </c>
      <c r="AB23">
        <v>0.1177969</v>
      </c>
      <c r="AC23">
        <v>0.16952390000000001</v>
      </c>
      <c r="AD23">
        <v>3509</v>
      </c>
      <c r="AE23">
        <v>2</v>
      </c>
      <c r="AF23">
        <v>1</v>
      </c>
      <c r="AG23" t="s">
        <v>18</v>
      </c>
    </row>
    <row r="24" spans="1:33" x14ac:dyDescent="0.25">
      <c r="A24" t="s">
        <v>63</v>
      </c>
      <c r="B24" s="10" t="s">
        <v>125</v>
      </c>
      <c r="C24" s="4">
        <v>7.3729900000000001E-2</v>
      </c>
      <c r="D24" s="8">
        <v>5.5570999999999997E-3</v>
      </c>
      <c r="E24" s="4">
        <v>0.2878966</v>
      </c>
      <c r="F24" s="8">
        <v>1.25253E-2</v>
      </c>
      <c r="G24" s="6">
        <v>25.609840000000002</v>
      </c>
      <c r="H24" s="9">
        <v>1.6753</v>
      </c>
      <c r="I24" s="6">
        <v>24.397880000000001</v>
      </c>
      <c r="J24" s="9">
        <v>1.5929200000000001</v>
      </c>
      <c r="L24">
        <f t="shared" si="0"/>
        <v>0.9526760026614769</v>
      </c>
      <c r="N24" t="s">
        <v>125</v>
      </c>
      <c r="O24">
        <v>29.5</v>
      </c>
      <c r="P24" s="2">
        <f t="shared" si="4"/>
        <v>115.19009880577151</v>
      </c>
      <c r="Q24">
        <f t="shared" si="5"/>
        <v>4</v>
      </c>
      <c r="R24">
        <f t="shared" si="6"/>
        <v>2</v>
      </c>
      <c r="T24">
        <f t="shared" si="1"/>
        <v>5</v>
      </c>
      <c r="U24" s="12">
        <f t="shared" si="2"/>
        <v>10</v>
      </c>
      <c r="V24" s="12">
        <f t="shared" si="3"/>
        <v>5</v>
      </c>
      <c r="W24" s="12"/>
      <c r="X24" s="12"/>
      <c r="Y24">
        <v>104</v>
      </c>
      <c r="Z24">
        <v>0.2439788</v>
      </c>
      <c r="AA24">
        <v>1.5929200000000001E-2</v>
      </c>
      <c r="AB24">
        <v>0.21274480000000001</v>
      </c>
      <c r="AC24">
        <v>0.27521279999999998</v>
      </c>
      <c r="AD24">
        <v>2846</v>
      </c>
      <c r="AE24">
        <v>2</v>
      </c>
      <c r="AF24">
        <v>1</v>
      </c>
      <c r="AG24" t="s">
        <v>19</v>
      </c>
    </row>
    <row r="25" spans="1:33" x14ac:dyDescent="0.25">
      <c r="A25" t="s">
        <v>70</v>
      </c>
      <c r="B25" s="10" t="s">
        <v>115</v>
      </c>
      <c r="C25" s="4">
        <v>6.1653800000000002E-2</v>
      </c>
      <c r="D25" s="8">
        <v>4.9477000000000002E-3</v>
      </c>
      <c r="E25" s="4">
        <v>0.27335029999999999</v>
      </c>
      <c r="F25" s="8">
        <v>9.4141999999999993E-3</v>
      </c>
      <c r="G25" s="6">
        <v>22.554850000000002</v>
      </c>
      <c r="H25" s="9">
        <v>1.3861300000000001</v>
      </c>
      <c r="I25" s="6">
        <v>20.05368</v>
      </c>
      <c r="J25" s="9">
        <v>1.3225900000000002</v>
      </c>
      <c r="L25">
        <f t="shared" si="0"/>
        <v>0.88910722084163707</v>
      </c>
      <c r="N25" t="s">
        <v>115</v>
      </c>
      <c r="O25">
        <v>20.6</v>
      </c>
      <c r="P25">
        <f t="shared" si="4"/>
        <v>91.332906226377034</v>
      </c>
      <c r="Q25">
        <f t="shared" si="5"/>
        <v>9</v>
      </c>
      <c r="R25">
        <f t="shared" si="6"/>
        <v>10</v>
      </c>
      <c r="T25">
        <f t="shared" si="1"/>
        <v>8</v>
      </c>
      <c r="U25" s="12">
        <f t="shared" si="2"/>
        <v>13</v>
      </c>
      <c r="V25" s="12">
        <f t="shared" si="3"/>
        <v>5</v>
      </c>
      <c r="W25" s="12"/>
      <c r="X25" s="12"/>
      <c r="Y25">
        <v>104</v>
      </c>
      <c r="Z25">
        <v>0.20053679999999999</v>
      </c>
      <c r="AA25">
        <v>1.3225900000000001E-2</v>
      </c>
      <c r="AB25">
        <v>0.1745853</v>
      </c>
      <c r="AC25">
        <v>0.2264882</v>
      </c>
      <c r="AD25">
        <v>1075</v>
      </c>
      <c r="AE25">
        <v>2</v>
      </c>
      <c r="AF25">
        <v>1</v>
      </c>
      <c r="AG25" t="s">
        <v>20</v>
      </c>
    </row>
    <row r="26" spans="1:33" x14ac:dyDescent="0.25">
      <c r="A26" t="s">
        <v>50</v>
      </c>
      <c r="B26" s="10" t="s">
        <v>113</v>
      </c>
      <c r="C26" s="4">
        <v>5.4097899999999997E-2</v>
      </c>
      <c r="D26" s="8">
        <v>4.4006000000000002E-3</v>
      </c>
      <c r="E26" s="4">
        <v>0.21296519999999999</v>
      </c>
      <c r="F26" s="8">
        <v>1.05533E-2</v>
      </c>
      <c r="G26" s="6">
        <v>25.402239999999999</v>
      </c>
      <c r="H26" s="9">
        <v>1.7295199999999999</v>
      </c>
      <c r="I26" s="6">
        <v>24.485989999999997</v>
      </c>
      <c r="J26" s="9">
        <v>1.7074700000000003</v>
      </c>
      <c r="L26">
        <f t="shared" si="0"/>
        <v>0.96393034630016872</v>
      </c>
      <c r="N26" t="s">
        <v>113</v>
      </c>
      <c r="O26">
        <v>25.5</v>
      </c>
      <c r="P26">
        <f t="shared" si="4"/>
        <v>100.38484795041698</v>
      </c>
      <c r="Q26">
        <f t="shared" si="5"/>
        <v>5</v>
      </c>
      <c r="R26">
        <f t="shared" si="6"/>
        <v>6</v>
      </c>
      <c r="T26">
        <f t="shared" si="1"/>
        <v>14</v>
      </c>
      <c r="U26" s="12">
        <f t="shared" si="2"/>
        <v>20</v>
      </c>
      <c r="V26" s="12">
        <f t="shared" si="3"/>
        <v>6</v>
      </c>
      <c r="W26" s="12"/>
      <c r="X26" s="12"/>
      <c r="Y26">
        <v>104</v>
      </c>
      <c r="Z26">
        <v>0.24485989999999999</v>
      </c>
      <c r="AA26">
        <v>1.7074700000000002E-2</v>
      </c>
      <c r="AB26">
        <v>0.21137739999999999</v>
      </c>
      <c r="AC26">
        <v>0.27834239999999999</v>
      </c>
      <c r="AD26">
        <v>2418</v>
      </c>
      <c r="AE26">
        <v>2</v>
      </c>
      <c r="AF26">
        <v>1</v>
      </c>
      <c r="AG26" t="s">
        <v>21</v>
      </c>
    </row>
    <row r="27" spans="1:33" x14ac:dyDescent="0.25">
      <c r="A27" t="s">
        <v>45</v>
      </c>
      <c r="B27" s="10" t="s">
        <v>111</v>
      </c>
      <c r="C27" s="4">
        <v>4.6823099999999999E-2</v>
      </c>
      <c r="D27" s="8">
        <v>3.1817E-3</v>
      </c>
      <c r="E27" s="4">
        <v>0.26668429999999999</v>
      </c>
      <c r="F27" s="8">
        <v>8.6298E-3</v>
      </c>
      <c r="G27" s="6">
        <v>17.557500000000001</v>
      </c>
      <c r="H27" s="9">
        <v>1.10121</v>
      </c>
      <c r="I27" s="6">
        <v>14.825759999999999</v>
      </c>
      <c r="J27" s="9">
        <v>0.99433000000000005</v>
      </c>
      <c r="L27">
        <f t="shared" si="0"/>
        <v>0.84441178983340437</v>
      </c>
      <c r="N27" t="s">
        <v>111</v>
      </c>
      <c r="O27">
        <v>16.600000000000001</v>
      </c>
      <c r="P27">
        <f t="shared" si="4"/>
        <v>94.54649010394418</v>
      </c>
      <c r="Q27">
        <f t="shared" si="5"/>
        <v>21</v>
      </c>
      <c r="R27">
        <f t="shared" si="6"/>
        <v>18</v>
      </c>
      <c r="T27">
        <f t="shared" si="1"/>
        <v>16</v>
      </c>
      <c r="U27" s="12">
        <f t="shared" si="2"/>
        <v>14</v>
      </c>
      <c r="V27" s="12">
        <f t="shared" si="3"/>
        <v>2</v>
      </c>
      <c r="W27" s="12"/>
      <c r="X27" s="12"/>
      <c r="Y27">
        <v>104</v>
      </c>
      <c r="Z27">
        <v>0.14825759999999999</v>
      </c>
      <c r="AA27">
        <v>9.9433000000000004E-3</v>
      </c>
      <c r="AB27">
        <v>0.1287663</v>
      </c>
      <c r="AC27">
        <v>0.1677488</v>
      </c>
      <c r="AD27">
        <v>8399</v>
      </c>
      <c r="AE27">
        <v>2</v>
      </c>
      <c r="AF27">
        <v>1</v>
      </c>
      <c r="AG27" t="s">
        <v>22</v>
      </c>
    </row>
    <row r="28" spans="1:33" x14ac:dyDescent="0.25">
      <c r="A28" t="s">
        <v>47</v>
      </c>
      <c r="B28" s="10" t="s">
        <v>99</v>
      </c>
      <c r="C28" s="4">
        <v>3.3361700000000001E-2</v>
      </c>
      <c r="D28" s="8">
        <v>2.4835E-3</v>
      </c>
      <c r="E28" s="4">
        <v>0.19670270000000001</v>
      </c>
      <c r="F28" s="8">
        <v>8.0587000000000002E-3</v>
      </c>
      <c r="G28" s="6">
        <v>16.960439999999998</v>
      </c>
      <c r="H28" s="9">
        <v>1.0847900000000001</v>
      </c>
      <c r="I28" s="6">
        <v>13.86365</v>
      </c>
      <c r="J28" s="9">
        <v>0.98529</v>
      </c>
      <c r="L28">
        <f t="shared" si="0"/>
        <v>0.81741098697911141</v>
      </c>
      <c r="N28" t="s">
        <v>99</v>
      </c>
      <c r="O28">
        <v>14.2</v>
      </c>
      <c r="P28">
        <f t="shared" si="4"/>
        <v>83.724243003129644</v>
      </c>
      <c r="Q28">
        <f t="shared" si="5"/>
        <v>26</v>
      </c>
      <c r="R28">
        <f t="shared" si="6"/>
        <v>25</v>
      </c>
      <c r="T28">
        <f t="shared" si="1"/>
        <v>27</v>
      </c>
      <c r="U28" s="12">
        <f t="shared" si="2"/>
        <v>25</v>
      </c>
      <c r="V28" s="12">
        <f t="shared" si="3"/>
        <v>2</v>
      </c>
      <c r="W28" s="12"/>
      <c r="X28" s="12"/>
      <c r="Y28">
        <v>104</v>
      </c>
      <c r="Z28">
        <v>0.1386365</v>
      </c>
      <c r="AA28">
        <v>9.8528999999999995E-3</v>
      </c>
      <c r="AB28">
        <v>0.1193202</v>
      </c>
      <c r="AC28">
        <v>0.1579527</v>
      </c>
      <c r="AD28">
        <v>4864</v>
      </c>
      <c r="AE28">
        <v>2</v>
      </c>
      <c r="AF28">
        <v>1</v>
      </c>
      <c r="AG28" t="s">
        <v>23</v>
      </c>
    </row>
    <row r="29" spans="1:33" x14ac:dyDescent="0.25">
      <c r="A29" t="s">
        <v>68</v>
      </c>
      <c r="B29" s="10" t="s">
        <v>109</v>
      </c>
      <c r="C29" s="4">
        <v>4.1800900000000002E-2</v>
      </c>
      <c r="D29" s="8">
        <v>2.1751000000000001E-3</v>
      </c>
      <c r="E29" s="4">
        <v>0.2122744</v>
      </c>
      <c r="F29" s="8">
        <v>4.5856999999999998E-3</v>
      </c>
      <c r="G29" s="6">
        <v>19.69192</v>
      </c>
      <c r="H29" s="9">
        <v>0.85460999999999987</v>
      </c>
      <c r="I29" s="6">
        <v>13.29893</v>
      </c>
      <c r="J29" s="9">
        <v>0.73653999999999997</v>
      </c>
      <c r="L29" s="2">
        <f t="shared" si="0"/>
        <v>0.6753495850074549</v>
      </c>
      <c r="N29" t="s">
        <v>109</v>
      </c>
      <c r="O29">
        <v>20.399999999999999</v>
      </c>
      <c r="P29">
        <f t="shared" si="4"/>
        <v>103.5957895421066</v>
      </c>
      <c r="Q29">
        <f t="shared" si="5"/>
        <v>14</v>
      </c>
      <c r="R29">
        <f t="shared" si="6"/>
        <v>11</v>
      </c>
      <c r="T29">
        <f t="shared" si="1"/>
        <v>18</v>
      </c>
      <c r="U29" s="12">
        <f t="shared" si="2"/>
        <v>21</v>
      </c>
      <c r="V29" s="12">
        <f t="shared" si="3"/>
        <v>3</v>
      </c>
      <c r="W29" s="12"/>
      <c r="X29" s="12"/>
      <c r="Y29">
        <v>104</v>
      </c>
      <c r="Z29">
        <v>0.1329893</v>
      </c>
      <c r="AA29">
        <v>7.3654000000000002E-3</v>
      </c>
      <c r="AB29">
        <v>0.11855159999999999</v>
      </c>
      <c r="AC29">
        <v>0.147427</v>
      </c>
      <c r="AD29">
        <v>9905</v>
      </c>
      <c r="AE29">
        <v>2</v>
      </c>
      <c r="AF29">
        <v>1</v>
      </c>
      <c r="AG29" t="s">
        <v>24</v>
      </c>
    </row>
    <row r="30" spans="1:33" x14ac:dyDescent="0.25">
      <c r="A30" t="s">
        <v>66</v>
      </c>
      <c r="B30" s="10" t="s">
        <v>123</v>
      </c>
      <c r="C30" s="4">
        <v>7.4546100000000004E-2</v>
      </c>
      <c r="D30" s="8">
        <v>3.7547000000000001E-3</v>
      </c>
      <c r="E30" s="4">
        <v>0.27687519999999999</v>
      </c>
      <c r="F30" s="8">
        <v>7.2053999999999998E-3</v>
      </c>
      <c r="G30" s="6">
        <v>26.92409</v>
      </c>
      <c r="H30" s="9">
        <v>1.0993999999999999</v>
      </c>
      <c r="I30" s="6">
        <v>26.28416</v>
      </c>
      <c r="J30" s="9">
        <v>1.1150899999999999</v>
      </c>
      <c r="L30">
        <f t="shared" si="0"/>
        <v>0.97623206578198185</v>
      </c>
      <c r="N30" t="s">
        <v>123</v>
      </c>
      <c r="O30">
        <v>28</v>
      </c>
      <c r="P30">
        <f t="shared" si="4"/>
        <v>103.99608677582046</v>
      </c>
      <c r="Q30">
        <f t="shared" si="5"/>
        <v>2</v>
      </c>
      <c r="R30">
        <f t="shared" si="6"/>
        <v>3</v>
      </c>
      <c r="T30">
        <f t="shared" si="1"/>
        <v>4</v>
      </c>
      <c r="U30" s="12">
        <f t="shared" si="2"/>
        <v>12</v>
      </c>
      <c r="V30" s="12">
        <f t="shared" si="3"/>
        <v>8</v>
      </c>
      <c r="W30" s="12"/>
      <c r="X30" s="12"/>
      <c r="Y30">
        <v>104</v>
      </c>
      <c r="Z30">
        <v>0.26284160000000001</v>
      </c>
      <c r="AA30">
        <v>1.11509E-2</v>
      </c>
      <c r="AB30">
        <v>0.24098</v>
      </c>
      <c r="AC30">
        <v>0.28470329999999999</v>
      </c>
      <c r="AD30">
        <v>4242</v>
      </c>
      <c r="AE30">
        <v>2</v>
      </c>
      <c r="AF30">
        <v>1</v>
      </c>
      <c r="AG30" t="s">
        <v>25</v>
      </c>
    </row>
    <row r="31" spans="1:33" x14ac:dyDescent="0.25">
      <c r="A31" t="s">
        <v>71</v>
      </c>
      <c r="B31" s="10" t="s">
        <v>119</v>
      </c>
      <c r="C31" s="4">
        <v>0.13404659999999999</v>
      </c>
      <c r="D31" s="8">
        <v>1.13355E-2</v>
      </c>
      <c r="E31" s="4">
        <v>0.31561820000000002</v>
      </c>
      <c r="F31" s="8">
        <v>1.8819200000000001E-2</v>
      </c>
      <c r="G31" s="6">
        <v>42.471110000000003</v>
      </c>
      <c r="H31" s="9">
        <v>2.0554000000000001</v>
      </c>
      <c r="I31" s="6">
        <v>21.570220000000003</v>
      </c>
      <c r="J31" s="9">
        <v>1.43296</v>
      </c>
      <c r="L31" s="2">
        <f t="shared" si="0"/>
        <v>0.50787982701652956</v>
      </c>
      <c r="N31" t="s">
        <v>119</v>
      </c>
      <c r="O31">
        <v>44.8</v>
      </c>
      <c r="P31">
        <f t="shared" si="4"/>
        <v>105.4834686449212</v>
      </c>
      <c r="Q31">
        <f t="shared" si="5"/>
        <v>1</v>
      </c>
      <c r="R31">
        <f t="shared" si="6"/>
        <v>1</v>
      </c>
      <c r="T31">
        <f t="shared" si="1"/>
        <v>1</v>
      </c>
      <c r="U31" s="12">
        <f t="shared" si="2"/>
        <v>6</v>
      </c>
      <c r="V31" s="12">
        <f t="shared" si="3"/>
        <v>5</v>
      </c>
      <c r="W31" s="12"/>
      <c r="X31" s="12"/>
      <c r="Y31">
        <v>104</v>
      </c>
      <c r="Z31">
        <v>0.21570220000000001</v>
      </c>
      <c r="AA31">
        <v>1.43296E-2</v>
      </c>
      <c r="AB31">
        <v>0.18757199999999999</v>
      </c>
      <c r="AC31">
        <v>0.2438323</v>
      </c>
      <c r="AD31">
        <v>764</v>
      </c>
      <c r="AE31">
        <v>2</v>
      </c>
      <c r="AF31">
        <v>1</v>
      </c>
      <c r="AG31" t="s">
        <v>26</v>
      </c>
    </row>
    <row r="32" spans="1:33" x14ac:dyDescent="0.25">
      <c r="A32" t="s">
        <v>69</v>
      </c>
      <c r="B32" s="10" t="s">
        <v>97</v>
      </c>
      <c r="C32" s="4">
        <v>4.03658E-2</v>
      </c>
      <c r="D32" s="8">
        <v>3.7596000000000001E-3</v>
      </c>
      <c r="E32" s="4">
        <v>0.18072759999999999</v>
      </c>
      <c r="F32" s="8">
        <v>8.1291999999999996E-3</v>
      </c>
      <c r="G32" s="6">
        <v>22.335190000000001</v>
      </c>
      <c r="H32" s="9">
        <v>1.65802</v>
      </c>
      <c r="I32" s="6">
        <v>14.316110000000002</v>
      </c>
      <c r="J32" s="9">
        <v>1.37683</v>
      </c>
      <c r="L32" s="2">
        <f t="shared" si="0"/>
        <v>0.64096656442143551</v>
      </c>
      <c r="N32" t="s">
        <v>97</v>
      </c>
      <c r="O32">
        <v>15.9</v>
      </c>
      <c r="P32" s="2">
        <f t="shared" si="4"/>
        <v>71.188111674895083</v>
      </c>
      <c r="Q32">
        <f t="shared" si="5"/>
        <v>10</v>
      </c>
      <c r="R32">
        <f t="shared" si="6"/>
        <v>21.5</v>
      </c>
      <c r="T32">
        <f t="shared" si="1"/>
        <v>20</v>
      </c>
      <c r="U32" s="12">
        <f t="shared" si="2"/>
        <v>28</v>
      </c>
      <c r="V32" s="12">
        <f t="shared" si="3"/>
        <v>8</v>
      </c>
      <c r="W32" s="12"/>
      <c r="X32" s="12"/>
      <c r="Y32">
        <v>104</v>
      </c>
      <c r="Z32">
        <v>0.14316110000000001</v>
      </c>
      <c r="AA32">
        <v>1.3768300000000001E-2</v>
      </c>
      <c r="AB32">
        <v>0.1160837</v>
      </c>
      <c r="AC32">
        <v>0.17023849999999999</v>
      </c>
      <c r="AD32">
        <v>356</v>
      </c>
      <c r="AE32">
        <v>2</v>
      </c>
      <c r="AF32">
        <v>1</v>
      </c>
      <c r="AG32" t="s">
        <v>27</v>
      </c>
    </row>
    <row r="33" spans="1:33" x14ac:dyDescent="0.25">
      <c r="A33" t="s">
        <v>65</v>
      </c>
      <c r="B33" s="10" t="s">
        <v>96</v>
      </c>
      <c r="C33" s="4">
        <v>3.4453900000000003E-2</v>
      </c>
      <c r="D33" s="8">
        <v>3.0482E-3</v>
      </c>
      <c r="E33" s="4">
        <v>0.1970971</v>
      </c>
      <c r="F33" s="8">
        <v>9.9439000000000003E-3</v>
      </c>
      <c r="G33" s="6">
        <v>17.48068</v>
      </c>
      <c r="H33" s="9">
        <v>1.2481499999999999</v>
      </c>
      <c r="I33" s="6">
        <v>13.665900000000001</v>
      </c>
      <c r="J33" s="9">
        <v>1.0459400000000001</v>
      </c>
      <c r="L33">
        <f t="shared" si="0"/>
        <v>0.78177164732722071</v>
      </c>
      <c r="N33" t="s">
        <v>96</v>
      </c>
      <c r="O33">
        <v>11</v>
      </c>
      <c r="P33" s="2">
        <f t="shared" si="4"/>
        <v>62.92661383882092</v>
      </c>
      <c r="Q33">
        <f t="shared" si="5"/>
        <v>23</v>
      </c>
      <c r="R33">
        <f t="shared" si="6"/>
        <v>29</v>
      </c>
      <c r="T33">
        <f t="shared" si="1"/>
        <v>26</v>
      </c>
      <c r="U33" s="12">
        <f t="shared" si="2"/>
        <v>24</v>
      </c>
      <c r="V33" s="12">
        <f t="shared" si="3"/>
        <v>2</v>
      </c>
      <c r="W33" s="12"/>
      <c r="X33" s="12"/>
      <c r="Y33">
        <v>104</v>
      </c>
      <c r="Z33">
        <v>0.136659</v>
      </c>
      <c r="AA33">
        <v>1.0459400000000001E-2</v>
      </c>
      <c r="AB33">
        <v>0.11615350000000001</v>
      </c>
      <c r="AC33">
        <v>0.15716440000000001</v>
      </c>
      <c r="AD33">
        <v>4580</v>
      </c>
      <c r="AE33">
        <v>2</v>
      </c>
      <c r="AF33">
        <v>1</v>
      </c>
      <c r="AG33" t="s">
        <v>28</v>
      </c>
    </row>
    <row r="34" spans="1:33" x14ac:dyDescent="0.25">
      <c r="A34" t="s">
        <v>67</v>
      </c>
      <c r="B34" s="10" t="s">
        <v>107</v>
      </c>
      <c r="C34" s="4">
        <v>4.52491E-2</v>
      </c>
      <c r="D34" s="8">
        <v>3.3264000000000002E-3</v>
      </c>
      <c r="E34" s="4">
        <v>0.20037740000000001</v>
      </c>
      <c r="F34" s="8">
        <v>6.6325000000000004E-3</v>
      </c>
      <c r="G34" s="6">
        <v>22.581939999999999</v>
      </c>
      <c r="H34" s="9">
        <v>1.4861</v>
      </c>
      <c r="I34" s="6">
        <v>17.543340000000001</v>
      </c>
      <c r="J34" s="9">
        <v>1.2504500000000001</v>
      </c>
      <c r="L34">
        <f t="shared" si="0"/>
        <v>0.77687479463677611</v>
      </c>
      <c r="N34" t="s">
        <v>107</v>
      </c>
      <c r="O34" s="2">
        <v>18.600000000000001</v>
      </c>
      <c r="P34">
        <f t="shared" si="4"/>
        <v>82.366705429205822</v>
      </c>
      <c r="Q34">
        <f t="shared" si="5"/>
        <v>8</v>
      </c>
      <c r="R34">
        <f t="shared" si="6"/>
        <v>15</v>
      </c>
      <c r="T34">
        <f t="shared" si="1"/>
        <v>17</v>
      </c>
      <c r="U34" s="12">
        <f t="shared" si="2"/>
        <v>23</v>
      </c>
      <c r="V34" s="12">
        <f t="shared" si="3"/>
        <v>6</v>
      </c>
      <c r="W34" s="12"/>
      <c r="X34" s="12"/>
      <c r="Y34">
        <v>104</v>
      </c>
      <c r="Z34">
        <v>0.17543339999999999</v>
      </c>
      <c r="AA34">
        <v>1.25045E-2</v>
      </c>
      <c r="AB34">
        <v>0.15091389999999999</v>
      </c>
      <c r="AC34">
        <v>0.19995289999999999</v>
      </c>
      <c r="AD34">
        <v>2668</v>
      </c>
      <c r="AE34">
        <v>2</v>
      </c>
      <c r="AF34">
        <v>1</v>
      </c>
      <c r="AG34" t="s">
        <v>29</v>
      </c>
    </row>
    <row r="35" spans="1:33" x14ac:dyDescent="0.25">
      <c r="A35" t="s">
        <v>56</v>
      </c>
      <c r="B35" s="10" t="s">
        <v>121</v>
      </c>
      <c r="C35" s="4">
        <v>7.8554899999999997E-2</v>
      </c>
      <c r="D35" s="8">
        <v>3.5011999999999999E-3</v>
      </c>
      <c r="E35" s="4">
        <v>0.34098139999999999</v>
      </c>
      <c r="F35" s="8">
        <v>7.1513999999999996E-3</v>
      </c>
      <c r="G35" s="6">
        <v>23.037890000000001</v>
      </c>
      <c r="H35" s="9">
        <v>0.81233999999999995</v>
      </c>
      <c r="I35" s="6">
        <v>19.525380000000002</v>
      </c>
      <c r="J35" s="9">
        <v>0.70413000000000003</v>
      </c>
      <c r="L35">
        <f t="shared" si="0"/>
        <v>0.84753334615279441</v>
      </c>
      <c r="N35" t="s">
        <v>121</v>
      </c>
      <c r="O35">
        <v>24.1</v>
      </c>
      <c r="P35">
        <f t="shared" si="4"/>
        <v>104.61027463886667</v>
      </c>
      <c r="Q35">
        <f t="shared" si="5"/>
        <v>7</v>
      </c>
      <c r="R35">
        <f t="shared" si="6"/>
        <v>7</v>
      </c>
      <c r="T35">
        <f t="shared" si="1"/>
        <v>3</v>
      </c>
      <c r="U35" s="12">
        <f t="shared" si="2"/>
        <v>3</v>
      </c>
      <c r="V35" s="12">
        <f t="shared" si="3"/>
        <v>0</v>
      </c>
      <c r="W35" s="12"/>
      <c r="X35" s="12"/>
      <c r="Y35">
        <v>104</v>
      </c>
      <c r="Z35">
        <v>0.19525380000000001</v>
      </c>
      <c r="AA35">
        <v>7.0413000000000003E-3</v>
      </c>
      <c r="AB35">
        <v>0.18144279999999999</v>
      </c>
      <c r="AC35">
        <v>0.2090648</v>
      </c>
      <c r="AD35">
        <v>1621</v>
      </c>
      <c r="AE35">
        <v>2</v>
      </c>
      <c r="AF35">
        <v>1</v>
      </c>
      <c r="AG35" t="s">
        <v>30</v>
      </c>
    </row>
    <row r="36" spans="1:33" x14ac:dyDescent="0.25">
      <c r="C36">
        <f>CORREL(C6:C35,E6:E35)</f>
        <v>0.67129095849219156</v>
      </c>
      <c r="L36">
        <f>AVERAGE(L6:L35)</f>
        <v>0.83180617034942239</v>
      </c>
      <c r="O36">
        <f>CORREL(G6:G35,O6:O35)</f>
        <v>0.92459002480035213</v>
      </c>
      <c r="Q36">
        <f>CORREL(Q6:Q35,R6:R35)</f>
        <v>0.88192090023215686</v>
      </c>
      <c r="T36">
        <f>CORREL(T6:T35,U6:U35)</f>
        <v>0.81223581757508356</v>
      </c>
      <c r="U36" s="12"/>
      <c r="V36" s="5">
        <f>AVERAGE(V6:V35)</f>
        <v>4.5333333333333332</v>
      </c>
      <c r="W36" s="5"/>
      <c r="X36" s="5"/>
    </row>
    <row r="40" spans="1:33" x14ac:dyDescent="0.25">
      <c r="N40" t="s">
        <v>168</v>
      </c>
    </row>
    <row r="41" spans="1:33" x14ac:dyDescent="0.25">
      <c r="D41" t="s">
        <v>165</v>
      </c>
      <c r="E41" t="s">
        <v>94</v>
      </c>
      <c r="G41" t="s">
        <v>166</v>
      </c>
      <c r="H41" t="s">
        <v>167</v>
      </c>
      <c r="P41" t="s">
        <v>126</v>
      </c>
      <c r="R41" t="s">
        <v>93</v>
      </c>
      <c r="T41" t="s">
        <v>127</v>
      </c>
      <c r="V41" t="s">
        <v>131</v>
      </c>
    </row>
    <row r="42" spans="1:33" x14ac:dyDescent="0.25">
      <c r="C42" t="s">
        <v>1</v>
      </c>
      <c r="D42">
        <v>1.0020099999999998</v>
      </c>
      <c r="E42">
        <v>5.5329799999999998E-2</v>
      </c>
      <c r="G42">
        <f>_xlfn.RANK.AVG(D42, D$42:D$71)</f>
        <v>14</v>
      </c>
      <c r="H42">
        <f>_xlfn.RANK.AVG(E42, E$42:E$71)</f>
        <v>12</v>
      </c>
      <c r="N42" t="s">
        <v>0</v>
      </c>
      <c r="P42" t="s">
        <v>94</v>
      </c>
      <c r="R42" t="s">
        <v>94</v>
      </c>
      <c r="T42" t="s">
        <v>95</v>
      </c>
      <c r="V42" t="s">
        <v>95</v>
      </c>
      <c r="Y42" t="s">
        <v>132</v>
      </c>
    </row>
    <row r="43" spans="1:33" x14ac:dyDescent="0.25">
      <c r="C43" t="s">
        <v>2</v>
      </c>
      <c r="D43">
        <v>0.89339780000000002</v>
      </c>
      <c r="E43">
        <v>3.3208500000000002E-2</v>
      </c>
      <c r="G43">
        <f t="shared" ref="G43:G71" si="7">_xlfn.RANK.AVG(D43, D$42:D$71)</f>
        <v>18</v>
      </c>
      <c r="H43">
        <f t="shared" ref="H43:H71" si="8">_xlfn.RANK.AVG(E43, E$42:E$71)</f>
        <v>28</v>
      </c>
      <c r="N43" t="s">
        <v>43</v>
      </c>
      <c r="O43" t="s">
        <v>103</v>
      </c>
      <c r="P43">
        <v>2.6215700000000002E-2</v>
      </c>
      <c r="Q43">
        <v>3.5030999999999999E-3</v>
      </c>
      <c r="R43">
        <v>0.25775500000000001</v>
      </c>
      <c r="S43">
        <v>1.2667599999999999E-2</v>
      </c>
      <c r="T43">
        <v>10.17079</v>
      </c>
      <c r="U43">
        <v>1.42791</v>
      </c>
      <c r="V43">
        <v>9.2480000000000011</v>
      </c>
      <c r="W43">
        <v>1.2919</v>
      </c>
      <c r="Y43">
        <v>0.90927056796964645</v>
      </c>
    </row>
    <row r="44" spans="1:33" x14ac:dyDescent="0.25">
      <c r="C44" t="s">
        <v>3</v>
      </c>
      <c r="D44">
        <v>0.8737625</v>
      </c>
      <c r="E44">
        <v>7.2837499999999999E-2</v>
      </c>
      <c r="G44">
        <f t="shared" si="7"/>
        <v>19</v>
      </c>
      <c r="H44">
        <f t="shared" si="8"/>
        <v>6</v>
      </c>
      <c r="N44" t="s">
        <v>60</v>
      </c>
      <c r="O44" t="s">
        <v>106</v>
      </c>
      <c r="P44">
        <v>3.5249099999999998E-2</v>
      </c>
      <c r="Q44">
        <v>2.4156E-3</v>
      </c>
      <c r="R44">
        <v>0.2660361</v>
      </c>
      <c r="S44">
        <v>5.4257999999999997E-3</v>
      </c>
      <c r="T44">
        <v>13.249739999999999</v>
      </c>
      <c r="U44">
        <v>0.76252000000000009</v>
      </c>
      <c r="V44">
        <v>11.640269999999999</v>
      </c>
      <c r="W44">
        <v>0.62534000000000001</v>
      </c>
      <c r="Y44">
        <v>0.87852818243980635</v>
      </c>
    </row>
    <row r="45" spans="1:33" x14ac:dyDescent="0.25">
      <c r="C45" t="s">
        <v>4</v>
      </c>
      <c r="D45">
        <v>0.96415209999999985</v>
      </c>
      <c r="E45">
        <v>5.0762799999999997E-2</v>
      </c>
      <c r="G45">
        <f t="shared" si="7"/>
        <v>16</v>
      </c>
      <c r="H45">
        <f t="shared" si="8"/>
        <v>15</v>
      </c>
      <c r="N45" t="s">
        <v>58</v>
      </c>
      <c r="O45" t="s">
        <v>105</v>
      </c>
      <c r="P45">
        <v>3.81226E-2</v>
      </c>
      <c r="Q45">
        <v>2.2441000000000002E-3</v>
      </c>
      <c r="R45">
        <v>0.26247209999999999</v>
      </c>
      <c r="S45">
        <v>6.5802999999999999E-3</v>
      </c>
      <c r="T45">
        <v>14.524419999999999</v>
      </c>
      <c r="U45">
        <v>0.68586999999999998</v>
      </c>
      <c r="V45">
        <v>11.800850000000001</v>
      </c>
      <c r="W45">
        <v>0.59358</v>
      </c>
      <c r="Y45">
        <v>0.8124833900424252</v>
      </c>
    </row>
    <row r="46" spans="1:33" x14ac:dyDescent="0.25">
      <c r="C46" t="s">
        <v>5</v>
      </c>
      <c r="D46">
        <v>1.2735116</v>
      </c>
      <c r="E46">
        <v>6.8429199999999996E-2</v>
      </c>
      <c r="G46">
        <f t="shared" si="7"/>
        <v>2</v>
      </c>
      <c r="H46">
        <f t="shared" si="8"/>
        <v>7</v>
      </c>
      <c r="N46" t="s">
        <v>55</v>
      </c>
      <c r="O46" t="s">
        <v>108</v>
      </c>
      <c r="P46">
        <v>3.8490999999999997E-2</v>
      </c>
      <c r="Q46">
        <v>2.6278999999999999E-3</v>
      </c>
      <c r="R46">
        <v>0.26338719999999999</v>
      </c>
      <c r="S46">
        <v>7.9138999999999998E-3</v>
      </c>
      <c r="T46">
        <v>14.61384</v>
      </c>
      <c r="U46">
        <v>0.97724000000000011</v>
      </c>
      <c r="V46">
        <v>12.431850000000001</v>
      </c>
      <c r="W46">
        <v>0.94562000000000002</v>
      </c>
      <c r="Y46">
        <v>0.85069016767666816</v>
      </c>
    </row>
    <row r="47" spans="1:33" x14ac:dyDescent="0.25">
      <c r="C47" t="s">
        <v>6</v>
      </c>
      <c r="D47">
        <v>0.84865679999999988</v>
      </c>
      <c r="E47">
        <v>3.04865E-2</v>
      </c>
      <c r="G47">
        <f t="shared" si="7"/>
        <v>20</v>
      </c>
      <c r="H47">
        <f t="shared" si="8"/>
        <v>29</v>
      </c>
      <c r="N47" t="s">
        <v>47</v>
      </c>
      <c r="O47" t="s">
        <v>99</v>
      </c>
      <c r="P47">
        <v>3.3361700000000001E-2</v>
      </c>
      <c r="Q47">
        <v>2.4835E-3</v>
      </c>
      <c r="R47">
        <v>0.19670270000000001</v>
      </c>
      <c r="S47">
        <v>8.0587000000000002E-3</v>
      </c>
      <c r="T47">
        <v>16.960439999999998</v>
      </c>
      <c r="U47">
        <v>1.0847900000000001</v>
      </c>
      <c r="V47">
        <v>13.86365</v>
      </c>
      <c r="W47">
        <v>0.98529</v>
      </c>
      <c r="Y47">
        <v>0.81741098697911141</v>
      </c>
    </row>
    <row r="48" spans="1:33" x14ac:dyDescent="0.25">
      <c r="C48" t="s">
        <v>7</v>
      </c>
      <c r="D48">
        <v>1.0111345999999999</v>
      </c>
      <c r="E48">
        <v>5.5496200000000002E-2</v>
      </c>
      <c r="G48">
        <f t="shared" si="7"/>
        <v>12</v>
      </c>
      <c r="H48">
        <f t="shared" si="8"/>
        <v>11</v>
      </c>
      <c r="N48" t="s">
        <v>54</v>
      </c>
      <c r="O48" t="s">
        <v>129</v>
      </c>
      <c r="P48">
        <v>5.0762799999999997E-2</v>
      </c>
      <c r="Q48">
        <v>3.7967999999999999E-3</v>
      </c>
      <c r="R48">
        <v>0.29408509999999999</v>
      </c>
      <c r="S48">
        <v>1.12198E-2</v>
      </c>
      <c r="T48">
        <v>17.26126</v>
      </c>
      <c r="U48">
        <v>1.12351</v>
      </c>
      <c r="V48">
        <v>14.63625</v>
      </c>
      <c r="W48">
        <v>0.96448999999999996</v>
      </c>
      <c r="Y48">
        <v>0.84792477490055773</v>
      </c>
    </row>
    <row r="49" spans="3:25" x14ac:dyDescent="0.25">
      <c r="C49" t="s">
        <v>8</v>
      </c>
      <c r="D49">
        <v>0.65386340000000009</v>
      </c>
      <c r="E49">
        <v>3.5488100000000002E-2</v>
      </c>
      <c r="G49">
        <f t="shared" si="7"/>
        <v>30</v>
      </c>
      <c r="H49">
        <f t="shared" si="8"/>
        <v>24</v>
      </c>
      <c r="N49" t="s">
        <v>51</v>
      </c>
      <c r="O49" t="s">
        <v>114</v>
      </c>
      <c r="P49">
        <v>5.5329799999999998E-2</v>
      </c>
      <c r="Q49">
        <v>3.7000000000000002E-3</v>
      </c>
      <c r="R49">
        <v>0.31877349999999999</v>
      </c>
      <c r="S49">
        <v>1.10118E-2</v>
      </c>
      <c r="T49">
        <v>17.35708</v>
      </c>
      <c r="U49">
        <v>1.0055100000000001</v>
      </c>
      <c r="V49">
        <v>15.45914</v>
      </c>
      <c r="W49">
        <v>0.92364000000000002</v>
      </c>
      <c r="Y49">
        <v>0.89065326656326982</v>
      </c>
    </row>
    <row r="50" spans="3:25" x14ac:dyDescent="0.25">
      <c r="C50" t="s">
        <v>9</v>
      </c>
      <c r="D50">
        <v>0.78721430000000003</v>
      </c>
      <c r="E50">
        <v>3.8490999999999997E-2</v>
      </c>
      <c r="G50">
        <f t="shared" si="7"/>
        <v>25</v>
      </c>
      <c r="H50">
        <f t="shared" si="8"/>
        <v>21</v>
      </c>
      <c r="N50" t="s">
        <v>65</v>
      </c>
      <c r="O50" t="s">
        <v>96</v>
      </c>
      <c r="P50">
        <v>3.4453900000000003E-2</v>
      </c>
      <c r="Q50">
        <v>3.0482E-3</v>
      </c>
      <c r="R50">
        <v>0.1970971</v>
      </c>
      <c r="S50">
        <v>9.9439000000000003E-3</v>
      </c>
      <c r="T50">
        <v>17.48068</v>
      </c>
      <c r="U50">
        <v>1.2481499999999999</v>
      </c>
      <c r="V50">
        <v>13.665900000000001</v>
      </c>
      <c r="W50">
        <v>1.0459400000000001</v>
      </c>
      <c r="Y50">
        <v>0.78177164732722071</v>
      </c>
    </row>
    <row r="51" spans="3:25" x14ac:dyDescent="0.25">
      <c r="C51" t="s">
        <v>10</v>
      </c>
      <c r="D51">
        <v>0.79455470000000006</v>
      </c>
      <c r="E51">
        <v>3.81226E-2</v>
      </c>
      <c r="G51">
        <f t="shared" si="7"/>
        <v>24</v>
      </c>
      <c r="H51">
        <f t="shared" si="8"/>
        <v>22</v>
      </c>
      <c r="N51" t="s">
        <v>64</v>
      </c>
      <c r="O51" t="s">
        <v>118</v>
      </c>
      <c r="P51">
        <v>5.8324599999999997E-2</v>
      </c>
      <c r="Q51">
        <v>3.4359999999999998E-3</v>
      </c>
      <c r="R51">
        <v>0.33310899999999999</v>
      </c>
      <c r="S51">
        <v>7.6651999999999996E-3</v>
      </c>
      <c r="T51">
        <v>17.509169999999997</v>
      </c>
      <c r="U51">
        <v>0.88128000000000006</v>
      </c>
      <c r="V51">
        <v>15.85772</v>
      </c>
      <c r="W51">
        <v>0.83350000000000002</v>
      </c>
      <c r="Y51">
        <v>0.90568085180508284</v>
      </c>
    </row>
    <row r="52" spans="3:25" x14ac:dyDescent="0.25">
      <c r="C52" t="s">
        <v>11</v>
      </c>
      <c r="D52">
        <v>1.0117052000000002</v>
      </c>
      <c r="E52">
        <v>5.8324599999999997E-2</v>
      </c>
      <c r="G52">
        <f t="shared" si="7"/>
        <v>11</v>
      </c>
      <c r="H52">
        <f t="shared" si="8"/>
        <v>10</v>
      </c>
      <c r="N52" t="s">
        <v>45</v>
      </c>
      <c r="O52" t="s">
        <v>111</v>
      </c>
      <c r="P52">
        <v>4.6823099999999999E-2</v>
      </c>
      <c r="Q52">
        <v>3.1817E-3</v>
      </c>
      <c r="R52">
        <v>0.26668429999999999</v>
      </c>
      <c r="S52">
        <v>8.6298E-3</v>
      </c>
      <c r="T52">
        <v>17.557500000000001</v>
      </c>
      <c r="U52">
        <v>1.10121</v>
      </c>
      <c r="V52">
        <v>14.825759999999999</v>
      </c>
      <c r="W52">
        <v>0.99433000000000005</v>
      </c>
      <c r="Y52">
        <v>0.84441178983340437</v>
      </c>
    </row>
    <row r="53" spans="3:25" x14ac:dyDescent="0.25">
      <c r="C53" t="s">
        <v>12</v>
      </c>
      <c r="D53">
        <v>0.83657680000000001</v>
      </c>
      <c r="E53">
        <v>4.1543200000000002E-2</v>
      </c>
      <c r="G53">
        <f t="shared" si="7"/>
        <v>22</v>
      </c>
      <c r="H53">
        <f t="shared" si="8"/>
        <v>19</v>
      </c>
      <c r="N53" t="s">
        <v>61</v>
      </c>
      <c r="O53" t="s">
        <v>112</v>
      </c>
      <c r="P53">
        <v>5.5496200000000002E-2</v>
      </c>
      <c r="Q53">
        <v>2.9437E-3</v>
      </c>
      <c r="R53">
        <v>0.3127858</v>
      </c>
      <c r="S53">
        <v>6.8329999999999997E-3</v>
      </c>
      <c r="T53">
        <v>17.742559999999997</v>
      </c>
      <c r="U53">
        <v>0.74351</v>
      </c>
      <c r="V53">
        <v>15.696869999999999</v>
      </c>
      <c r="W53">
        <v>0.69840999999999998</v>
      </c>
      <c r="Y53">
        <v>0.88470153123337336</v>
      </c>
    </row>
    <row r="54" spans="3:25" x14ac:dyDescent="0.25">
      <c r="C54" t="s">
        <v>13</v>
      </c>
      <c r="D54">
        <v>1.0712664000000001</v>
      </c>
      <c r="E54">
        <v>5.8881299999999998E-2</v>
      </c>
      <c r="G54">
        <f t="shared" si="7"/>
        <v>10</v>
      </c>
      <c r="H54">
        <f t="shared" si="8"/>
        <v>9</v>
      </c>
      <c r="N54" t="s">
        <v>48</v>
      </c>
      <c r="O54" t="s">
        <v>116</v>
      </c>
      <c r="P54">
        <v>5.42365E-2</v>
      </c>
      <c r="Q54">
        <v>5.2386999999999998E-3</v>
      </c>
      <c r="R54">
        <v>0.300595</v>
      </c>
      <c r="S54">
        <v>1.1775900000000001E-2</v>
      </c>
      <c r="T54">
        <v>18.043060000000001</v>
      </c>
      <c r="U54">
        <v>1.4938099999999999</v>
      </c>
      <c r="V54">
        <v>14.36604</v>
      </c>
      <c r="W54">
        <v>1.31914</v>
      </c>
      <c r="Y54">
        <v>0.79620862536620729</v>
      </c>
    </row>
    <row r="55" spans="3:25" x14ac:dyDescent="0.25">
      <c r="C55" t="s">
        <v>14</v>
      </c>
      <c r="D55">
        <v>1.0780447</v>
      </c>
      <c r="E55">
        <v>3.7808599999999998E-2</v>
      </c>
      <c r="G55">
        <f t="shared" si="7"/>
        <v>8</v>
      </c>
      <c r="H55">
        <f t="shared" si="8"/>
        <v>23</v>
      </c>
      <c r="N55" t="s">
        <v>44</v>
      </c>
      <c r="O55" t="s">
        <v>98</v>
      </c>
      <c r="P55">
        <v>3.5488100000000002E-2</v>
      </c>
      <c r="Q55">
        <v>8.5489999999999993E-3</v>
      </c>
      <c r="R55">
        <v>0.19324830000000001</v>
      </c>
      <c r="S55">
        <v>2.17538E-2</v>
      </c>
      <c r="T55">
        <v>18.363990000000001</v>
      </c>
      <c r="U55">
        <v>2.9016000000000002</v>
      </c>
      <c r="V55">
        <v>11.31818</v>
      </c>
      <c r="W55">
        <v>1.4882200000000001</v>
      </c>
      <c r="Y55">
        <v>0.61632466582697987</v>
      </c>
    </row>
    <row r="56" spans="3:25" x14ac:dyDescent="0.25">
      <c r="C56" t="s">
        <v>15</v>
      </c>
      <c r="D56">
        <v>0.89666860000000015</v>
      </c>
      <c r="E56">
        <v>2.6215700000000002E-2</v>
      </c>
      <c r="G56">
        <f t="shared" si="7"/>
        <v>17</v>
      </c>
      <c r="H56">
        <f t="shared" si="8"/>
        <v>30</v>
      </c>
      <c r="N56" t="s">
        <v>59</v>
      </c>
      <c r="O56" t="s">
        <v>102</v>
      </c>
      <c r="P56">
        <v>3.3208500000000002E-2</v>
      </c>
      <c r="Q56">
        <v>2.6155000000000002E-3</v>
      </c>
      <c r="R56">
        <v>0.1804673</v>
      </c>
      <c r="S56">
        <v>7.6813000000000003E-3</v>
      </c>
      <c r="T56">
        <v>18.401419999999998</v>
      </c>
      <c r="U56">
        <v>1.23813</v>
      </c>
      <c r="V56">
        <v>14.65591</v>
      </c>
      <c r="W56">
        <v>0.9365</v>
      </c>
      <c r="Y56">
        <v>0.79645538224767443</v>
      </c>
    </row>
    <row r="57" spans="3:25" x14ac:dyDescent="0.25">
      <c r="C57" t="s">
        <v>16</v>
      </c>
      <c r="D57">
        <v>1.1800321</v>
      </c>
      <c r="E57">
        <v>8.9288800000000001E-2</v>
      </c>
      <c r="G57">
        <f t="shared" si="7"/>
        <v>4</v>
      </c>
      <c r="H57">
        <f t="shared" si="8"/>
        <v>2</v>
      </c>
      <c r="N57" t="s">
        <v>100</v>
      </c>
      <c r="O57" t="s">
        <v>101</v>
      </c>
      <c r="P57">
        <v>3.04865E-2</v>
      </c>
      <c r="Q57">
        <v>1.9430000000000001E-3</v>
      </c>
      <c r="R57">
        <v>0.157634</v>
      </c>
      <c r="S57">
        <v>4.1764999999999997E-3</v>
      </c>
      <c r="T57">
        <v>19.340070000000001</v>
      </c>
      <c r="U57">
        <v>1.06385</v>
      </c>
      <c r="V57">
        <v>16.031119999999998</v>
      </c>
      <c r="W57">
        <v>0.87013000000000007</v>
      </c>
      <c r="Y57">
        <v>0.82890703084321815</v>
      </c>
    </row>
    <row r="58" spans="3:25" x14ac:dyDescent="0.25">
      <c r="C58" t="s">
        <v>17</v>
      </c>
      <c r="D58">
        <v>0.77115649999999991</v>
      </c>
      <c r="E58">
        <v>3.5249099999999998E-2</v>
      </c>
      <c r="G58">
        <f t="shared" si="7"/>
        <v>26</v>
      </c>
      <c r="H58">
        <f t="shared" si="8"/>
        <v>25</v>
      </c>
      <c r="N58" t="s">
        <v>52</v>
      </c>
      <c r="O58" t="s">
        <v>104</v>
      </c>
      <c r="P58">
        <v>4.1543200000000002E-2</v>
      </c>
      <c r="Q58">
        <v>2.8075999999999999E-3</v>
      </c>
      <c r="R58">
        <v>0.21226390000000001</v>
      </c>
      <c r="S58">
        <v>7.8156000000000007E-3</v>
      </c>
      <c r="T58">
        <v>19.571490000000001</v>
      </c>
      <c r="U58">
        <v>1.1678900000000001</v>
      </c>
      <c r="V58">
        <v>16.848369999999999</v>
      </c>
      <c r="W58">
        <v>1.05053</v>
      </c>
      <c r="Y58">
        <v>0.86086291845945295</v>
      </c>
    </row>
    <row r="59" spans="3:25" x14ac:dyDescent="0.25">
      <c r="C59" t="s">
        <v>18</v>
      </c>
      <c r="D59">
        <v>0.75585569999999991</v>
      </c>
      <c r="E59">
        <v>5.42365E-2</v>
      </c>
      <c r="G59">
        <f t="shared" si="7"/>
        <v>27</v>
      </c>
      <c r="H59">
        <f t="shared" si="8"/>
        <v>13</v>
      </c>
      <c r="N59" t="s">
        <v>68</v>
      </c>
      <c r="O59" t="s">
        <v>109</v>
      </c>
      <c r="P59">
        <v>4.1800900000000002E-2</v>
      </c>
      <c r="Q59">
        <v>2.1751000000000001E-3</v>
      </c>
      <c r="R59">
        <v>0.2122744</v>
      </c>
      <c r="S59">
        <v>4.5856999999999998E-3</v>
      </c>
      <c r="T59">
        <v>19.69192</v>
      </c>
      <c r="U59">
        <v>0.85460999999999987</v>
      </c>
      <c r="V59">
        <v>13.29893</v>
      </c>
      <c r="W59">
        <v>0.73653999999999997</v>
      </c>
      <c r="Y59">
        <v>0.6753495850074549</v>
      </c>
    </row>
    <row r="60" spans="3:25" x14ac:dyDescent="0.25">
      <c r="C60" t="s">
        <v>19</v>
      </c>
      <c r="D60">
        <v>1.0097478999999998</v>
      </c>
      <c r="E60">
        <v>7.3729900000000001E-2</v>
      </c>
      <c r="G60">
        <f t="shared" si="7"/>
        <v>13</v>
      </c>
      <c r="H60">
        <f t="shared" si="8"/>
        <v>5</v>
      </c>
      <c r="N60" t="s">
        <v>53</v>
      </c>
      <c r="O60" t="s">
        <v>120</v>
      </c>
      <c r="P60">
        <v>7.2837499999999999E-2</v>
      </c>
      <c r="Q60">
        <v>9.6450000000000008E-3</v>
      </c>
      <c r="R60">
        <v>0.36457329999999999</v>
      </c>
      <c r="S60">
        <v>1.7655199999999999E-2</v>
      </c>
      <c r="T60">
        <v>19.978819999999999</v>
      </c>
      <c r="U60">
        <v>1.8795500000000001</v>
      </c>
      <c r="V60">
        <v>18.713070000000002</v>
      </c>
      <c r="W60">
        <v>1.6412</v>
      </c>
      <c r="Y60">
        <v>0.93664540748652836</v>
      </c>
    </row>
    <row r="61" spans="3:25" x14ac:dyDescent="0.25">
      <c r="C61" t="s">
        <v>20</v>
      </c>
      <c r="D61">
        <v>0.99559200000000003</v>
      </c>
      <c r="E61">
        <v>6.1653800000000002E-2</v>
      </c>
      <c r="G61">
        <f t="shared" si="7"/>
        <v>15</v>
      </c>
      <c r="H61">
        <f t="shared" si="8"/>
        <v>8</v>
      </c>
      <c r="N61" t="s">
        <v>46</v>
      </c>
      <c r="O61" t="s">
        <v>110</v>
      </c>
      <c r="P61">
        <v>3.7808599999999998E-2</v>
      </c>
      <c r="Q61">
        <v>2.7902000000000001E-3</v>
      </c>
      <c r="R61">
        <v>0.18920909999999999</v>
      </c>
      <c r="S61">
        <v>6.1862000000000002E-3</v>
      </c>
      <c r="T61">
        <v>19.98246</v>
      </c>
      <c r="U61">
        <v>1.17039</v>
      </c>
      <c r="V61">
        <v>16.989470000000001</v>
      </c>
      <c r="W61">
        <v>1.1009200000000001</v>
      </c>
      <c r="Y61">
        <v>0.85021914218769867</v>
      </c>
    </row>
    <row r="62" spans="3:25" x14ac:dyDescent="0.25">
      <c r="C62" t="s">
        <v>21</v>
      </c>
      <c r="D62">
        <v>0.74215240000000005</v>
      </c>
      <c r="E62">
        <v>5.4097899999999997E-2</v>
      </c>
      <c r="G62">
        <f t="shared" si="7"/>
        <v>28</v>
      </c>
      <c r="H62">
        <f t="shared" si="8"/>
        <v>14</v>
      </c>
      <c r="N62" t="s">
        <v>62</v>
      </c>
      <c r="O62" t="s">
        <v>117</v>
      </c>
      <c r="P62">
        <v>5.8881299999999998E-2</v>
      </c>
      <c r="Q62">
        <v>4.7999000000000002E-3</v>
      </c>
      <c r="R62">
        <v>0.28192519999999999</v>
      </c>
      <c r="S62">
        <v>1.04633E-2</v>
      </c>
      <c r="T62">
        <v>20.885439999999999</v>
      </c>
      <c r="U62">
        <v>1.29819</v>
      </c>
      <c r="V62">
        <v>18.396439999999998</v>
      </c>
      <c r="W62">
        <v>1.2436199999999999</v>
      </c>
      <c r="Y62">
        <v>0.88082606830404331</v>
      </c>
    </row>
    <row r="63" spans="3:25" x14ac:dyDescent="0.25">
      <c r="C63" t="s">
        <v>22</v>
      </c>
      <c r="D63">
        <v>0.84112980000000004</v>
      </c>
      <c r="E63">
        <v>4.6823099999999999E-2</v>
      </c>
      <c r="G63">
        <f t="shared" si="7"/>
        <v>21</v>
      </c>
      <c r="H63">
        <f t="shared" si="8"/>
        <v>16</v>
      </c>
      <c r="N63" t="s">
        <v>69</v>
      </c>
      <c r="O63" t="s">
        <v>97</v>
      </c>
      <c r="P63">
        <v>4.03658E-2</v>
      </c>
      <c r="Q63">
        <v>3.7596000000000001E-3</v>
      </c>
      <c r="R63">
        <v>0.18072759999999999</v>
      </c>
      <c r="S63">
        <v>8.1291999999999996E-3</v>
      </c>
      <c r="T63">
        <v>22.335190000000001</v>
      </c>
      <c r="U63">
        <v>1.65802</v>
      </c>
      <c r="V63">
        <v>14.316110000000002</v>
      </c>
      <c r="W63">
        <v>1.37683</v>
      </c>
      <c r="Y63">
        <v>0.64096656442143551</v>
      </c>
    </row>
    <row r="64" spans="3:25" x14ac:dyDescent="0.25">
      <c r="C64" t="s">
        <v>23</v>
      </c>
      <c r="D64">
        <v>0.66521969999999986</v>
      </c>
      <c r="E64">
        <v>3.3361700000000001E-2</v>
      </c>
      <c r="G64">
        <f t="shared" si="7"/>
        <v>29</v>
      </c>
      <c r="H64">
        <f t="shared" si="8"/>
        <v>27</v>
      </c>
      <c r="N64" t="s">
        <v>70</v>
      </c>
      <c r="O64" t="s">
        <v>115</v>
      </c>
      <c r="P64">
        <v>6.1653800000000002E-2</v>
      </c>
      <c r="Q64">
        <v>4.9477000000000002E-3</v>
      </c>
      <c r="R64">
        <v>0.27335029999999999</v>
      </c>
      <c r="S64">
        <v>9.4141999999999993E-3</v>
      </c>
      <c r="T64">
        <v>22.554850000000002</v>
      </c>
      <c r="U64">
        <v>1.3861300000000001</v>
      </c>
      <c r="V64">
        <v>20.05368</v>
      </c>
      <c r="W64">
        <v>1.3225900000000002</v>
      </c>
      <c r="Y64">
        <v>0.88910722084163707</v>
      </c>
    </row>
    <row r="65" spans="3:25" x14ac:dyDescent="0.25">
      <c r="C65" t="s">
        <v>24</v>
      </c>
      <c r="D65">
        <v>1.0762293000000001</v>
      </c>
      <c r="E65">
        <v>4.1800900000000002E-2</v>
      </c>
      <c r="G65">
        <f t="shared" si="7"/>
        <v>9</v>
      </c>
      <c r="H65">
        <f t="shared" si="8"/>
        <v>18</v>
      </c>
      <c r="N65" t="s">
        <v>67</v>
      </c>
      <c r="O65" t="s">
        <v>107</v>
      </c>
      <c r="P65">
        <v>4.52491E-2</v>
      </c>
      <c r="Q65">
        <v>3.3264000000000002E-3</v>
      </c>
      <c r="R65">
        <v>0.20037740000000001</v>
      </c>
      <c r="S65">
        <v>6.6325000000000004E-3</v>
      </c>
      <c r="T65">
        <v>22.581939999999999</v>
      </c>
      <c r="U65">
        <v>1.4861</v>
      </c>
      <c r="V65">
        <v>17.543340000000001</v>
      </c>
      <c r="W65">
        <v>1.2504500000000001</v>
      </c>
      <c r="Y65">
        <v>0.77687479463677611</v>
      </c>
    </row>
    <row r="66" spans="3:25" x14ac:dyDescent="0.25">
      <c r="C66" t="s">
        <v>25</v>
      </c>
      <c r="D66">
        <v>1.1026482</v>
      </c>
      <c r="E66">
        <v>7.4546100000000004E-2</v>
      </c>
      <c r="G66">
        <f t="shared" si="7"/>
        <v>7</v>
      </c>
      <c r="H66">
        <f t="shared" si="8"/>
        <v>4</v>
      </c>
      <c r="N66" t="s">
        <v>56</v>
      </c>
      <c r="O66" t="s">
        <v>121</v>
      </c>
      <c r="P66">
        <v>7.8554899999999997E-2</v>
      </c>
      <c r="Q66">
        <v>3.5011999999999999E-3</v>
      </c>
      <c r="R66">
        <v>0.34098139999999999</v>
      </c>
      <c r="S66">
        <v>7.1513999999999996E-3</v>
      </c>
      <c r="T66">
        <v>23.037890000000001</v>
      </c>
      <c r="U66">
        <v>0.81233999999999995</v>
      </c>
      <c r="V66">
        <v>19.525380000000002</v>
      </c>
      <c r="W66">
        <v>0.70413000000000003</v>
      </c>
      <c r="Y66">
        <v>0.84753334615279441</v>
      </c>
    </row>
    <row r="67" spans="3:25" x14ac:dyDescent="0.25">
      <c r="C67" t="s">
        <v>26</v>
      </c>
      <c r="D67">
        <v>1.5095902999999999</v>
      </c>
      <c r="E67">
        <v>0.13404659999999999</v>
      </c>
      <c r="G67">
        <f t="shared" si="7"/>
        <v>1</v>
      </c>
      <c r="H67">
        <f t="shared" si="8"/>
        <v>1</v>
      </c>
      <c r="N67" t="s">
        <v>49</v>
      </c>
      <c r="O67" t="s">
        <v>124</v>
      </c>
      <c r="P67">
        <v>8.9288800000000001E-2</v>
      </c>
      <c r="Q67">
        <v>1.33145E-2</v>
      </c>
      <c r="R67">
        <v>0.37034329999999999</v>
      </c>
      <c r="S67">
        <v>2.5717E-2</v>
      </c>
      <c r="T67">
        <v>24.109749999999998</v>
      </c>
      <c r="U67">
        <v>2.28254</v>
      </c>
      <c r="V67">
        <v>19.445329999999998</v>
      </c>
      <c r="W67">
        <v>1.92571</v>
      </c>
      <c r="Y67">
        <v>0.80653387115171249</v>
      </c>
    </row>
    <row r="68" spans="3:25" x14ac:dyDescent="0.25">
      <c r="C68" t="s">
        <v>27</v>
      </c>
      <c r="D68">
        <v>1.1872554000000002</v>
      </c>
      <c r="E68">
        <v>4.03658E-2</v>
      </c>
      <c r="G68">
        <f t="shared" si="7"/>
        <v>3</v>
      </c>
      <c r="H68">
        <f t="shared" si="8"/>
        <v>20</v>
      </c>
      <c r="N68" t="s">
        <v>50</v>
      </c>
      <c r="O68" t="s">
        <v>113</v>
      </c>
      <c r="P68">
        <v>5.4097899999999997E-2</v>
      </c>
      <c r="Q68">
        <v>4.4006000000000002E-3</v>
      </c>
      <c r="R68">
        <v>0.21296519999999999</v>
      </c>
      <c r="S68">
        <v>1.05533E-2</v>
      </c>
      <c r="T68">
        <v>25.402239999999999</v>
      </c>
      <c r="U68">
        <v>1.7295199999999999</v>
      </c>
      <c r="V68">
        <v>24.485989999999997</v>
      </c>
      <c r="W68">
        <v>1.7074700000000003</v>
      </c>
      <c r="Y68">
        <v>0.96393034630016872</v>
      </c>
    </row>
    <row r="69" spans="3:25" x14ac:dyDescent="0.25">
      <c r="C69" t="s">
        <v>28</v>
      </c>
      <c r="D69">
        <v>0.83112030000000003</v>
      </c>
      <c r="E69">
        <v>3.4453900000000003E-2</v>
      </c>
      <c r="G69">
        <f t="shared" si="7"/>
        <v>23</v>
      </c>
      <c r="H69">
        <f t="shared" si="8"/>
        <v>26</v>
      </c>
      <c r="N69" t="s">
        <v>63</v>
      </c>
      <c r="O69" t="s">
        <v>125</v>
      </c>
      <c r="P69">
        <v>7.3729900000000001E-2</v>
      </c>
      <c r="Q69">
        <v>5.5570999999999997E-3</v>
      </c>
      <c r="R69">
        <v>0.2878966</v>
      </c>
      <c r="S69">
        <v>1.25253E-2</v>
      </c>
      <c r="T69">
        <v>25.609840000000002</v>
      </c>
      <c r="U69">
        <v>1.6753</v>
      </c>
      <c r="V69">
        <v>24.397880000000001</v>
      </c>
      <c r="W69">
        <v>1.5929200000000001</v>
      </c>
      <c r="Y69">
        <v>0.9526760026614769</v>
      </c>
    </row>
    <row r="70" spans="3:25" x14ac:dyDescent="0.25">
      <c r="C70" t="s">
        <v>29</v>
      </c>
      <c r="D70">
        <v>1.1271336000000001</v>
      </c>
      <c r="E70">
        <v>4.52491E-2</v>
      </c>
      <c r="G70">
        <f t="shared" si="7"/>
        <v>6</v>
      </c>
      <c r="H70">
        <f t="shared" si="8"/>
        <v>17</v>
      </c>
      <c r="N70" t="s">
        <v>57</v>
      </c>
      <c r="O70" t="s">
        <v>122</v>
      </c>
      <c r="P70">
        <v>6.8429199999999996E-2</v>
      </c>
      <c r="Q70">
        <v>4.7568999999999997E-3</v>
      </c>
      <c r="R70">
        <v>0.26600240000000003</v>
      </c>
      <c r="S70">
        <v>8.2056000000000004E-3</v>
      </c>
      <c r="T70">
        <v>25.72504</v>
      </c>
      <c r="U70">
        <v>1.3744499999999999</v>
      </c>
      <c r="V70">
        <v>23.85033</v>
      </c>
      <c r="W70">
        <v>1.28135</v>
      </c>
      <c r="Y70">
        <v>0.92712508901832613</v>
      </c>
    </row>
    <row r="71" spans="3:25" x14ac:dyDescent="0.25">
      <c r="C71" t="s">
        <v>30</v>
      </c>
      <c r="D71">
        <v>1.1274322000000001</v>
      </c>
      <c r="E71">
        <v>7.8554899999999997E-2</v>
      </c>
      <c r="G71">
        <f t="shared" si="7"/>
        <v>5</v>
      </c>
      <c r="H71">
        <f t="shared" si="8"/>
        <v>3</v>
      </c>
      <c r="N71" t="s">
        <v>66</v>
      </c>
      <c r="O71" t="s">
        <v>123</v>
      </c>
      <c r="P71">
        <v>7.4546100000000004E-2</v>
      </c>
      <c r="Q71">
        <v>3.7547000000000001E-3</v>
      </c>
      <c r="R71">
        <v>0.27687519999999999</v>
      </c>
      <c r="S71">
        <v>7.2053999999999998E-3</v>
      </c>
      <c r="T71">
        <v>26.92409</v>
      </c>
      <c r="U71">
        <v>1.0993999999999999</v>
      </c>
      <c r="V71">
        <v>26.28416</v>
      </c>
      <c r="W71">
        <v>1.1150899999999999</v>
      </c>
      <c r="Y71">
        <v>0.97623206578198185</v>
      </c>
    </row>
    <row r="72" spans="3:25" x14ac:dyDescent="0.25">
      <c r="D72">
        <f>CORREL(D42:D71, E42:E71)</f>
        <v>0.7057191055108526</v>
      </c>
      <c r="G72">
        <f>CORREL(G42:G71, H42:H71)</f>
        <v>0.57864293659621813</v>
      </c>
      <c r="N72" t="s">
        <v>71</v>
      </c>
      <c r="O72" t="s">
        <v>119</v>
      </c>
      <c r="P72">
        <v>0.13404659999999999</v>
      </c>
      <c r="Q72">
        <v>1.13355E-2</v>
      </c>
      <c r="R72">
        <v>0.31561820000000002</v>
      </c>
      <c r="S72">
        <v>1.8819200000000001E-2</v>
      </c>
      <c r="T72">
        <v>42.471110000000003</v>
      </c>
      <c r="U72">
        <v>2.0554000000000001</v>
      </c>
      <c r="V72">
        <v>21.570220000000003</v>
      </c>
      <c r="W72">
        <v>1.43296</v>
      </c>
      <c r="Y72">
        <v>0.50787982701652956</v>
      </c>
    </row>
  </sheetData>
  <autoFilter ref="N42:Y42" xr:uid="{781A1877-8B4F-4C6D-BDFE-0A7D75ED6023}">
    <sortState xmlns:xlrd2="http://schemas.microsoft.com/office/spreadsheetml/2017/richdata2" ref="N43:AB72">
      <sortCondition ref="U42"/>
    </sortState>
  </autoFilter>
  <sortState xmlns:xlrd2="http://schemas.microsoft.com/office/spreadsheetml/2017/richdata2" ref="C42:D71">
    <sortCondition ref="C42"/>
  </sortState>
  <mergeCells count="5">
    <mergeCell ref="I5:J5"/>
    <mergeCell ref="G5:H5"/>
    <mergeCell ref="E5:F5"/>
    <mergeCell ref="C5:D5"/>
    <mergeCell ref="A5:B5"/>
  </mergeCells>
  <pageMargins left="0.7" right="0.7" top="0.75" bottom="0.75" header="0.3" footer="0.3"/>
  <pageSetup paperSize="9" orientation="portrait" horizontalDpi="360" verticalDpi="36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726EF-AFB9-4DAC-8118-50047777F184}">
  <dimension ref="B2:J35"/>
  <sheetViews>
    <sheetView topLeftCell="A7" workbookViewId="0">
      <selection activeCell="M42" sqref="M42"/>
    </sheetView>
  </sheetViews>
  <sheetFormatPr defaultRowHeight="15" x14ac:dyDescent="0.25"/>
  <sheetData>
    <row r="2" spans="2:10" x14ac:dyDescent="0.25">
      <c r="B2" t="s">
        <v>169</v>
      </c>
    </row>
    <row r="3" spans="2:10" x14ac:dyDescent="0.25">
      <c r="C3" t="s">
        <v>94</v>
      </c>
      <c r="J3" t="s">
        <v>203</v>
      </c>
    </row>
    <row r="4" spans="2:10" x14ac:dyDescent="0.25">
      <c r="C4" t="s">
        <v>170</v>
      </c>
      <c r="D4" t="s">
        <v>171</v>
      </c>
      <c r="E4" t="s">
        <v>201</v>
      </c>
      <c r="F4" t="s">
        <v>201</v>
      </c>
      <c r="G4" t="s">
        <v>204</v>
      </c>
    </row>
    <row r="5" spans="2:10" x14ac:dyDescent="0.25">
      <c r="B5" t="s">
        <v>1</v>
      </c>
      <c r="C5" s="4">
        <v>5.5329799999999998E-2</v>
      </c>
      <c r="D5" s="4">
        <v>0.31877349999999999</v>
      </c>
      <c r="E5">
        <f>_xlfn.RANK.AVG(C5,C$5:C$34)</f>
        <v>12</v>
      </c>
      <c r="F5">
        <f>_xlfn.RANK.AVG(D5,D$5:D$34)</f>
        <v>5</v>
      </c>
      <c r="G5">
        <f>ABS(E5-F5)</f>
        <v>7</v>
      </c>
    </row>
    <row r="6" spans="2:10" x14ac:dyDescent="0.25">
      <c r="B6" t="s">
        <v>2</v>
      </c>
      <c r="C6" s="4">
        <v>3.3208500000000002E-2</v>
      </c>
      <c r="D6" s="4">
        <v>0.1804673</v>
      </c>
      <c r="E6">
        <f t="shared" ref="E6:F34" si="0">_xlfn.RANK.AVG(C6,C$5:C$34)</f>
        <v>28</v>
      </c>
      <c r="F6">
        <f t="shared" si="0"/>
        <v>29</v>
      </c>
      <c r="G6">
        <f t="shared" ref="G6:G34" si="1">ABS(E6-F6)</f>
        <v>1</v>
      </c>
    </row>
    <row r="7" spans="2:10" x14ac:dyDescent="0.25">
      <c r="B7" t="s">
        <v>3</v>
      </c>
      <c r="C7" s="4">
        <v>7.2837499999999999E-2</v>
      </c>
      <c r="D7" s="4">
        <v>0.36457329999999999</v>
      </c>
      <c r="E7">
        <f t="shared" si="0"/>
        <v>6</v>
      </c>
      <c r="F7">
        <f t="shared" si="0"/>
        <v>2</v>
      </c>
      <c r="G7">
        <f t="shared" si="1"/>
        <v>4</v>
      </c>
    </row>
    <row r="8" spans="2:10" x14ac:dyDescent="0.25">
      <c r="B8" t="s">
        <v>4</v>
      </c>
      <c r="C8" s="4">
        <v>5.0762799999999997E-2</v>
      </c>
      <c r="D8" s="4">
        <v>0.29408509999999999</v>
      </c>
      <c r="E8">
        <f t="shared" si="0"/>
        <v>15</v>
      </c>
      <c r="F8">
        <f t="shared" si="0"/>
        <v>9</v>
      </c>
      <c r="G8">
        <f t="shared" si="1"/>
        <v>6</v>
      </c>
    </row>
    <row r="9" spans="2:10" x14ac:dyDescent="0.25">
      <c r="B9" t="s">
        <v>5</v>
      </c>
      <c r="C9" s="4">
        <v>6.8429199999999996E-2</v>
      </c>
      <c r="D9" s="4">
        <v>0.26600240000000003</v>
      </c>
      <c r="E9">
        <f t="shared" si="0"/>
        <v>7</v>
      </c>
      <c r="F9">
        <f t="shared" si="0"/>
        <v>16</v>
      </c>
      <c r="G9">
        <f t="shared" si="1"/>
        <v>9</v>
      </c>
    </row>
    <row r="10" spans="2:10" x14ac:dyDescent="0.25">
      <c r="B10" t="s">
        <v>6</v>
      </c>
      <c r="C10" s="4">
        <v>3.04865E-2</v>
      </c>
      <c r="D10" s="4">
        <v>0.157634</v>
      </c>
      <c r="E10">
        <f t="shared" si="0"/>
        <v>29</v>
      </c>
      <c r="F10">
        <f t="shared" si="0"/>
        <v>30</v>
      </c>
      <c r="G10">
        <f t="shared" si="1"/>
        <v>1</v>
      </c>
    </row>
    <row r="11" spans="2:10" x14ac:dyDescent="0.25">
      <c r="B11" t="s">
        <v>7</v>
      </c>
      <c r="C11" s="4">
        <v>5.5496200000000002E-2</v>
      </c>
      <c r="D11" s="4">
        <v>0.3127858</v>
      </c>
      <c r="E11">
        <f t="shared" si="0"/>
        <v>11</v>
      </c>
      <c r="F11">
        <f t="shared" si="0"/>
        <v>7</v>
      </c>
      <c r="G11">
        <f t="shared" si="1"/>
        <v>4</v>
      </c>
    </row>
    <row r="12" spans="2:10" x14ac:dyDescent="0.25">
      <c r="B12" t="s">
        <v>8</v>
      </c>
      <c r="C12" s="4">
        <v>3.5488100000000002E-2</v>
      </c>
      <c r="D12" s="4">
        <v>0.19324830000000001</v>
      </c>
      <c r="E12">
        <f t="shared" si="0"/>
        <v>24</v>
      </c>
      <c r="F12">
        <f t="shared" si="0"/>
        <v>26</v>
      </c>
      <c r="G12">
        <f t="shared" si="1"/>
        <v>2</v>
      </c>
    </row>
    <row r="13" spans="2:10" x14ac:dyDescent="0.25">
      <c r="B13" t="s">
        <v>9</v>
      </c>
      <c r="C13" s="4">
        <v>3.8490999999999997E-2</v>
      </c>
      <c r="D13" s="4">
        <v>0.26338719999999999</v>
      </c>
      <c r="E13">
        <f t="shared" si="0"/>
        <v>21</v>
      </c>
      <c r="F13">
        <f t="shared" si="0"/>
        <v>17</v>
      </c>
      <c r="G13">
        <f t="shared" si="1"/>
        <v>4</v>
      </c>
    </row>
    <row r="14" spans="2:10" x14ac:dyDescent="0.25">
      <c r="B14" t="s">
        <v>10</v>
      </c>
      <c r="C14" s="4">
        <v>3.81226E-2</v>
      </c>
      <c r="D14" s="4">
        <v>0.26247209999999999</v>
      </c>
      <c r="E14">
        <f t="shared" si="0"/>
        <v>22</v>
      </c>
      <c r="F14">
        <f t="shared" si="0"/>
        <v>18</v>
      </c>
      <c r="G14">
        <f t="shared" si="1"/>
        <v>4</v>
      </c>
    </row>
    <row r="15" spans="2:10" x14ac:dyDescent="0.25">
      <c r="B15" t="s">
        <v>11</v>
      </c>
      <c r="C15" s="4">
        <v>5.8324599999999997E-2</v>
      </c>
      <c r="D15" s="4">
        <v>0.33310899999999999</v>
      </c>
      <c r="E15">
        <f t="shared" si="0"/>
        <v>10</v>
      </c>
      <c r="F15">
        <f t="shared" si="0"/>
        <v>4</v>
      </c>
      <c r="G15">
        <f t="shared" si="1"/>
        <v>6</v>
      </c>
    </row>
    <row r="16" spans="2:10" x14ac:dyDescent="0.25">
      <c r="B16" t="s">
        <v>12</v>
      </c>
      <c r="C16" s="4">
        <v>4.1543200000000002E-2</v>
      </c>
      <c r="D16" s="4">
        <v>0.21226390000000001</v>
      </c>
      <c r="E16">
        <f t="shared" si="0"/>
        <v>19</v>
      </c>
      <c r="F16">
        <f t="shared" si="0"/>
        <v>22</v>
      </c>
      <c r="G16">
        <f t="shared" si="1"/>
        <v>3</v>
      </c>
    </row>
    <row r="17" spans="2:7" x14ac:dyDescent="0.25">
      <c r="B17" t="s">
        <v>13</v>
      </c>
      <c r="C17" s="4">
        <v>5.8881299999999998E-2</v>
      </c>
      <c r="D17" s="4">
        <v>0.28192519999999999</v>
      </c>
      <c r="E17">
        <f t="shared" si="0"/>
        <v>9</v>
      </c>
      <c r="F17">
        <f t="shared" si="0"/>
        <v>11</v>
      </c>
      <c r="G17">
        <f t="shared" si="1"/>
        <v>2</v>
      </c>
    </row>
    <row r="18" spans="2:7" x14ac:dyDescent="0.25">
      <c r="B18" t="s">
        <v>14</v>
      </c>
      <c r="C18" s="4">
        <v>3.7808599999999998E-2</v>
      </c>
      <c r="D18" s="4">
        <v>0.18920909999999999</v>
      </c>
      <c r="E18">
        <f t="shared" si="0"/>
        <v>23</v>
      </c>
      <c r="F18">
        <f t="shared" si="0"/>
        <v>27</v>
      </c>
      <c r="G18">
        <f t="shared" si="1"/>
        <v>4</v>
      </c>
    </row>
    <row r="19" spans="2:7" x14ac:dyDescent="0.25">
      <c r="B19" t="s">
        <v>15</v>
      </c>
      <c r="C19" s="4">
        <v>2.6215700000000002E-2</v>
      </c>
      <c r="D19" s="4">
        <v>0.25775500000000001</v>
      </c>
      <c r="E19">
        <f t="shared" si="0"/>
        <v>30</v>
      </c>
      <c r="F19">
        <f t="shared" si="0"/>
        <v>19</v>
      </c>
      <c r="G19">
        <f t="shared" si="1"/>
        <v>11</v>
      </c>
    </row>
    <row r="20" spans="2:7" x14ac:dyDescent="0.25">
      <c r="B20" t="s">
        <v>16</v>
      </c>
      <c r="C20" s="4">
        <v>8.9288800000000001E-2</v>
      </c>
      <c r="D20" s="4">
        <v>0.37034329999999999</v>
      </c>
      <c r="E20">
        <f t="shared" si="0"/>
        <v>2</v>
      </c>
      <c r="F20">
        <f t="shared" si="0"/>
        <v>1</v>
      </c>
      <c r="G20">
        <f t="shared" si="1"/>
        <v>1</v>
      </c>
    </row>
    <row r="21" spans="2:7" x14ac:dyDescent="0.25">
      <c r="B21" t="s">
        <v>17</v>
      </c>
      <c r="C21" s="4">
        <v>3.5249099999999998E-2</v>
      </c>
      <c r="D21" s="4">
        <v>0.2660361</v>
      </c>
      <c r="E21">
        <f t="shared" si="0"/>
        <v>25</v>
      </c>
      <c r="F21">
        <f t="shared" si="0"/>
        <v>15</v>
      </c>
      <c r="G21">
        <f t="shared" si="1"/>
        <v>10</v>
      </c>
    </row>
    <row r="22" spans="2:7" x14ac:dyDescent="0.25">
      <c r="B22" t="s">
        <v>18</v>
      </c>
      <c r="C22" s="4">
        <v>5.42365E-2</v>
      </c>
      <c r="D22" s="4">
        <v>0.300595</v>
      </c>
      <c r="E22">
        <f t="shared" si="0"/>
        <v>13</v>
      </c>
      <c r="F22">
        <f t="shared" si="0"/>
        <v>8</v>
      </c>
      <c r="G22">
        <f t="shared" si="1"/>
        <v>5</v>
      </c>
    </row>
    <row r="23" spans="2:7" x14ac:dyDescent="0.25">
      <c r="B23" t="s">
        <v>19</v>
      </c>
      <c r="C23" s="4">
        <v>7.3729900000000001E-2</v>
      </c>
      <c r="D23" s="4">
        <v>0.2878966</v>
      </c>
      <c r="E23">
        <f t="shared" si="0"/>
        <v>5</v>
      </c>
      <c r="F23">
        <f>_xlfn.RANK.AVG(D23,D$5:D$34)</f>
        <v>10</v>
      </c>
      <c r="G23">
        <f t="shared" si="1"/>
        <v>5</v>
      </c>
    </row>
    <row r="24" spans="2:7" x14ac:dyDescent="0.25">
      <c r="B24" t="s">
        <v>20</v>
      </c>
      <c r="C24" s="4">
        <v>6.1653800000000002E-2</v>
      </c>
      <c r="D24" s="4">
        <v>0.27335029999999999</v>
      </c>
      <c r="E24">
        <f t="shared" si="0"/>
        <v>8</v>
      </c>
      <c r="F24">
        <f t="shared" si="0"/>
        <v>13</v>
      </c>
      <c r="G24">
        <f t="shared" si="1"/>
        <v>5</v>
      </c>
    </row>
    <row r="25" spans="2:7" x14ac:dyDescent="0.25">
      <c r="B25" t="s">
        <v>21</v>
      </c>
      <c r="C25" s="4">
        <v>5.4097899999999997E-2</v>
      </c>
      <c r="D25" s="4">
        <v>0.21296519999999999</v>
      </c>
      <c r="E25">
        <f t="shared" si="0"/>
        <v>14</v>
      </c>
      <c r="F25">
        <f t="shared" si="0"/>
        <v>20</v>
      </c>
      <c r="G25">
        <f t="shared" si="1"/>
        <v>6</v>
      </c>
    </row>
    <row r="26" spans="2:7" x14ac:dyDescent="0.25">
      <c r="B26" t="s">
        <v>22</v>
      </c>
      <c r="C26" s="4">
        <v>4.6823099999999999E-2</v>
      </c>
      <c r="D26" s="4">
        <v>0.26668429999999999</v>
      </c>
      <c r="E26">
        <f t="shared" si="0"/>
        <v>16</v>
      </c>
      <c r="F26">
        <f t="shared" si="0"/>
        <v>14</v>
      </c>
      <c r="G26">
        <f t="shared" si="1"/>
        <v>2</v>
      </c>
    </row>
    <row r="27" spans="2:7" x14ac:dyDescent="0.25">
      <c r="B27" t="s">
        <v>23</v>
      </c>
      <c r="C27" s="4">
        <v>3.3361700000000001E-2</v>
      </c>
      <c r="D27" s="4">
        <v>0.19670270000000001</v>
      </c>
      <c r="E27">
        <f t="shared" si="0"/>
        <v>27</v>
      </c>
      <c r="F27">
        <f t="shared" si="0"/>
        <v>25</v>
      </c>
      <c r="G27">
        <f t="shared" si="1"/>
        <v>2</v>
      </c>
    </row>
    <row r="28" spans="2:7" x14ac:dyDescent="0.25">
      <c r="B28" t="s">
        <v>24</v>
      </c>
      <c r="C28" s="4">
        <v>4.1800900000000002E-2</v>
      </c>
      <c r="D28" s="4">
        <v>0.2122744</v>
      </c>
      <c r="E28">
        <f t="shared" si="0"/>
        <v>18</v>
      </c>
      <c r="F28">
        <f t="shared" si="0"/>
        <v>21</v>
      </c>
      <c r="G28">
        <f t="shared" si="1"/>
        <v>3</v>
      </c>
    </row>
    <row r="29" spans="2:7" x14ac:dyDescent="0.25">
      <c r="B29" t="s">
        <v>25</v>
      </c>
      <c r="C29" s="4">
        <v>7.4546100000000004E-2</v>
      </c>
      <c r="D29" s="4">
        <v>0.27687519999999999</v>
      </c>
      <c r="E29">
        <f t="shared" si="0"/>
        <v>4</v>
      </c>
      <c r="F29">
        <f t="shared" si="0"/>
        <v>12</v>
      </c>
      <c r="G29">
        <f t="shared" si="1"/>
        <v>8</v>
      </c>
    </row>
    <row r="30" spans="2:7" x14ac:dyDescent="0.25">
      <c r="B30" t="s">
        <v>26</v>
      </c>
      <c r="C30" s="4">
        <v>0.13404659999999999</v>
      </c>
      <c r="D30" s="4">
        <v>0.31561820000000002</v>
      </c>
      <c r="E30">
        <f t="shared" si="0"/>
        <v>1</v>
      </c>
      <c r="F30">
        <f t="shared" si="0"/>
        <v>6</v>
      </c>
      <c r="G30">
        <f t="shared" si="1"/>
        <v>5</v>
      </c>
    </row>
    <row r="31" spans="2:7" x14ac:dyDescent="0.25">
      <c r="B31" t="s">
        <v>27</v>
      </c>
      <c r="C31" s="4">
        <v>4.03658E-2</v>
      </c>
      <c r="D31" s="4">
        <v>0.18072759999999999</v>
      </c>
      <c r="E31">
        <f t="shared" si="0"/>
        <v>20</v>
      </c>
      <c r="F31">
        <f t="shared" si="0"/>
        <v>28</v>
      </c>
      <c r="G31">
        <f t="shared" si="1"/>
        <v>8</v>
      </c>
    </row>
    <row r="32" spans="2:7" x14ac:dyDescent="0.25">
      <c r="B32" t="s">
        <v>28</v>
      </c>
      <c r="C32" s="4">
        <v>3.4453900000000003E-2</v>
      </c>
      <c r="D32" s="4">
        <v>0.1970971</v>
      </c>
      <c r="E32">
        <f t="shared" si="0"/>
        <v>26</v>
      </c>
      <c r="F32">
        <f t="shared" si="0"/>
        <v>24</v>
      </c>
      <c r="G32">
        <f t="shared" si="1"/>
        <v>2</v>
      </c>
    </row>
    <row r="33" spans="2:7" x14ac:dyDescent="0.25">
      <c r="B33" t="s">
        <v>29</v>
      </c>
      <c r="C33" s="4">
        <v>4.52491E-2</v>
      </c>
      <c r="D33" s="4">
        <v>0.20037740000000001</v>
      </c>
      <c r="E33">
        <f t="shared" si="0"/>
        <v>17</v>
      </c>
      <c r="F33">
        <f t="shared" si="0"/>
        <v>23</v>
      </c>
      <c r="G33">
        <f t="shared" si="1"/>
        <v>6</v>
      </c>
    </row>
    <row r="34" spans="2:7" x14ac:dyDescent="0.25">
      <c r="B34" t="s">
        <v>30</v>
      </c>
      <c r="C34" s="4">
        <v>7.8554899999999997E-2</v>
      </c>
      <c r="D34" s="4">
        <v>0.34098139999999999</v>
      </c>
      <c r="E34">
        <f t="shared" si="0"/>
        <v>3</v>
      </c>
      <c r="F34">
        <f t="shared" si="0"/>
        <v>3</v>
      </c>
      <c r="G34">
        <f t="shared" si="1"/>
        <v>0</v>
      </c>
    </row>
    <row r="35" spans="2:7" x14ac:dyDescent="0.25">
      <c r="C35">
        <f>CORREL(C5:C34,D5:D34)</f>
        <v>0.67129095849219156</v>
      </c>
      <c r="E35">
        <f>CORREL(E5:E34,F5:F34)</f>
        <v>0.81223581757508356</v>
      </c>
    </row>
  </sheetData>
  <pageMargins left="0.7" right="0.7" top="0.75" bottom="0.75" header="0.3" footer="0.3"/>
  <pageSetup paperSize="9" orientation="portrait" horizontalDpi="360" verticalDpi="36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102C16-0D88-4BA2-B4FF-A4A370B2FDFC}">
  <dimension ref="B1:AC104"/>
  <sheetViews>
    <sheetView topLeftCell="A82" workbookViewId="0">
      <selection activeCell="L65" sqref="L65"/>
    </sheetView>
  </sheetViews>
  <sheetFormatPr defaultRowHeight="15" x14ac:dyDescent="0.25"/>
  <sheetData>
    <row r="1" spans="2:29" x14ac:dyDescent="0.25">
      <c r="B1" s="1" t="s">
        <v>185</v>
      </c>
    </row>
    <row r="2" spans="2:29" x14ac:dyDescent="0.25">
      <c r="B2" t="s">
        <v>186</v>
      </c>
    </row>
    <row r="3" spans="2:29" x14ac:dyDescent="0.25">
      <c r="C3" t="s">
        <v>284</v>
      </c>
      <c r="L3" t="s">
        <v>187</v>
      </c>
      <c r="V3" t="s">
        <v>188</v>
      </c>
    </row>
    <row r="4" spans="2:29" x14ac:dyDescent="0.25">
      <c r="B4" t="s">
        <v>0</v>
      </c>
      <c r="C4" t="s">
        <v>79</v>
      </c>
      <c r="D4" t="s">
        <v>28</v>
      </c>
      <c r="E4" t="s">
        <v>80</v>
      </c>
      <c r="F4" t="s">
        <v>81</v>
      </c>
      <c r="G4" t="s">
        <v>82</v>
      </c>
      <c r="H4" t="s">
        <v>83</v>
      </c>
      <c r="I4" t="s">
        <v>84</v>
      </c>
      <c r="L4" t="s">
        <v>0</v>
      </c>
      <c r="M4" t="s">
        <v>174</v>
      </c>
      <c r="N4" t="s">
        <v>175</v>
      </c>
      <c r="O4" t="s">
        <v>176</v>
      </c>
      <c r="P4" t="s">
        <v>177</v>
      </c>
      <c r="Q4" t="s">
        <v>178</v>
      </c>
      <c r="R4" t="s">
        <v>83</v>
      </c>
      <c r="S4" t="s">
        <v>173</v>
      </c>
      <c r="V4" t="s">
        <v>0</v>
      </c>
      <c r="W4" t="s">
        <v>174</v>
      </c>
      <c r="X4" t="s">
        <v>175</v>
      </c>
      <c r="Y4" t="s">
        <v>176</v>
      </c>
      <c r="Z4" t="s">
        <v>177</v>
      </c>
      <c r="AA4" t="s">
        <v>178</v>
      </c>
      <c r="AB4" t="s">
        <v>83</v>
      </c>
      <c r="AC4" t="s">
        <v>173</v>
      </c>
    </row>
    <row r="5" spans="2:29" x14ac:dyDescent="0.25">
      <c r="B5" t="s">
        <v>1</v>
      </c>
      <c r="C5">
        <v>5.5729399999999998E-2</v>
      </c>
      <c r="D5">
        <v>3.7201000000000001E-3</v>
      </c>
      <c r="E5">
        <v>4.8435899999999997E-2</v>
      </c>
      <c r="F5">
        <v>6.3022900000000007E-2</v>
      </c>
      <c r="G5">
        <v>4062</v>
      </c>
      <c r="H5">
        <v>2</v>
      </c>
      <c r="I5">
        <v>2</v>
      </c>
      <c r="L5" t="s">
        <v>1</v>
      </c>
      <c r="M5">
        <v>2.7885799999999999E-2</v>
      </c>
      <c r="N5">
        <v>2.7017E-3</v>
      </c>
      <c r="O5">
        <v>6075</v>
      </c>
      <c r="P5">
        <v>2.2589600000000001E-2</v>
      </c>
      <c r="Q5">
        <v>3.3182099999999999E-2</v>
      </c>
      <c r="R5">
        <v>2</v>
      </c>
      <c r="S5">
        <v>1</v>
      </c>
      <c r="V5" t="s">
        <v>1</v>
      </c>
      <c r="W5">
        <v>2.41046E-2</v>
      </c>
      <c r="X5" s="4">
        <v>2.4658000000000002E-3</v>
      </c>
      <c r="Y5">
        <v>6075</v>
      </c>
      <c r="Z5" s="4">
        <v>1.9270599999999999E-2</v>
      </c>
      <c r="AA5">
        <v>2.8938499999999999E-2</v>
      </c>
      <c r="AB5">
        <v>2</v>
      </c>
      <c r="AC5">
        <v>2</v>
      </c>
    </row>
    <row r="6" spans="2:29" x14ac:dyDescent="0.25">
      <c r="B6" t="s">
        <v>2</v>
      </c>
      <c r="C6">
        <v>3.2313099999999997E-2</v>
      </c>
      <c r="D6">
        <v>2.6297E-3</v>
      </c>
      <c r="E6">
        <v>2.7135300000000001E-2</v>
      </c>
      <c r="F6">
        <v>3.7490900000000001E-2</v>
      </c>
      <c r="G6">
        <v>265</v>
      </c>
      <c r="H6">
        <v>2</v>
      </c>
      <c r="I6">
        <v>2</v>
      </c>
      <c r="L6" t="s">
        <v>2</v>
      </c>
      <c r="M6">
        <v>1.2938399999999999E-2</v>
      </c>
      <c r="N6">
        <v>2.0820000000000001E-3</v>
      </c>
      <c r="O6">
        <v>268</v>
      </c>
      <c r="P6">
        <v>8.8392000000000002E-3</v>
      </c>
      <c r="Q6">
        <v>1.7037699999999999E-2</v>
      </c>
      <c r="R6">
        <v>2</v>
      </c>
      <c r="S6">
        <v>1</v>
      </c>
      <c r="V6" t="s">
        <v>2</v>
      </c>
      <c r="W6">
        <v>1.38303E-2</v>
      </c>
      <c r="X6" s="4">
        <v>2.0368000000000001E-3</v>
      </c>
      <c r="Y6">
        <v>268</v>
      </c>
      <c r="Z6" s="4">
        <v>9.8201E-3</v>
      </c>
      <c r="AA6">
        <v>1.7840399999999999E-2</v>
      </c>
      <c r="AB6">
        <v>2</v>
      </c>
      <c r="AC6">
        <v>2</v>
      </c>
    </row>
    <row r="7" spans="2:29" x14ac:dyDescent="0.25">
      <c r="B7" t="s">
        <v>3</v>
      </c>
      <c r="C7">
        <v>7.2821800000000006E-2</v>
      </c>
      <c r="D7">
        <v>9.6491000000000007E-3</v>
      </c>
      <c r="E7">
        <v>5.3905000000000002E-2</v>
      </c>
      <c r="F7">
        <v>9.1738700000000006E-2</v>
      </c>
      <c r="G7">
        <v>4675</v>
      </c>
      <c r="H7">
        <v>2</v>
      </c>
      <c r="I7">
        <v>2</v>
      </c>
      <c r="L7" t="s">
        <v>3</v>
      </c>
      <c r="M7">
        <v>2.5666600000000001E-2</v>
      </c>
      <c r="N7">
        <v>5.1121999999999999E-3</v>
      </c>
      <c r="O7">
        <v>7232</v>
      </c>
      <c r="P7">
        <v>1.5645099999999999E-2</v>
      </c>
      <c r="Q7">
        <v>3.5687999999999998E-2</v>
      </c>
      <c r="R7">
        <v>2</v>
      </c>
      <c r="S7">
        <v>1</v>
      </c>
      <c r="V7" t="s">
        <v>3</v>
      </c>
      <c r="W7">
        <v>3.2533699999999999E-2</v>
      </c>
      <c r="X7" s="4">
        <v>6.4926999999999997E-3</v>
      </c>
      <c r="Y7">
        <v>7232</v>
      </c>
      <c r="Z7" s="4">
        <v>1.98062E-2</v>
      </c>
      <c r="AA7">
        <v>4.5261200000000001E-2</v>
      </c>
      <c r="AB7">
        <v>2</v>
      </c>
      <c r="AC7">
        <v>2</v>
      </c>
    </row>
    <row r="8" spans="2:29" x14ac:dyDescent="0.25">
      <c r="B8" t="s">
        <v>4</v>
      </c>
      <c r="C8">
        <v>5.0799900000000002E-2</v>
      </c>
      <c r="D8">
        <v>3.8114999999999998E-3</v>
      </c>
      <c r="E8">
        <v>4.33278E-2</v>
      </c>
      <c r="F8">
        <v>5.8271999999999997E-2</v>
      </c>
      <c r="G8">
        <v>5025</v>
      </c>
      <c r="H8">
        <v>2</v>
      </c>
      <c r="I8">
        <v>2</v>
      </c>
      <c r="L8" t="s">
        <v>4</v>
      </c>
      <c r="M8">
        <v>2.2424900000000001E-2</v>
      </c>
      <c r="N8">
        <v>2.5187E-3</v>
      </c>
      <c r="O8">
        <v>6665</v>
      </c>
      <c r="P8">
        <v>1.74875E-2</v>
      </c>
      <c r="Q8">
        <v>2.7362299999999999E-2</v>
      </c>
      <c r="R8">
        <v>2</v>
      </c>
      <c r="S8">
        <v>1</v>
      </c>
      <c r="V8" t="s">
        <v>4</v>
      </c>
      <c r="W8">
        <v>2.0971900000000002E-2</v>
      </c>
      <c r="X8" s="4">
        <v>2.5195E-3</v>
      </c>
      <c r="Y8">
        <v>6665</v>
      </c>
      <c r="Z8" s="4">
        <v>1.60328E-2</v>
      </c>
      <c r="AA8">
        <v>2.5911E-2</v>
      </c>
      <c r="AB8">
        <v>2</v>
      </c>
      <c r="AC8">
        <v>2</v>
      </c>
    </row>
    <row r="9" spans="2:29" x14ac:dyDescent="0.25">
      <c r="B9" t="s">
        <v>5</v>
      </c>
      <c r="C9">
        <v>6.9099999999999995E-2</v>
      </c>
      <c r="D9">
        <v>4.8196999999999997E-3</v>
      </c>
      <c r="E9">
        <v>5.96497E-2</v>
      </c>
      <c r="F9">
        <v>7.8550300000000003E-2</v>
      </c>
      <c r="G9">
        <v>2985</v>
      </c>
      <c r="H9">
        <v>2</v>
      </c>
      <c r="I9">
        <v>2</v>
      </c>
      <c r="L9" t="s">
        <v>5</v>
      </c>
      <c r="M9">
        <v>2.7714099999999998E-2</v>
      </c>
      <c r="N9">
        <v>5.5262000000000002E-3</v>
      </c>
      <c r="O9">
        <v>4191</v>
      </c>
      <c r="P9">
        <v>1.68799E-2</v>
      </c>
      <c r="Q9">
        <v>3.8548300000000001E-2</v>
      </c>
      <c r="R9">
        <v>2</v>
      </c>
      <c r="S9">
        <v>1</v>
      </c>
      <c r="V9" t="s">
        <v>5</v>
      </c>
      <c r="W9">
        <v>3.8304100000000001E-2</v>
      </c>
      <c r="X9" s="4">
        <v>3.4478E-3</v>
      </c>
      <c r="Y9">
        <v>4191</v>
      </c>
      <c r="Z9" s="4">
        <v>3.1544700000000002E-2</v>
      </c>
      <c r="AA9">
        <v>4.5063600000000002E-2</v>
      </c>
      <c r="AB9">
        <v>2</v>
      </c>
      <c r="AC9">
        <v>2</v>
      </c>
    </row>
    <row r="10" spans="2:29" x14ac:dyDescent="0.25">
      <c r="B10" t="s">
        <v>6</v>
      </c>
      <c r="C10">
        <v>3.0493599999999999E-2</v>
      </c>
      <c r="D10">
        <v>1.9463E-3</v>
      </c>
      <c r="E10">
        <v>2.6676200000000001E-2</v>
      </c>
      <c r="F10">
        <v>3.4311000000000001E-2</v>
      </c>
      <c r="G10">
        <v>1725</v>
      </c>
      <c r="H10">
        <v>2</v>
      </c>
      <c r="I10">
        <v>2</v>
      </c>
      <c r="L10" t="s">
        <v>6</v>
      </c>
      <c r="M10">
        <v>1.6329699999999999E-2</v>
      </c>
      <c r="N10">
        <v>1.851E-3</v>
      </c>
      <c r="O10">
        <v>1836</v>
      </c>
      <c r="P10">
        <v>1.26993E-2</v>
      </c>
      <c r="Q10">
        <v>1.9959999999999999E-2</v>
      </c>
      <c r="R10">
        <v>2</v>
      </c>
      <c r="S10">
        <v>1</v>
      </c>
      <c r="V10" t="s">
        <v>6</v>
      </c>
      <c r="W10">
        <v>1.8809800000000002E-2</v>
      </c>
      <c r="X10" s="4">
        <v>1.6892999999999999E-3</v>
      </c>
      <c r="Y10">
        <v>1836</v>
      </c>
      <c r="Z10" s="4">
        <v>1.5496599999999999E-2</v>
      </c>
      <c r="AA10">
        <v>2.2123E-2</v>
      </c>
      <c r="AB10">
        <v>2</v>
      </c>
      <c r="AC10">
        <v>2</v>
      </c>
    </row>
    <row r="11" spans="2:29" x14ac:dyDescent="0.25">
      <c r="B11" t="s">
        <v>7</v>
      </c>
      <c r="C11">
        <v>5.5212600000000001E-2</v>
      </c>
      <c r="D11">
        <v>2.9388999999999999E-3</v>
      </c>
      <c r="E11">
        <v>4.9451700000000001E-2</v>
      </c>
      <c r="F11">
        <v>6.0973600000000003E-2</v>
      </c>
      <c r="G11">
        <v>8286</v>
      </c>
      <c r="H11">
        <v>2</v>
      </c>
      <c r="I11">
        <v>2</v>
      </c>
      <c r="L11" t="s">
        <v>7</v>
      </c>
      <c r="M11">
        <v>2.3089999999999999E-2</v>
      </c>
      <c r="N11">
        <v>1.7436000000000001E-3</v>
      </c>
      <c r="O11">
        <v>12878</v>
      </c>
      <c r="P11">
        <v>1.96723E-2</v>
      </c>
      <c r="Q11">
        <v>2.6507699999999999E-2</v>
      </c>
      <c r="R11">
        <v>2</v>
      </c>
      <c r="S11">
        <v>1</v>
      </c>
      <c r="V11" t="s">
        <v>7</v>
      </c>
      <c r="W11">
        <v>2.2552699999999998E-2</v>
      </c>
      <c r="X11" s="4">
        <v>1.7944E-3</v>
      </c>
      <c r="Y11">
        <v>12878</v>
      </c>
      <c r="Z11" s="4">
        <v>1.9035400000000001E-2</v>
      </c>
      <c r="AA11">
        <v>2.6069999999999999E-2</v>
      </c>
      <c r="AB11">
        <v>2</v>
      </c>
      <c r="AC11">
        <v>2</v>
      </c>
    </row>
    <row r="12" spans="2:29" x14ac:dyDescent="0.25">
      <c r="B12" t="s">
        <v>8</v>
      </c>
      <c r="C12">
        <v>3.2432299999999997E-2</v>
      </c>
      <c r="D12">
        <v>7.3477999999999998E-3</v>
      </c>
      <c r="E12">
        <v>1.8026799999999999E-2</v>
      </c>
      <c r="F12">
        <v>4.6837700000000003E-2</v>
      </c>
      <c r="G12">
        <v>4321</v>
      </c>
      <c r="H12">
        <v>2</v>
      </c>
      <c r="I12">
        <v>2</v>
      </c>
      <c r="L12" t="s">
        <v>8</v>
      </c>
      <c r="M12">
        <v>2.2808599999999998E-2</v>
      </c>
      <c r="N12">
        <v>5.3505000000000002E-3</v>
      </c>
      <c r="O12">
        <v>5583</v>
      </c>
      <c r="P12">
        <v>1.23196E-2</v>
      </c>
      <c r="Q12">
        <v>3.32977E-2</v>
      </c>
      <c r="R12">
        <v>2</v>
      </c>
      <c r="S12">
        <v>1</v>
      </c>
      <c r="V12" t="s">
        <v>8</v>
      </c>
      <c r="W12">
        <v>1.8254099999999999E-2</v>
      </c>
      <c r="X12" s="4">
        <v>4.5497000000000003E-3</v>
      </c>
      <c r="Y12">
        <v>5583</v>
      </c>
      <c r="Z12" s="4">
        <v>9.3348000000000007E-3</v>
      </c>
      <c r="AA12">
        <v>2.71734E-2</v>
      </c>
      <c r="AB12">
        <v>2</v>
      </c>
      <c r="AC12">
        <v>2</v>
      </c>
    </row>
    <row r="13" spans="2:29" x14ac:dyDescent="0.25">
      <c r="B13" t="s">
        <v>9</v>
      </c>
      <c r="C13">
        <v>3.8279000000000001E-2</v>
      </c>
      <c r="D13">
        <v>2.6180999999999999E-3</v>
      </c>
      <c r="E13">
        <v>3.3146299999999997E-2</v>
      </c>
      <c r="F13">
        <v>4.34118E-2</v>
      </c>
      <c r="G13">
        <v>4463</v>
      </c>
      <c r="H13">
        <v>2</v>
      </c>
      <c r="I13">
        <v>2</v>
      </c>
      <c r="L13" t="s">
        <v>9</v>
      </c>
      <c r="M13">
        <v>2.0537199999999999E-2</v>
      </c>
      <c r="N13">
        <v>2.2843999999999998E-3</v>
      </c>
      <c r="O13">
        <v>6065</v>
      </c>
      <c r="P13">
        <v>1.6059E-2</v>
      </c>
      <c r="Q13">
        <v>2.5015300000000001E-2</v>
      </c>
      <c r="R13">
        <v>2</v>
      </c>
      <c r="S13">
        <v>1</v>
      </c>
      <c r="V13" t="s">
        <v>9</v>
      </c>
      <c r="W13">
        <v>2.0523300000000001E-2</v>
      </c>
      <c r="X13" s="4">
        <v>2.0607999999999998E-3</v>
      </c>
      <c r="Y13">
        <v>6065</v>
      </c>
      <c r="Z13" s="4">
        <v>1.6483399999999999E-2</v>
      </c>
      <c r="AA13">
        <v>2.45633E-2</v>
      </c>
      <c r="AB13">
        <v>2</v>
      </c>
      <c r="AC13">
        <v>2</v>
      </c>
    </row>
    <row r="14" spans="2:29" x14ac:dyDescent="0.25">
      <c r="B14" t="s">
        <v>10</v>
      </c>
      <c r="C14">
        <v>3.8269400000000002E-2</v>
      </c>
      <c r="D14">
        <v>2.251E-3</v>
      </c>
      <c r="E14">
        <v>3.3855900000000001E-2</v>
      </c>
      <c r="F14">
        <v>4.2682900000000003E-2</v>
      </c>
      <c r="G14">
        <v>3319</v>
      </c>
      <c r="H14">
        <v>2</v>
      </c>
      <c r="I14">
        <v>2</v>
      </c>
      <c r="L14" t="s">
        <v>10</v>
      </c>
      <c r="M14">
        <v>1.57909E-2</v>
      </c>
      <c r="N14">
        <v>1.983E-3</v>
      </c>
      <c r="O14">
        <v>3521</v>
      </c>
      <c r="P14">
        <v>1.19031E-2</v>
      </c>
      <c r="Q14">
        <v>1.96788E-2</v>
      </c>
      <c r="R14">
        <v>2</v>
      </c>
      <c r="S14">
        <v>1</v>
      </c>
      <c r="V14" t="s">
        <v>10</v>
      </c>
      <c r="W14">
        <v>1.7697299999999999E-2</v>
      </c>
      <c r="X14" s="4">
        <v>1.6911000000000001E-3</v>
      </c>
      <c r="Y14">
        <v>3521</v>
      </c>
      <c r="Z14" s="4">
        <v>1.43816E-2</v>
      </c>
      <c r="AA14">
        <v>2.1013E-2</v>
      </c>
      <c r="AB14">
        <v>2</v>
      </c>
      <c r="AC14">
        <v>2</v>
      </c>
    </row>
    <row r="15" spans="2:29" x14ac:dyDescent="0.25">
      <c r="B15" t="s">
        <v>11</v>
      </c>
      <c r="C15">
        <v>5.8171500000000001E-2</v>
      </c>
      <c r="D15">
        <v>3.4364E-3</v>
      </c>
      <c r="E15">
        <v>5.1432400000000003E-2</v>
      </c>
      <c r="F15">
        <v>6.4910599999999999E-2</v>
      </c>
      <c r="G15">
        <v>2158</v>
      </c>
      <c r="H15">
        <v>2</v>
      </c>
      <c r="I15">
        <v>2</v>
      </c>
      <c r="L15" t="s">
        <v>11</v>
      </c>
      <c r="M15">
        <v>2.2644899999999999E-2</v>
      </c>
      <c r="N15">
        <v>4.4564000000000001E-3</v>
      </c>
      <c r="O15">
        <v>2198</v>
      </c>
      <c r="P15">
        <v>1.39057E-2</v>
      </c>
      <c r="Q15">
        <v>3.1384200000000001E-2</v>
      </c>
      <c r="R15">
        <v>2</v>
      </c>
      <c r="S15">
        <v>1</v>
      </c>
      <c r="V15" t="s">
        <v>11</v>
      </c>
      <c r="W15">
        <v>2.8955100000000001E-2</v>
      </c>
      <c r="X15" s="4">
        <v>2.8773000000000002E-3</v>
      </c>
      <c r="Y15">
        <v>2198</v>
      </c>
      <c r="Z15" s="4">
        <v>2.3312599999999999E-2</v>
      </c>
      <c r="AA15">
        <v>3.4597500000000003E-2</v>
      </c>
      <c r="AB15">
        <v>2</v>
      </c>
      <c r="AC15">
        <v>2</v>
      </c>
    </row>
    <row r="16" spans="2:29" x14ac:dyDescent="0.25">
      <c r="B16" t="s">
        <v>12</v>
      </c>
      <c r="C16">
        <v>3.9024200000000002E-2</v>
      </c>
      <c r="D16">
        <v>2.6683000000000002E-3</v>
      </c>
      <c r="E16">
        <v>3.3793700000000003E-2</v>
      </c>
      <c r="F16">
        <v>4.4254700000000001E-2</v>
      </c>
      <c r="G16">
        <v>7971</v>
      </c>
      <c r="H16">
        <v>2</v>
      </c>
      <c r="I16">
        <v>2</v>
      </c>
      <c r="L16" t="s">
        <v>12</v>
      </c>
      <c r="M16">
        <v>2.1128399999999999E-2</v>
      </c>
      <c r="N16">
        <v>2.2117E-3</v>
      </c>
      <c r="O16">
        <v>9831</v>
      </c>
      <c r="P16">
        <v>1.6792899999999999E-2</v>
      </c>
      <c r="Q16">
        <v>2.5463900000000001E-2</v>
      </c>
      <c r="R16">
        <v>2</v>
      </c>
      <c r="S16">
        <v>1</v>
      </c>
      <c r="V16" t="s">
        <v>12</v>
      </c>
      <c r="W16">
        <v>2.3954699999999999E-2</v>
      </c>
      <c r="X16" s="4">
        <v>2.3601999999999998E-3</v>
      </c>
      <c r="Y16">
        <v>9831</v>
      </c>
      <c r="Z16" s="4">
        <v>1.93283E-2</v>
      </c>
      <c r="AA16">
        <v>2.8581100000000002E-2</v>
      </c>
      <c r="AB16">
        <v>2</v>
      </c>
      <c r="AC16">
        <v>2</v>
      </c>
    </row>
    <row r="17" spans="2:29" x14ac:dyDescent="0.25">
      <c r="B17" t="s">
        <v>13</v>
      </c>
      <c r="C17">
        <v>5.8163899999999998E-2</v>
      </c>
      <c r="D17">
        <v>4.7524999999999998E-3</v>
      </c>
      <c r="E17">
        <v>4.8826500000000002E-2</v>
      </c>
      <c r="F17">
        <v>6.75013E-2</v>
      </c>
      <c r="G17">
        <v>501</v>
      </c>
      <c r="H17">
        <v>2</v>
      </c>
      <c r="I17">
        <v>2</v>
      </c>
      <c r="L17" t="s">
        <v>13</v>
      </c>
      <c r="M17">
        <v>2.5718600000000001E-2</v>
      </c>
      <c r="N17">
        <v>3.7637999999999999E-3</v>
      </c>
      <c r="O17">
        <v>502</v>
      </c>
      <c r="P17">
        <v>1.8323900000000001E-2</v>
      </c>
      <c r="Q17">
        <v>3.3113299999999998E-2</v>
      </c>
      <c r="R17">
        <v>2</v>
      </c>
      <c r="S17">
        <v>1</v>
      </c>
      <c r="V17" t="s">
        <v>13</v>
      </c>
      <c r="W17">
        <v>2.9855799999999998E-2</v>
      </c>
      <c r="X17" s="4">
        <v>4.8145999999999996E-3</v>
      </c>
      <c r="Y17">
        <v>502</v>
      </c>
      <c r="Z17" s="4">
        <v>2.0396500000000001E-2</v>
      </c>
      <c r="AA17">
        <v>3.9315000000000003E-2</v>
      </c>
      <c r="AB17">
        <v>2</v>
      </c>
      <c r="AC17">
        <v>2</v>
      </c>
    </row>
    <row r="18" spans="2:29" x14ac:dyDescent="0.25">
      <c r="B18" t="s">
        <v>14</v>
      </c>
      <c r="C18">
        <v>3.7808599999999998E-2</v>
      </c>
      <c r="D18">
        <v>2.7902000000000001E-3</v>
      </c>
      <c r="E18">
        <v>3.2336900000000002E-2</v>
      </c>
      <c r="F18">
        <v>4.3280399999999997E-2</v>
      </c>
      <c r="G18">
        <v>2152</v>
      </c>
      <c r="H18">
        <v>2</v>
      </c>
      <c r="I18">
        <v>2</v>
      </c>
      <c r="L18" t="s">
        <v>14</v>
      </c>
      <c r="M18">
        <v>1.66848E-2</v>
      </c>
      <c r="N18">
        <v>2.3976000000000002E-3</v>
      </c>
      <c r="O18">
        <v>2622</v>
      </c>
      <c r="P18">
        <v>1.1983300000000001E-2</v>
      </c>
      <c r="Q18">
        <v>2.1386200000000001E-2</v>
      </c>
      <c r="R18">
        <v>2</v>
      </c>
      <c r="S18">
        <v>1</v>
      </c>
      <c r="V18" t="s">
        <v>14</v>
      </c>
      <c r="W18">
        <v>1.55566E-2</v>
      </c>
      <c r="X18" s="4">
        <v>1.9426999999999999E-3</v>
      </c>
      <c r="Y18">
        <v>2622</v>
      </c>
      <c r="Z18" s="4">
        <v>1.17473E-2</v>
      </c>
      <c r="AA18">
        <v>1.9365899999999998E-2</v>
      </c>
      <c r="AB18">
        <v>2</v>
      </c>
      <c r="AC18">
        <v>2</v>
      </c>
    </row>
    <row r="19" spans="2:29" x14ac:dyDescent="0.25">
      <c r="B19" t="s">
        <v>15</v>
      </c>
      <c r="C19">
        <v>2.6280999999999999E-2</v>
      </c>
      <c r="D19">
        <v>3.5105000000000002E-3</v>
      </c>
      <c r="E19">
        <v>1.93977E-2</v>
      </c>
      <c r="F19">
        <v>3.3164300000000001E-2</v>
      </c>
      <c r="G19">
        <v>2929</v>
      </c>
      <c r="H19">
        <v>2</v>
      </c>
      <c r="I19">
        <v>2</v>
      </c>
      <c r="L19" t="s">
        <v>15</v>
      </c>
      <c r="M19">
        <v>1.04163E-2</v>
      </c>
      <c r="N19">
        <v>3.1220000000000002E-3</v>
      </c>
      <c r="O19">
        <v>3156</v>
      </c>
      <c r="P19">
        <v>4.2950000000000002E-3</v>
      </c>
      <c r="Q19">
        <v>1.6537699999999999E-2</v>
      </c>
      <c r="R19">
        <v>2</v>
      </c>
      <c r="S19">
        <v>1</v>
      </c>
      <c r="V19" t="s">
        <v>15</v>
      </c>
      <c r="W19">
        <v>8.3864000000000005E-3</v>
      </c>
      <c r="X19" s="4">
        <v>3.1855E-3</v>
      </c>
      <c r="Y19">
        <v>3156</v>
      </c>
      <c r="Z19" s="4">
        <v>2.1405999999999999E-3</v>
      </c>
      <c r="AA19">
        <v>1.4632300000000001E-2</v>
      </c>
      <c r="AB19">
        <v>2</v>
      </c>
      <c r="AC19">
        <v>2</v>
      </c>
    </row>
    <row r="20" spans="2:29" x14ac:dyDescent="0.25">
      <c r="B20" t="s">
        <v>16</v>
      </c>
      <c r="C20">
        <v>8.7948399999999996E-2</v>
      </c>
      <c r="D20">
        <v>1.3396399999999999E-2</v>
      </c>
      <c r="E20">
        <v>6.1659899999999997E-2</v>
      </c>
      <c r="F20">
        <v>0.1142369</v>
      </c>
      <c r="G20">
        <v>993</v>
      </c>
      <c r="H20">
        <v>2</v>
      </c>
      <c r="I20">
        <v>2</v>
      </c>
      <c r="L20" t="s">
        <v>16</v>
      </c>
      <c r="M20">
        <v>4.3219100000000003E-2</v>
      </c>
      <c r="N20">
        <v>9.9774000000000009E-3</v>
      </c>
      <c r="O20">
        <v>1119</v>
      </c>
      <c r="P20">
        <v>2.3642699999999999E-2</v>
      </c>
      <c r="Q20">
        <v>6.2795599999999993E-2</v>
      </c>
      <c r="R20">
        <v>2</v>
      </c>
      <c r="S20">
        <v>1</v>
      </c>
      <c r="V20" t="s">
        <v>16</v>
      </c>
      <c r="W20">
        <v>5.4845699999999997E-2</v>
      </c>
      <c r="X20" s="4">
        <v>1.2037600000000001E-2</v>
      </c>
      <c r="Y20">
        <v>1119</v>
      </c>
      <c r="Z20" s="4">
        <v>3.1227000000000001E-2</v>
      </c>
      <c r="AA20">
        <v>7.8464500000000006E-2</v>
      </c>
      <c r="AB20">
        <v>2</v>
      </c>
      <c r="AC20">
        <v>2</v>
      </c>
    </row>
    <row r="21" spans="2:29" x14ac:dyDescent="0.25">
      <c r="B21" t="s">
        <v>17</v>
      </c>
      <c r="C21">
        <v>3.5056999999999998E-2</v>
      </c>
      <c r="D21">
        <v>2.4061E-3</v>
      </c>
      <c r="E21">
        <v>3.0340099999999998E-2</v>
      </c>
      <c r="F21">
        <v>3.9773999999999997E-2</v>
      </c>
      <c r="G21">
        <v>4980</v>
      </c>
      <c r="H21">
        <v>2</v>
      </c>
      <c r="I21">
        <v>2</v>
      </c>
      <c r="L21" t="s">
        <v>17</v>
      </c>
      <c r="M21">
        <v>1.43061E-2</v>
      </c>
      <c r="N21">
        <v>1.4082000000000001E-3</v>
      </c>
      <c r="O21">
        <v>7496</v>
      </c>
      <c r="P21">
        <v>1.15456E-2</v>
      </c>
      <c r="Q21">
        <v>1.7066700000000001E-2</v>
      </c>
      <c r="R21">
        <v>2</v>
      </c>
      <c r="S21">
        <v>1</v>
      </c>
      <c r="V21" t="s">
        <v>17</v>
      </c>
      <c r="W21">
        <v>1.4531799999999999E-2</v>
      </c>
      <c r="X21" s="4">
        <v>1.4422E-3</v>
      </c>
      <c r="Y21">
        <v>7496</v>
      </c>
      <c r="Z21" s="4">
        <v>1.17047E-2</v>
      </c>
      <c r="AA21">
        <v>1.7358999999999999E-2</v>
      </c>
      <c r="AB21">
        <v>2</v>
      </c>
      <c r="AC21">
        <v>2</v>
      </c>
    </row>
    <row r="22" spans="2:29" x14ac:dyDescent="0.25">
      <c r="B22" t="s">
        <v>18</v>
      </c>
      <c r="C22">
        <v>5.3416600000000002E-2</v>
      </c>
      <c r="D22">
        <v>5.2957999999999998E-3</v>
      </c>
      <c r="E22">
        <v>4.3033399999999999E-2</v>
      </c>
      <c r="F22">
        <v>6.3799700000000001E-2</v>
      </c>
      <c r="G22">
        <v>3509</v>
      </c>
      <c r="H22">
        <v>2</v>
      </c>
      <c r="I22">
        <v>2</v>
      </c>
      <c r="L22" t="s">
        <v>18</v>
      </c>
      <c r="M22">
        <v>3.8260200000000001E-2</v>
      </c>
      <c r="N22">
        <v>6.1879999999999999E-3</v>
      </c>
      <c r="O22">
        <v>4902</v>
      </c>
      <c r="P22">
        <v>2.6128999999999999E-2</v>
      </c>
      <c r="Q22">
        <v>5.0391400000000003E-2</v>
      </c>
      <c r="R22">
        <v>2</v>
      </c>
      <c r="S22">
        <v>1</v>
      </c>
      <c r="V22" t="s">
        <v>18</v>
      </c>
      <c r="W22">
        <v>3.2852399999999997E-2</v>
      </c>
      <c r="X22" s="4">
        <v>4.5446000000000002E-3</v>
      </c>
      <c r="Y22">
        <v>4902</v>
      </c>
      <c r="Z22" s="4">
        <v>2.3942999999999999E-2</v>
      </c>
      <c r="AA22">
        <v>4.1761800000000002E-2</v>
      </c>
      <c r="AB22">
        <v>2</v>
      </c>
      <c r="AC22">
        <v>2</v>
      </c>
    </row>
    <row r="23" spans="2:29" x14ac:dyDescent="0.25">
      <c r="B23" t="s">
        <v>19</v>
      </c>
      <c r="C23">
        <v>7.3306399999999994E-2</v>
      </c>
      <c r="D23">
        <v>5.5484000000000002E-3</v>
      </c>
      <c r="E23">
        <v>6.2427299999999998E-2</v>
      </c>
      <c r="F23">
        <v>8.4185599999999999E-2</v>
      </c>
      <c r="G23">
        <v>2848</v>
      </c>
      <c r="H23">
        <v>2</v>
      </c>
      <c r="I23">
        <v>2</v>
      </c>
      <c r="L23" t="s">
        <v>19</v>
      </c>
      <c r="M23">
        <v>4.4874400000000002E-2</v>
      </c>
      <c r="N23">
        <v>5.7296999999999999E-3</v>
      </c>
      <c r="O23">
        <v>3831</v>
      </c>
      <c r="P23">
        <v>3.3640900000000001E-2</v>
      </c>
      <c r="Q23">
        <v>5.6107900000000002E-2</v>
      </c>
      <c r="R23">
        <v>2</v>
      </c>
      <c r="S23">
        <v>1</v>
      </c>
      <c r="V23" t="s">
        <v>19</v>
      </c>
      <c r="W23">
        <v>2.8256199999999999E-2</v>
      </c>
      <c r="X23" s="4">
        <v>4.9753000000000002E-3</v>
      </c>
      <c r="Y23">
        <v>3831</v>
      </c>
      <c r="Z23" s="4">
        <v>1.85016E-2</v>
      </c>
      <c r="AA23">
        <v>3.8010700000000001E-2</v>
      </c>
      <c r="AB23">
        <v>2</v>
      </c>
      <c r="AC23">
        <v>2</v>
      </c>
    </row>
    <row r="24" spans="2:29" x14ac:dyDescent="0.25">
      <c r="B24" t="s">
        <v>20</v>
      </c>
      <c r="C24">
        <v>6.1412799999999997E-2</v>
      </c>
      <c r="D24">
        <v>4.9002000000000004E-3</v>
      </c>
      <c r="E24">
        <v>5.1797700000000002E-2</v>
      </c>
      <c r="F24">
        <v>7.1027900000000005E-2</v>
      </c>
      <c r="G24">
        <v>1075</v>
      </c>
      <c r="H24">
        <v>2</v>
      </c>
      <c r="I24">
        <v>2</v>
      </c>
      <c r="L24" t="s">
        <v>20</v>
      </c>
      <c r="M24">
        <v>3.0992800000000001E-2</v>
      </c>
      <c r="N24">
        <v>3.7225000000000001E-3</v>
      </c>
      <c r="O24">
        <v>1122</v>
      </c>
      <c r="P24">
        <v>2.3689000000000002E-2</v>
      </c>
      <c r="Q24">
        <v>3.8296700000000003E-2</v>
      </c>
      <c r="R24">
        <v>2</v>
      </c>
      <c r="S24">
        <v>1</v>
      </c>
      <c r="V24" t="s">
        <v>20</v>
      </c>
      <c r="W24">
        <v>3.12809E-2</v>
      </c>
      <c r="X24" s="4">
        <v>3.7287000000000002E-3</v>
      </c>
      <c r="Y24">
        <v>1122</v>
      </c>
      <c r="Z24" s="4">
        <v>2.3964900000000001E-2</v>
      </c>
      <c r="AA24">
        <v>3.8596900000000003E-2</v>
      </c>
      <c r="AB24">
        <v>2</v>
      </c>
      <c r="AC24">
        <v>2</v>
      </c>
    </row>
    <row r="25" spans="2:29" x14ac:dyDescent="0.25">
      <c r="B25" t="s">
        <v>21</v>
      </c>
      <c r="C25">
        <v>5.4307599999999998E-2</v>
      </c>
      <c r="D25">
        <v>4.4188999999999999E-3</v>
      </c>
      <c r="E25">
        <v>4.56424E-2</v>
      </c>
      <c r="F25">
        <v>6.2972899999999998E-2</v>
      </c>
      <c r="G25">
        <v>2418</v>
      </c>
      <c r="H25">
        <v>2</v>
      </c>
      <c r="I25">
        <v>2</v>
      </c>
      <c r="L25" t="s">
        <v>21</v>
      </c>
      <c r="M25">
        <v>1.7391E-2</v>
      </c>
      <c r="N25">
        <v>3.8641000000000001E-3</v>
      </c>
      <c r="O25">
        <v>3820</v>
      </c>
      <c r="P25">
        <v>9.8151000000000002E-3</v>
      </c>
      <c r="Q25">
        <v>2.4966800000000001E-2</v>
      </c>
      <c r="R25">
        <v>2</v>
      </c>
      <c r="S25">
        <v>1</v>
      </c>
      <c r="V25" t="s">
        <v>21</v>
      </c>
      <c r="W25">
        <v>2.6304299999999999E-2</v>
      </c>
      <c r="X25" s="4">
        <v>3.3904E-3</v>
      </c>
      <c r="Y25">
        <v>3820</v>
      </c>
      <c r="Z25" s="4">
        <v>1.9657000000000001E-2</v>
      </c>
      <c r="AA25">
        <v>3.2951500000000002E-2</v>
      </c>
      <c r="AB25">
        <v>2</v>
      </c>
      <c r="AC25">
        <v>2</v>
      </c>
    </row>
    <row r="26" spans="2:29" x14ac:dyDescent="0.25">
      <c r="B26" t="s">
        <v>22</v>
      </c>
      <c r="C26">
        <v>4.6444399999999997E-2</v>
      </c>
      <c r="D26">
        <v>3.2074999999999998E-3</v>
      </c>
      <c r="E26">
        <v>4.0156799999999999E-2</v>
      </c>
      <c r="F26">
        <v>5.2731899999999998E-2</v>
      </c>
      <c r="G26">
        <v>8414</v>
      </c>
      <c r="H26">
        <v>2</v>
      </c>
      <c r="I26">
        <v>2</v>
      </c>
      <c r="L26" t="s">
        <v>22</v>
      </c>
      <c r="M26">
        <v>1.6167299999999999E-2</v>
      </c>
      <c r="N26">
        <v>2.5603000000000002E-3</v>
      </c>
      <c r="O26">
        <v>12385</v>
      </c>
      <c r="P26">
        <v>1.11488E-2</v>
      </c>
      <c r="Q26">
        <v>2.1185900000000001E-2</v>
      </c>
      <c r="R26">
        <v>2</v>
      </c>
      <c r="S26">
        <v>1</v>
      </c>
      <c r="V26" t="s">
        <v>22</v>
      </c>
      <c r="W26">
        <v>1.4039100000000001E-2</v>
      </c>
      <c r="X26" s="4">
        <v>2.0387999999999999E-3</v>
      </c>
      <c r="Y26">
        <v>12385</v>
      </c>
      <c r="Z26" s="4">
        <v>1.0042799999999999E-2</v>
      </c>
      <c r="AA26">
        <v>1.8035300000000001E-2</v>
      </c>
      <c r="AB26">
        <v>2</v>
      </c>
      <c r="AC26">
        <v>2</v>
      </c>
    </row>
    <row r="27" spans="2:29" x14ac:dyDescent="0.25">
      <c r="B27" t="s">
        <v>23</v>
      </c>
      <c r="C27">
        <v>3.2185900000000003E-2</v>
      </c>
      <c r="D27">
        <v>2.4350000000000001E-3</v>
      </c>
      <c r="E27">
        <v>2.7412200000000001E-2</v>
      </c>
      <c r="F27">
        <v>3.6959600000000002E-2</v>
      </c>
      <c r="G27">
        <v>4874</v>
      </c>
      <c r="H27">
        <v>2</v>
      </c>
      <c r="I27">
        <v>2</v>
      </c>
      <c r="L27" t="s">
        <v>23</v>
      </c>
      <c r="M27">
        <v>1.37103E-2</v>
      </c>
      <c r="N27">
        <v>1.7656E-3</v>
      </c>
      <c r="O27">
        <v>5932</v>
      </c>
      <c r="P27">
        <v>1.0248999999999999E-2</v>
      </c>
      <c r="Q27">
        <v>1.7171499999999999E-2</v>
      </c>
      <c r="R27">
        <v>2</v>
      </c>
      <c r="S27">
        <v>1</v>
      </c>
      <c r="V27" t="s">
        <v>23</v>
      </c>
      <c r="W27">
        <v>1.12449E-2</v>
      </c>
      <c r="X27" s="4">
        <v>1.4986999999999999E-3</v>
      </c>
      <c r="Y27">
        <v>5932</v>
      </c>
      <c r="Z27" s="4">
        <v>8.3070000000000001E-3</v>
      </c>
      <c r="AA27">
        <v>1.4182800000000001E-2</v>
      </c>
      <c r="AB27">
        <v>2</v>
      </c>
      <c r="AC27">
        <v>2</v>
      </c>
    </row>
    <row r="28" spans="2:29" x14ac:dyDescent="0.25">
      <c r="B28" t="s">
        <v>24</v>
      </c>
      <c r="C28">
        <v>4.1594899999999997E-2</v>
      </c>
      <c r="D28">
        <v>2.1492E-3</v>
      </c>
      <c r="E28">
        <v>3.7382100000000001E-2</v>
      </c>
      <c r="F28">
        <v>4.58077E-2</v>
      </c>
      <c r="G28">
        <v>9905</v>
      </c>
      <c r="H28">
        <v>2</v>
      </c>
      <c r="I28">
        <v>2</v>
      </c>
      <c r="L28" t="s">
        <v>24</v>
      </c>
      <c r="M28">
        <v>2.6101300000000001E-2</v>
      </c>
      <c r="N28">
        <v>2.9185999999999999E-3</v>
      </c>
      <c r="O28">
        <v>15193</v>
      </c>
      <c r="P28">
        <v>2.0380499999999999E-2</v>
      </c>
      <c r="Q28">
        <v>3.1822099999999999E-2</v>
      </c>
      <c r="R28">
        <v>2</v>
      </c>
      <c r="S28">
        <v>1</v>
      </c>
      <c r="V28" t="s">
        <v>24</v>
      </c>
      <c r="W28">
        <v>2.63311E-2</v>
      </c>
      <c r="X28" s="4">
        <v>2.0699999999999998E-3</v>
      </c>
      <c r="Y28">
        <v>15193</v>
      </c>
      <c r="Z28" s="4">
        <v>2.2273600000000001E-2</v>
      </c>
      <c r="AA28">
        <v>3.0388499999999999E-2</v>
      </c>
      <c r="AB28">
        <v>2</v>
      </c>
      <c r="AC28">
        <v>2</v>
      </c>
    </row>
    <row r="29" spans="2:29" x14ac:dyDescent="0.25">
      <c r="B29" t="s">
        <v>25</v>
      </c>
      <c r="C29">
        <v>7.4987600000000001E-2</v>
      </c>
      <c r="D29">
        <v>3.7808E-3</v>
      </c>
      <c r="E29">
        <v>6.7575200000000002E-2</v>
      </c>
      <c r="F29">
        <v>8.2399899999999998E-2</v>
      </c>
      <c r="G29">
        <v>4243</v>
      </c>
      <c r="H29">
        <v>2</v>
      </c>
      <c r="I29">
        <v>2</v>
      </c>
      <c r="L29" t="s">
        <v>25</v>
      </c>
      <c r="M29">
        <v>3.0481899999999999E-2</v>
      </c>
      <c r="N29">
        <v>3.4228000000000001E-3</v>
      </c>
      <c r="O29">
        <v>4750</v>
      </c>
      <c r="P29">
        <v>2.37716E-2</v>
      </c>
      <c r="Q29">
        <v>3.7192200000000002E-2</v>
      </c>
      <c r="R29">
        <v>2</v>
      </c>
      <c r="S29">
        <v>1</v>
      </c>
      <c r="V29" t="s">
        <v>25</v>
      </c>
      <c r="W29">
        <v>2.2747799999999999E-2</v>
      </c>
      <c r="X29" s="4">
        <v>2.4550000000000002E-3</v>
      </c>
      <c r="Y29">
        <v>4750</v>
      </c>
      <c r="Z29" s="4">
        <v>1.7934800000000001E-2</v>
      </c>
      <c r="AA29">
        <v>2.75607E-2</v>
      </c>
      <c r="AB29">
        <v>2</v>
      </c>
      <c r="AC29">
        <v>2</v>
      </c>
    </row>
    <row r="30" spans="2:29" x14ac:dyDescent="0.25">
      <c r="B30" t="s">
        <v>26</v>
      </c>
      <c r="C30">
        <v>0.13503380000000001</v>
      </c>
      <c r="D30">
        <v>1.1457E-2</v>
      </c>
      <c r="E30">
        <v>0.1125428</v>
      </c>
      <c r="F30">
        <v>0.15752479999999999</v>
      </c>
      <c r="G30">
        <v>764</v>
      </c>
      <c r="H30">
        <v>2</v>
      </c>
      <c r="I30">
        <v>2</v>
      </c>
      <c r="L30" t="s">
        <v>26</v>
      </c>
      <c r="M30">
        <v>3.7250900000000003E-2</v>
      </c>
      <c r="N30">
        <v>1.44729E-2</v>
      </c>
      <c r="O30">
        <v>787</v>
      </c>
      <c r="P30">
        <v>8.8407999999999994E-3</v>
      </c>
      <c r="Q30">
        <v>6.5660899999999994E-2</v>
      </c>
      <c r="R30">
        <v>2</v>
      </c>
      <c r="S30">
        <v>1</v>
      </c>
      <c r="V30" t="s">
        <v>26</v>
      </c>
      <c r="W30">
        <v>6.5171999999999994E-2</v>
      </c>
      <c r="X30" s="4">
        <v>5.4124000000000004E-3</v>
      </c>
      <c r="Y30">
        <v>787</v>
      </c>
      <c r="Z30" s="4">
        <v>5.4547600000000002E-2</v>
      </c>
      <c r="AA30">
        <v>7.5796500000000003E-2</v>
      </c>
      <c r="AB30">
        <v>2</v>
      </c>
      <c r="AC30">
        <v>2</v>
      </c>
    </row>
    <row r="31" spans="2:29" x14ac:dyDescent="0.25">
      <c r="B31" t="s">
        <v>27</v>
      </c>
      <c r="C31">
        <v>4.0249100000000003E-2</v>
      </c>
      <c r="D31">
        <v>3.7656999999999999E-3</v>
      </c>
      <c r="E31">
        <v>3.2843299999999999E-2</v>
      </c>
      <c r="F31">
        <v>4.76549E-2</v>
      </c>
      <c r="G31">
        <v>356</v>
      </c>
      <c r="H31">
        <v>2</v>
      </c>
      <c r="I31">
        <v>2</v>
      </c>
      <c r="L31" t="s">
        <v>27</v>
      </c>
      <c r="M31">
        <v>1.8736099999999999E-2</v>
      </c>
      <c r="N31">
        <v>3.6543999999999999E-3</v>
      </c>
      <c r="O31">
        <v>367</v>
      </c>
      <c r="P31">
        <v>1.155E-2</v>
      </c>
      <c r="Q31">
        <v>2.5922199999999999E-2</v>
      </c>
      <c r="R31">
        <v>2</v>
      </c>
      <c r="S31">
        <v>1</v>
      </c>
      <c r="V31" t="s">
        <v>27</v>
      </c>
      <c r="W31">
        <v>2.7087300000000002E-2</v>
      </c>
      <c r="X31" s="4">
        <v>3.6462999999999999E-3</v>
      </c>
      <c r="Y31">
        <v>367</v>
      </c>
      <c r="Z31" s="4">
        <v>1.99171E-2</v>
      </c>
      <c r="AA31">
        <v>3.4257500000000003E-2</v>
      </c>
      <c r="AB31">
        <v>2</v>
      </c>
      <c r="AC31">
        <v>2</v>
      </c>
    </row>
    <row r="32" spans="2:29" x14ac:dyDescent="0.25">
      <c r="B32" t="s">
        <v>28</v>
      </c>
      <c r="C32">
        <v>3.0020600000000001E-2</v>
      </c>
      <c r="D32">
        <v>3.1878000000000002E-3</v>
      </c>
      <c r="E32">
        <v>2.3771E-2</v>
      </c>
      <c r="F32">
        <v>3.6270299999999998E-2</v>
      </c>
      <c r="G32">
        <v>4590</v>
      </c>
      <c r="H32">
        <v>2</v>
      </c>
      <c r="I32">
        <v>2</v>
      </c>
      <c r="L32" t="s">
        <v>28</v>
      </c>
      <c r="M32">
        <v>2.1780000000000001E-2</v>
      </c>
      <c r="N32">
        <v>3.7136999999999999E-3</v>
      </c>
      <c r="O32">
        <v>5814</v>
      </c>
      <c r="P32">
        <v>1.44998E-2</v>
      </c>
      <c r="Q32">
        <v>2.9060200000000001E-2</v>
      </c>
      <c r="R32">
        <v>2</v>
      </c>
      <c r="S32">
        <v>1</v>
      </c>
      <c r="V32" t="s">
        <v>28</v>
      </c>
      <c r="W32">
        <v>1.95024E-2</v>
      </c>
      <c r="X32" s="4">
        <v>3.3890000000000001E-3</v>
      </c>
      <c r="Y32">
        <v>5814</v>
      </c>
      <c r="Z32" s="4">
        <v>1.2858700000000001E-2</v>
      </c>
      <c r="AA32">
        <v>2.6146200000000001E-2</v>
      </c>
      <c r="AB32">
        <v>2</v>
      </c>
      <c r="AC32">
        <v>2</v>
      </c>
    </row>
    <row r="33" spans="2:29" x14ac:dyDescent="0.25">
      <c r="B33" t="s">
        <v>29</v>
      </c>
      <c r="C33">
        <v>4.4482500000000001E-2</v>
      </c>
      <c r="D33">
        <v>3.3016E-3</v>
      </c>
      <c r="E33">
        <v>3.8008599999999997E-2</v>
      </c>
      <c r="F33">
        <v>5.0956399999999999E-2</v>
      </c>
      <c r="G33">
        <v>2668</v>
      </c>
      <c r="H33">
        <v>2</v>
      </c>
      <c r="I33">
        <v>2</v>
      </c>
      <c r="L33" t="s">
        <v>29</v>
      </c>
      <c r="M33">
        <v>2.1979800000000001E-2</v>
      </c>
      <c r="N33">
        <v>2.5547999999999999E-3</v>
      </c>
      <c r="O33">
        <v>2868</v>
      </c>
      <c r="P33">
        <v>1.6970300000000001E-2</v>
      </c>
      <c r="Q33">
        <v>2.6989300000000001E-2</v>
      </c>
      <c r="R33">
        <v>2</v>
      </c>
      <c r="S33">
        <v>1</v>
      </c>
      <c r="V33" t="s">
        <v>29</v>
      </c>
      <c r="W33">
        <v>2.7209899999999999E-2</v>
      </c>
      <c r="X33" s="4">
        <v>2.8999E-3</v>
      </c>
      <c r="Y33">
        <v>2868</v>
      </c>
      <c r="Z33" s="4">
        <v>2.15237E-2</v>
      </c>
      <c r="AA33">
        <v>3.2896000000000002E-2</v>
      </c>
      <c r="AB33">
        <v>2</v>
      </c>
      <c r="AC33">
        <v>2</v>
      </c>
    </row>
    <row r="34" spans="2:29" x14ac:dyDescent="0.25">
      <c r="B34" t="s">
        <v>30</v>
      </c>
      <c r="C34">
        <v>7.5648900000000005E-2</v>
      </c>
      <c r="D34">
        <v>4.0071999999999998E-3</v>
      </c>
      <c r="E34">
        <v>6.7789000000000002E-2</v>
      </c>
      <c r="F34">
        <v>8.3508799999999994E-2</v>
      </c>
      <c r="G34">
        <v>1628</v>
      </c>
      <c r="H34">
        <v>2</v>
      </c>
      <c r="I34">
        <v>2</v>
      </c>
      <c r="L34" t="s">
        <v>30</v>
      </c>
      <c r="M34">
        <v>3.7509500000000001E-2</v>
      </c>
      <c r="N34">
        <v>3.0560000000000001E-3</v>
      </c>
      <c r="O34">
        <v>1828</v>
      </c>
      <c r="P34">
        <v>3.1516000000000002E-2</v>
      </c>
      <c r="Q34">
        <v>4.3503100000000003E-2</v>
      </c>
      <c r="R34">
        <v>2</v>
      </c>
      <c r="S34">
        <v>1</v>
      </c>
      <c r="V34" t="s">
        <v>30</v>
      </c>
      <c r="W34">
        <v>3.8525999999999998E-2</v>
      </c>
      <c r="X34" s="4">
        <v>3.1009000000000002E-3</v>
      </c>
      <c r="Y34">
        <v>1828</v>
      </c>
      <c r="Z34" s="4">
        <v>3.2444399999999998E-2</v>
      </c>
      <c r="AA34">
        <v>4.46077E-2</v>
      </c>
      <c r="AB34">
        <v>2</v>
      </c>
      <c r="AC34">
        <v>2</v>
      </c>
    </row>
    <row r="35" spans="2:29" x14ac:dyDescent="0.25">
      <c r="B35" t="s">
        <v>376</v>
      </c>
      <c r="C35">
        <f>MAX(C5:C34)-MIN(C5:C34)</f>
        <v>0.10875280000000001</v>
      </c>
      <c r="L35" t="s">
        <v>376</v>
      </c>
      <c r="M35">
        <f>MAX(M5:M34)-MIN(M5:M34)</f>
        <v>3.4458100000000005E-2</v>
      </c>
      <c r="V35" t="s">
        <v>376</v>
      </c>
      <c r="W35">
        <f>MAX(W5:W34)-MIN(W5:W34)</f>
        <v>5.6785599999999992E-2</v>
      </c>
    </row>
    <row r="36" spans="2:29" x14ac:dyDescent="0.25">
      <c r="B36" t="s">
        <v>377</v>
      </c>
      <c r="C36">
        <f>_xlfn.STDEV.P(C5:C34)</f>
        <v>2.2192352963726562E-2</v>
      </c>
      <c r="L36" t="s">
        <v>377</v>
      </c>
      <c r="M36">
        <f>_xlfn.STDEV.P(M5:M34)</f>
        <v>8.8521920575697095E-3</v>
      </c>
      <c r="V36" t="s">
        <v>377</v>
      </c>
      <c r="W36">
        <f>_xlfn.STDEV.P(W5:W34)</f>
        <v>1.181924245364125E-2</v>
      </c>
    </row>
    <row r="37" spans="2:29" x14ac:dyDescent="0.25">
      <c r="B37" t="s">
        <v>378</v>
      </c>
      <c r="C37">
        <f>C36/AVERAGE(C5:C34)</f>
        <v>0.42110811920163077</v>
      </c>
      <c r="G37" t="s">
        <v>189</v>
      </c>
      <c r="L37" t="s">
        <v>378</v>
      </c>
      <c r="M37">
        <f>M36/AVERAGE(M5:M34)</f>
        <v>0.36653021003686798</v>
      </c>
      <c r="V37" t="s">
        <v>378</v>
      </c>
      <c r="W37">
        <f>W36/AVERAGE(W5:W34)</f>
        <v>0.45797869605035552</v>
      </c>
    </row>
    <row r="38" spans="2:29" x14ac:dyDescent="0.25">
      <c r="B38" t="s">
        <v>0</v>
      </c>
      <c r="C38" t="s">
        <v>181</v>
      </c>
      <c r="D38" t="s">
        <v>179</v>
      </c>
      <c r="E38" t="s">
        <v>180</v>
      </c>
      <c r="G38" t="s">
        <v>181</v>
      </c>
      <c r="H38" t="s">
        <v>179</v>
      </c>
      <c r="I38" t="s">
        <v>180</v>
      </c>
    </row>
    <row r="39" spans="2:29" x14ac:dyDescent="0.25">
      <c r="B39" t="s">
        <v>15</v>
      </c>
      <c r="C39">
        <v>2.6280999999999999E-2</v>
      </c>
      <c r="D39">
        <v>1.04163E-2</v>
      </c>
      <c r="E39">
        <v>8.3864000000000005E-3</v>
      </c>
      <c r="G39">
        <v>6.8833000000000019E-3</v>
      </c>
      <c r="H39">
        <v>6.1213999999999991E-3</v>
      </c>
      <c r="I39">
        <v>6.2459000000000004E-3</v>
      </c>
    </row>
    <row r="40" spans="2:29" x14ac:dyDescent="0.25">
      <c r="B40" t="s">
        <v>23</v>
      </c>
      <c r="C40">
        <v>3.2185900000000003E-2</v>
      </c>
      <c r="D40">
        <v>1.37103E-2</v>
      </c>
      <c r="E40">
        <v>1.12449E-2</v>
      </c>
      <c r="G40">
        <v>4.7736999999999988E-3</v>
      </c>
      <c r="H40">
        <v>3.4611999999999993E-3</v>
      </c>
      <c r="I40">
        <v>2.9379000000000002E-3</v>
      </c>
    </row>
    <row r="41" spans="2:29" x14ac:dyDescent="0.25">
      <c r="B41" t="s">
        <v>2</v>
      </c>
      <c r="C41">
        <v>3.2313099999999997E-2</v>
      </c>
      <c r="D41">
        <v>1.2938399999999999E-2</v>
      </c>
      <c r="E41">
        <v>1.38303E-2</v>
      </c>
      <c r="G41">
        <v>5.1778000000000032E-3</v>
      </c>
      <c r="H41">
        <v>4.0993000000000002E-3</v>
      </c>
      <c r="I41">
        <v>4.0100999999999991E-3</v>
      </c>
    </row>
    <row r="42" spans="2:29" x14ac:dyDescent="0.25">
      <c r="B42" t="s">
        <v>22</v>
      </c>
      <c r="C42">
        <v>4.6444399999999997E-2</v>
      </c>
      <c r="D42">
        <v>1.6167299999999999E-2</v>
      </c>
      <c r="E42">
        <v>1.4039100000000001E-2</v>
      </c>
      <c r="G42">
        <v>6.2875000000000014E-3</v>
      </c>
      <c r="H42">
        <v>5.0186000000000015E-3</v>
      </c>
      <c r="I42">
        <v>3.9962000000000001E-3</v>
      </c>
    </row>
    <row r="43" spans="2:29" x14ac:dyDescent="0.25">
      <c r="B43" t="s">
        <v>17</v>
      </c>
      <c r="C43">
        <v>3.5056999999999998E-2</v>
      </c>
      <c r="D43">
        <v>1.43061E-2</v>
      </c>
      <c r="E43">
        <v>1.4531799999999999E-2</v>
      </c>
      <c r="G43">
        <v>4.716999999999999E-3</v>
      </c>
      <c r="H43">
        <v>2.7606000000000002E-3</v>
      </c>
      <c r="I43">
        <v>2.8272000000000002E-3</v>
      </c>
    </row>
    <row r="44" spans="2:29" x14ac:dyDescent="0.25">
      <c r="B44" t="s">
        <v>14</v>
      </c>
      <c r="C44">
        <v>3.7808599999999998E-2</v>
      </c>
      <c r="D44">
        <v>1.66848E-2</v>
      </c>
      <c r="E44">
        <v>1.55566E-2</v>
      </c>
      <c r="G44">
        <v>5.4717999999999989E-3</v>
      </c>
      <c r="H44">
        <v>4.7014000000000014E-3</v>
      </c>
      <c r="I44">
        <v>3.8092999999999981E-3</v>
      </c>
    </row>
    <row r="45" spans="2:29" x14ac:dyDescent="0.25">
      <c r="B45" t="s">
        <v>10</v>
      </c>
      <c r="C45">
        <v>3.8269400000000002E-2</v>
      </c>
      <c r="D45">
        <v>1.57909E-2</v>
      </c>
      <c r="E45">
        <v>1.7697299999999999E-2</v>
      </c>
      <c r="G45">
        <v>4.4135000000000008E-3</v>
      </c>
      <c r="H45">
        <v>3.8878999999999997E-3</v>
      </c>
      <c r="I45">
        <v>3.3157000000000013E-3</v>
      </c>
    </row>
    <row r="46" spans="2:29" x14ac:dyDescent="0.25">
      <c r="B46" t="s">
        <v>8</v>
      </c>
      <c r="C46">
        <v>3.2432299999999997E-2</v>
      </c>
      <c r="D46">
        <v>2.2808599999999998E-2</v>
      </c>
      <c r="E46">
        <v>1.8254099999999999E-2</v>
      </c>
      <c r="G46">
        <v>1.4405400000000006E-2</v>
      </c>
      <c r="H46">
        <v>1.0489100000000001E-2</v>
      </c>
      <c r="I46">
        <v>8.9193000000000015E-3</v>
      </c>
    </row>
    <row r="47" spans="2:29" x14ac:dyDescent="0.25">
      <c r="B47" t="s">
        <v>6</v>
      </c>
      <c r="C47">
        <v>3.0493599999999999E-2</v>
      </c>
      <c r="D47">
        <v>1.6329699999999999E-2</v>
      </c>
      <c r="E47">
        <v>1.8809800000000002E-2</v>
      </c>
      <c r="G47">
        <v>3.817400000000002E-3</v>
      </c>
      <c r="H47">
        <v>3.6302999999999995E-3</v>
      </c>
      <c r="I47">
        <v>3.3131999999999988E-3</v>
      </c>
    </row>
    <row r="48" spans="2:29" x14ac:dyDescent="0.25">
      <c r="B48" t="s">
        <v>28</v>
      </c>
      <c r="C48">
        <v>3.0020600000000001E-2</v>
      </c>
      <c r="D48">
        <v>2.1780000000000001E-2</v>
      </c>
      <c r="E48">
        <v>1.95024E-2</v>
      </c>
      <c r="G48">
        <v>6.2496999999999969E-3</v>
      </c>
      <c r="H48">
        <v>7.2802000000000006E-3</v>
      </c>
      <c r="I48">
        <v>6.6438000000000018E-3</v>
      </c>
    </row>
    <row r="49" spans="2:9" x14ac:dyDescent="0.25">
      <c r="B49" t="s">
        <v>9</v>
      </c>
      <c r="C49">
        <v>3.8279000000000001E-2</v>
      </c>
      <c r="D49">
        <v>2.0537199999999999E-2</v>
      </c>
      <c r="E49">
        <v>2.0523300000000001E-2</v>
      </c>
      <c r="G49">
        <v>5.1327999999999999E-3</v>
      </c>
      <c r="H49">
        <v>4.4781000000000022E-3</v>
      </c>
      <c r="I49">
        <v>4.0399999999999985E-3</v>
      </c>
    </row>
    <row r="50" spans="2:9" x14ac:dyDescent="0.25">
      <c r="B50" t="s">
        <v>4</v>
      </c>
      <c r="C50">
        <v>5.0799900000000002E-2</v>
      </c>
      <c r="D50">
        <v>2.2424900000000001E-2</v>
      </c>
      <c r="E50">
        <v>2.0971900000000002E-2</v>
      </c>
      <c r="G50">
        <v>7.4720999999999954E-3</v>
      </c>
      <c r="H50">
        <v>4.937399999999998E-3</v>
      </c>
      <c r="I50">
        <v>4.9390999999999984E-3</v>
      </c>
    </row>
    <row r="51" spans="2:9" x14ac:dyDescent="0.25">
      <c r="B51" t="s">
        <v>7</v>
      </c>
      <c r="C51">
        <v>5.5212600000000001E-2</v>
      </c>
      <c r="D51">
        <v>2.3089999999999999E-2</v>
      </c>
      <c r="E51">
        <v>2.2552699999999998E-2</v>
      </c>
      <c r="G51">
        <v>5.7610000000000022E-3</v>
      </c>
      <c r="H51">
        <v>3.4176999999999992E-3</v>
      </c>
      <c r="I51">
        <v>3.517300000000001E-3</v>
      </c>
    </row>
    <row r="52" spans="2:9" x14ac:dyDescent="0.25">
      <c r="B52" t="s">
        <v>25</v>
      </c>
      <c r="C52">
        <v>7.4987600000000001E-2</v>
      </c>
      <c r="D52">
        <v>3.0481899999999999E-2</v>
      </c>
      <c r="E52">
        <v>2.2747799999999999E-2</v>
      </c>
      <c r="G52">
        <v>7.4122999999999967E-3</v>
      </c>
      <c r="H52">
        <v>6.7103000000000024E-3</v>
      </c>
      <c r="I52">
        <v>4.8129000000000019E-3</v>
      </c>
    </row>
    <row r="53" spans="2:9" x14ac:dyDescent="0.25">
      <c r="B53" t="s">
        <v>12</v>
      </c>
      <c r="C53">
        <v>3.9024200000000002E-2</v>
      </c>
      <c r="D53">
        <v>2.1128399999999999E-2</v>
      </c>
      <c r="E53">
        <v>2.3954699999999999E-2</v>
      </c>
      <c r="G53">
        <v>5.230499999999999E-3</v>
      </c>
      <c r="H53">
        <v>4.3355000000000025E-3</v>
      </c>
      <c r="I53">
        <v>4.6264000000000027E-3</v>
      </c>
    </row>
    <row r="54" spans="2:9" x14ac:dyDescent="0.25">
      <c r="B54" t="s">
        <v>1</v>
      </c>
      <c r="C54">
        <v>5.5729399999999998E-2</v>
      </c>
      <c r="D54">
        <v>2.7885799999999999E-2</v>
      </c>
      <c r="E54">
        <v>2.41046E-2</v>
      </c>
      <c r="G54">
        <v>7.2935000000000083E-3</v>
      </c>
      <c r="H54">
        <v>5.2963000000000003E-3</v>
      </c>
      <c r="I54">
        <v>4.8338999999999986E-3</v>
      </c>
    </row>
    <row r="55" spans="2:9" x14ac:dyDescent="0.25">
      <c r="B55" t="s">
        <v>21</v>
      </c>
      <c r="C55">
        <v>5.4307599999999998E-2</v>
      </c>
      <c r="D55">
        <v>1.7391E-2</v>
      </c>
      <c r="E55">
        <v>2.6304299999999999E-2</v>
      </c>
      <c r="G55">
        <v>8.6653000000000008E-3</v>
      </c>
      <c r="H55">
        <v>7.5758000000000006E-3</v>
      </c>
      <c r="I55">
        <v>6.6472000000000024E-3</v>
      </c>
    </row>
    <row r="56" spans="2:9" x14ac:dyDescent="0.25">
      <c r="B56" t="s">
        <v>24</v>
      </c>
      <c r="C56">
        <v>4.1594899999999997E-2</v>
      </c>
      <c r="D56">
        <v>2.6101300000000001E-2</v>
      </c>
      <c r="E56">
        <v>2.63311E-2</v>
      </c>
      <c r="G56">
        <v>4.2128000000000027E-3</v>
      </c>
      <c r="H56">
        <v>5.7207999999999981E-3</v>
      </c>
      <c r="I56">
        <v>4.0573999999999992E-3</v>
      </c>
    </row>
    <row r="57" spans="2:9" x14ac:dyDescent="0.25">
      <c r="B57" t="s">
        <v>27</v>
      </c>
      <c r="C57">
        <v>4.0249100000000003E-2</v>
      </c>
      <c r="D57">
        <v>1.8736099999999999E-2</v>
      </c>
      <c r="E57">
        <v>2.7087300000000002E-2</v>
      </c>
      <c r="G57">
        <v>7.4057999999999971E-3</v>
      </c>
      <c r="H57">
        <v>7.1861000000000008E-3</v>
      </c>
      <c r="I57">
        <v>7.1702000000000016E-3</v>
      </c>
    </row>
    <row r="58" spans="2:9" x14ac:dyDescent="0.25">
      <c r="B58" t="s">
        <v>29</v>
      </c>
      <c r="C58">
        <v>4.4482500000000001E-2</v>
      </c>
      <c r="D58">
        <v>2.1979800000000001E-2</v>
      </c>
      <c r="E58">
        <v>2.7209899999999999E-2</v>
      </c>
      <c r="G58">
        <v>6.4738999999999977E-3</v>
      </c>
      <c r="H58">
        <v>5.0095000000000001E-3</v>
      </c>
      <c r="I58">
        <v>5.686100000000003E-3</v>
      </c>
    </row>
    <row r="59" spans="2:9" x14ac:dyDescent="0.25">
      <c r="B59" t="s">
        <v>19</v>
      </c>
      <c r="C59">
        <v>7.3306399999999994E-2</v>
      </c>
      <c r="D59">
        <v>4.4874400000000002E-2</v>
      </c>
      <c r="E59">
        <v>2.8256199999999999E-2</v>
      </c>
      <c r="G59">
        <v>1.0879200000000006E-2</v>
      </c>
      <c r="H59">
        <v>1.12335E-2</v>
      </c>
      <c r="I59">
        <v>9.7545000000000028E-3</v>
      </c>
    </row>
    <row r="60" spans="2:9" x14ac:dyDescent="0.25">
      <c r="B60" t="s">
        <v>11</v>
      </c>
      <c r="C60">
        <v>5.8171500000000001E-2</v>
      </c>
      <c r="D60">
        <v>2.2644899999999999E-2</v>
      </c>
      <c r="E60">
        <v>2.8955100000000001E-2</v>
      </c>
      <c r="G60">
        <v>6.7390999999999979E-3</v>
      </c>
      <c r="H60">
        <v>8.7393000000000019E-3</v>
      </c>
      <c r="I60">
        <v>5.6424000000000023E-3</v>
      </c>
    </row>
    <row r="61" spans="2:9" x14ac:dyDescent="0.25">
      <c r="B61" t="s">
        <v>13</v>
      </c>
      <c r="C61">
        <v>5.8163899999999998E-2</v>
      </c>
      <c r="D61">
        <v>2.5718600000000001E-2</v>
      </c>
      <c r="E61">
        <v>2.9855799999999998E-2</v>
      </c>
      <c r="G61">
        <v>9.3374000000000026E-3</v>
      </c>
      <c r="H61">
        <v>7.3946999999999971E-3</v>
      </c>
      <c r="I61">
        <v>9.4592000000000044E-3</v>
      </c>
    </row>
    <row r="62" spans="2:9" x14ac:dyDescent="0.25">
      <c r="B62" t="s">
        <v>20</v>
      </c>
      <c r="C62">
        <v>6.1412799999999997E-2</v>
      </c>
      <c r="D62">
        <v>3.0992800000000001E-2</v>
      </c>
      <c r="E62">
        <v>3.12809E-2</v>
      </c>
      <c r="G62">
        <v>9.6151000000000084E-3</v>
      </c>
      <c r="H62">
        <v>7.3039000000000021E-3</v>
      </c>
      <c r="I62">
        <v>7.3160000000000031E-3</v>
      </c>
    </row>
    <row r="63" spans="2:9" x14ac:dyDescent="0.25">
      <c r="B63" t="s">
        <v>3</v>
      </c>
      <c r="C63">
        <v>7.2821800000000006E-2</v>
      </c>
      <c r="D63">
        <v>2.5666600000000001E-2</v>
      </c>
      <c r="E63">
        <v>3.2533699999999999E-2</v>
      </c>
      <c r="G63">
        <v>1.89169E-2</v>
      </c>
      <c r="H63">
        <v>1.0021399999999996E-2</v>
      </c>
      <c r="I63">
        <v>1.2727500000000003E-2</v>
      </c>
    </row>
    <row r="64" spans="2:9" x14ac:dyDescent="0.25">
      <c r="B64" t="s">
        <v>18</v>
      </c>
      <c r="C64">
        <v>5.3416600000000002E-2</v>
      </c>
      <c r="D64">
        <v>3.8260200000000001E-2</v>
      </c>
      <c r="E64">
        <v>3.2852399999999997E-2</v>
      </c>
      <c r="G64">
        <v>1.0383099999999999E-2</v>
      </c>
      <c r="H64">
        <v>1.2131200000000002E-2</v>
      </c>
      <c r="I64">
        <v>8.9094000000000048E-3</v>
      </c>
    </row>
    <row r="65" spans="2:9" x14ac:dyDescent="0.25">
      <c r="B65" t="s">
        <v>5</v>
      </c>
      <c r="C65">
        <v>6.9099999999999995E-2</v>
      </c>
      <c r="D65">
        <v>2.7714099999999998E-2</v>
      </c>
      <c r="E65">
        <v>3.8304100000000001E-2</v>
      </c>
      <c r="G65">
        <v>9.4503000000000087E-3</v>
      </c>
      <c r="H65">
        <v>1.0834200000000002E-2</v>
      </c>
      <c r="I65">
        <v>6.7595000000000016E-3</v>
      </c>
    </row>
    <row r="66" spans="2:9" x14ac:dyDescent="0.25">
      <c r="B66" t="s">
        <v>30</v>
      </c>
      <c r="C66">
        <v>7.5648900000000005E-2</v>
      </c>
      <c r="D66">
        <v>3.7509500000000001E-2</v>
      </c>
      <c r="E66">
        <v>3.8525999999999998E-2</v>
      </c>
      <c r="G66">
        <v>7.8598999999999891E-3</v>
      </c>
      <c r="H66">
        <v>5.9936000000000017E-3</v>
      </c>
      <c r="I66">
        <v>6.0817000000000024E-3</v>
      </c>
    </row>
    <row r="67" spans="2:9" x14ac:dyDescent="0.25">
      <c r="B67" t="s">
        <v>16</v>
      </c>
      <c r="C67">
        <v>8.7948399999999996E-2</v>
      </c>
      <c r="D67">
        <v>4.3219100000000003E-2</v>
      </c>
      <c r="E67">
        <v>5.4845699999999997E-2</v>
      </c>
      <c r="G67">
        <v>2.6288500000000006E-2</v>
      </c>
      <c r="H67">
        <v>1.957649999999999E-2</v>
      </c>
      <c r="I67">
        <v>2.3618800000000009E-2</v>
      </c>
    </row>
    <row r="68" spans="2:9" x14ac:dyDescent="0.25">
      <c r="B68" t="s">
        <v>26</v>
      </c>
      <c r="C68">
        <v>0.13503380000000001</v>
      </c>
      <c r="D68">
        <v>3.7250900000000003E-2</v>
      </c>
      <c r="E68">
        <v>6.5171999999999994E-2</v>
      </c>
      <c r="G68">
        <v>2.2490999999999983E-2</v>
      </c>
      <c r="H68">
        <v>2.8409999999999991E-2</v>
      </c>
      <c r="I68">
        <v>1.0624500000000009E-2</v>
      </c>
    </row>
    <row r="69" spans="2:9" x14ac:dyDescent="0.25">
      <c r="C69">
        <f>CORREL(C39:C68,E39:E68)</f>
        <v>0.89375722630365839</v>
      </c>
    </row>
    <row r="74" spans="2:9" x14ac:dyDescent="0.25">
      <c r="B74" t="s">
        <v>0</v>
      </c>
      <c r="C74" t="s">
        <v>181</v>
      </c>
      <c r="D74" t="s">
        <v>179</v>
      </c>
      <c r="E74" t="s">
        <v>180</v>
      </c>
      <c r="F74" t="s">
        <v>193</v>
      </c>
      <c r="G74" t="s">
        <v>194</v>
      </c>
      <c r="H74" t="s">
        <v>195</v>
      </c>
      <c r="I74" t="s">
        <v>196</v>
      </c>
    </row>
    <row r="75" spans="2:9" x14ac:dyDescent="0.25">
      <c r="B75" t="s">
        <v>19</v>
      </c>
      <c r="C75">
        <v>7.3306399999999994E-2</v>
      </c>
      <c r="D75">
        <v>4.4874400000000002E-2</v>
      </c>
      <c r="E75">
        <v>2.8256199999999999E-2</v>
      </c>
      <c r="F75">
        <f t="shared" ref="F75:F104" si="0">E75/C75</f>
        <v>0.38545338469765261</v>
      </c>
      <c r="G75">
        <f t="shared" ref="G75:G104" si="1">E75-C75</f>
        <v>-4.5050199999999999E-2</v>
      </c>
      <c r="H75">
        <f t="shared" ref="H75:H104" si="2">E75/D75</f>
        <v>0.62967304298219029</v>
      </c>
      <c r="I75">
        <f t="shared" ref="I75:I104" si="3">E75-D75</f>
        <v>-1.6618200000000003E-2</v>
      </c>
    </row>
    <row r="76" spans="2:9" x14ac:dyDescent="0.25">
      <c r="B76" t="s">
        <v>25</v>
      </c>
      <c r="C76">
        <v>7.4987600000000001E-2</v>
      </c>
      <c r="D76">
        <v>3.0481899999999999E-2</v>
      </c>
      <c r="E76">
        <v>2.2747799999999999E-2</v>
      </c>
      <c r="F76">
        <f t="shared" si="0"/>
        <v>0.3033541545535528</v>
      </c>
      <c r="G76">
        <f t="shared" si="1"/>
        <v>-5.2239800000000003E-2</v>
      </c>
      <c r="H76">
        <f t="shared" si="2"/>
        <v>0.74627237803417767</v>
      </c>
      <c r="I76">
        <f t="shared" si="3"/>
        <v>-7.7341000000000007E-3</v>
      </c>
    </row>
    <row r="77" spans="2:9" x14ac:dyDescent="0.25">
      <c r="B77" t="s">
        <v>8</v>
      </c>
      <c r="C77">
        <v>3.2432299999999997E-2</v>
      </c>
      <c r="D77">
        <v>2.2808599999999998E-2</v>
      </c>
      <c r="E77">
        <v>1.8254099999999999E-2</v>
      </c>
      <c r="F77">
        <f t="shared" si="0"/>
        <v>0.56283704825128034</v>
      </c>
      <c r="G77">
        <f t="shared" si="1"/>
        <v>-1.4178199999999998E-2</v>
      </c>
      <c r="H77">
        <f t="shared" si="2"/>
        <v>0.80031654726725887</v>
      </c>
      <c r="I77">
        <f t="shared" si="3"/>
        <v>-4.5544999999999995E-3</v>
      </c>
    </row>
    <row r="78" spans="2:9" x14ac:dyDescent="0.25">
      <c r="B78" t="s">
        <v>15</v>
      </c>
      <c r="C78">
        <v>2.6280999999999999E-2</v>
      </c>
      <c r="D78">
        <v>1.04163E-2</v>
      </c>
      <c r="E78">
        <v>8.3864000000000005E-3</v>
      </c>
      <c r="F78">
        <f t="shared" si="0"/>
        <v>0.31910505688520224</v>
      </c>
      <c r="G78">
        <f t="shared" si="1"/>
        <v>-1.7894599999999997E-2</v>
      </c>
      <c r="H78">
        <f t="shared" si="2"/>
        <v>0.80512274032045938</v>
      </c>
      <c r="I78">
        <f t="shared" si="3"/>
        <v>-2.0298999999999994E-3</v>
      </c>
    </row>
    <row r="79" spans="2:9" x14ac:dyDescent="0.25">
      <c r="B79" t="s">
        <v>23</v>
      </c>
      <c r="C79">
        <v>3.2185900000000003E-2</v>
      </c>
      <c r="D79">
        <v>1.37103E-2</v>
      </c>
      <c r="E79">
        <v>1.12449E-2</v>
      </c>
      <c r="F79">
        <f t="shared" si="0"/>
        <v>0.34937348341975832</v>
      </c>
      <c r="G79">
        <f t="shared" si="1"/>
        <v>-2.0941000000000001E-2</v>
      </c>
      <c r="H79">
        <f t="shared" si="2"/>
        <v>0.82017898951882895</v>
      </c>
      <c r="I79">
        <f t="shared" si="3"/>
        <v>-2.4653999999999995E-3</v>
      </c>
    </row>
    <row r="80" spans="2:9" x14ac:dyDescent="0.25">
      <c r="B80" t="s">
        <v>18</v>
      </c>
      <c r="C80">
        <v>5.3416600000000002E-2</v>
      </c>
      <c r="D80">
        <v>3.8260200000000001E-2</v>
      </c>
      <c r="E80">
        <v>3.2852399999999997E-2</v>
      </c>
      <c r="F80">
        <f t="shared" si="0"/>
        <v>0.61502229643968342</v>
      </c>
      <c r="G80">
        <f t="shared" si="1"/>
        <v>-2.0564200000000005E-2</v>
      </c>
      <c r="H80">
        <f t="shared" si="2"/>
        <v>0.85865729923000911</v>
      </c>
      <c r="I80">
        <f t="shared" si="3"/>
        <v>-5.4078000000000043E-3</v>
      </c>
    </row>
    <row r="81" spans="2:9" x14ac:dyDescent="0.25">
      <c r="B81" t="s">
        <v>1</v>
      </c>
      <c r="C81">
        <v>5.5729399999999998E-2</v>
      </c>
      <c r="D81">
        <v>2.7885799999999999E-2</v>
      </c>
      <c r="E81">
        <v>2.41046E-2</v>
      </c>
      <c r="F81">
        <f t="shared" si="0"/>
        <v>0.43252932922299542</v>
      </c>
      <c r="G81">
        <f t="shared" si="1"/>
        <v>-3.1624799999999995E-2</v>
      </c>
      <c r="H81">
        <f t="shared" si="2"/>
        <v>0.86440410531525014</v>
      </c>
      <c r="I81">
        <f t="shared" si="3"/>
        <v>-3.7811999999999985E-3</v>
      </c>
    </row>
    <row r="82" spans="2:9" x14ac:dyDescent="0.25">
      <c r="B82" t="s">
        <v>22</v>
      </c>
      <c r="C82">
        <v>4.6444399999999997E-2</v>
      </c>
      <c r="D82">
        <v>1.6167299999999999E-2</v>
      </c>
      <c r="E82">
        <v>1.4039100000000001E-2</v>
      </c>
      <c r="F82">
        <f t="shared" si="0"/>
        <v>0.30227756198809763</v>
      </c>
      <c r="G82">
        <f t="shared" si="1"/>
        <v>-3.2405299999999998E-2</v>
      </c>
      <c r="H82">
        <f t="shared" si="2"/>
        <v>0.8683639197639681</v>
      </c>
      <c r="I82">
        <f t="shared" si="3"/>
        <v>-2.1281999999999985E-3</v>
      </c>
    </row>
    <row r="83" spans="2:9" x14ac:dyDescent="0.25">
      <c r="B83" t="s">
        <v>28</v>
      </c>
      <c r="C83">
        <v>3.0020600000000001E-2</v>
      </c>
      <c r="D83">
        <v>2.1780000000000001E-2</v>
      </c>
      <c r="E83">
        <v>1.95024E-2</v>
      </c>
      <c r="F83">
        <f t="shared" si="0"/>
        <v>0.64963391804294379</v>
      </c>
      <c r="G83">
        <f t="shared" si="1"/>
        <v>-1.0518200000000002E-2</v>
      </c>
      <c r="H83">
        <f t="shared" si="2"/>
        <v>0.89542699724517905</v>
      </c>
      <c r="I83">
        <f t="shared" si="3"/>
        <v>-2.2776000000000012E-3</v>
      </c>
    </row>
    <row r="84" spans="2:9" x14ac:dyDescent="0.25">
      <c r="B84" t="s">
        <v>14</v>
      </c>
      <c r="C84">
        <v>3.7808599999999998E-2</v>
      </c>
      <c r="D84">
        <v>1.66848E-2</v>
      </c>
      <c r="E84">
        <v>1.55566E-2</v>
      </c>
      <c r="F84">
        <f t="shared" si="0"/>
        <v>0.41145665271922266</v>
      </c>
      <c r="G84">
        <f t="shared" si="1"/>
        <v>-2.2251999999999997E-2</v>
      </c>
      <c r="H84">
        <f t="shared" si="2"/>
        <v>0.93238156885308787</v>
      </c>
      <c r="I84">
        <f t="shared" si="3"/>
        <v>-1.1281999999999993E-3</v>
      </c>
    </row>
    <row r="85" spans="2:9" x14ac:dyDescent="0.25">
      <c r="B85" t="s">
        <v>4</v>
      </c>
      <c r="C85">
        <v>5.0799900000000002E-2</v>
      </c>
      <c r="D85">
        <v>2.2424900000000001E-2</v>
      </c>
      <c r="E85">
        <v>2.0971900000000002E-2</v>
      </c>
      <c r="F85">
        <f t="shared" si="0"/>
        <v>0.41283348982970441</v>
      </c>
      <c r="G85">
        <f t="shared" si="1"/>
        <v>-2.9828E-2</v>
      </c>
      <c r="H85">
        <f t="shared" si="2"/>
        <v>0.93520595409567042</v>
      </c>
      <c r="I85">
        <f t="shared" si="3"/>
        <v>-1.4529999999999994E-3</v>
      </c>
    </row>
    <row r="86" spans="2:9" x14ac:dyDescent="0.25">
      <c r="B86" t="s">
        <v>7</v>
      </c>
      <c r="C86">
        <v>5.5212600000000001E-2</v>
      </c>
      <c r="D86">
        <v>2.3089999999999999E-2</v>
      </c>
      <c r="E86">
        <v>2.2552699999999998E-2</v>
      </c>
      <c r="F86">
        <f t="shared" si="0"/>
        <v>0.40847016804135283</v>
      </c>
      <c r="G86">
        <f t="shared" si="1"/>
        <v>-3.2659900000000006E-2</v>
      </c>
      <c r="H86">
        <f t="shared" si="2"/>
        <v>0.97673018622780416</v>
      </c>
      <c r="I86">
        <f t="shared" si="3"/>
        <v>-5.3730000000000097E-4</v>
      </c>
    </row>
    <row r="87" spans="2:9" x14ac:dyDescent="0.25">
      <c r="B87" t="s">
        <v>9</v>
      </c>
      <c r="C87">
        <v>3.8279000000000001E-2</v>
      </c>
      <c r="D87">
        <v>2.0537199999999999E-2</v>
      </c>
      <c r="E87">
        <v>2.0523300000000001E-2</v>
      </c>
      <c r="F87">
        <f t="shared" si="0"/>
        <v>0.53615036965437968</v>
      </c>
      <c r="G87">
        <f t="shared" si="1"/>
        <v>-1.7755699999999999E-2</v>
      </c>
      <c r="H87">
        <f t="shared" si="2"/>
        <v>0.99932317940128168</v>
      </c>
      <c r="I87">
        <f t="shared" si="3"/>
        <v>-1.3899999999997248E-5</v>
      </c>
    </row>
    <row r="88" spans="2:9" x14ac:dyDescent="0.25">
      <c r="B88" t="s">
        <v>24</v>
      </c>
      <c r="C88">
        <v>4.1594899999999997E-2</v>
      </c>
      <c r="D88">
        <v>2.6101300000000001E-2</v>
      </c>
      <c r="E88">
        <v>2.63311E-2</v>
      </c>
      <c r="F88">
        <f t="shared" si="0"/>
        <v>0.63303674248525665</v>
      </c>
      <c r="G88">
        <f t="shared" si="1"/>
        <v>-1.5263799999999998E-2</v>
      </c>
      <c r="H88">
        <f t="shared" si="2"/>
        <v>1.0088041591798109</v>
      </c>
      <c r="I88">
        <f t="shared" si="3"/>
        <v>2.2979999999999876E-4</v>
      </c>
    </row>
    <row r="89" spans="2:9" x14ac:dyDescent="0.25">
      <c r="B89" t="s">
        <v>20</v>
      </c>
      <c r="C89">
        <v>6.1412799999999997E-2</v>
      </c>
      <c r="D89">
        <v>3.0992800000000001E-2</v>
      </c>
      <c r="E89">
        <v>3.12809E-2</v>
      </c>
      <c r="F89">
        <f t="shared" si="0"/>
        <v>0.50935472735325538</v>
      </c>
      <c r="G89">
        <f t="shared" si="1"/>
        <v>-3.0131899999999996E-2</v>
      </c>
      <c r="H89">
        <f t="shared" si="2"/>
        <v>1.0092957073901034</v>
      </c>
      <c r="I89">
        <f t="shared" si="3"/>
        <v>2.8809999999999947E-4</v>
      </c>
    </row>
    <row r="90" spans="2:9" x14ac:dyDescent="0.25">
      <c r="B90" t="s">
        <v>17</v>
      </c>
      <c r="C90">
        <v>3.5056999999999998E-2</v>
      </c>
      <c r="D90">
        <v>1.43061E-2</v>
      </c>
      <c r="E90">
        <v>1.4531799999999999E-2</v>
      </c>
      <c r="F90">
        <f t="shared" si="0"/>
        <v>0.41451921156972932</v>
      </c>
      <c r="G90">
        <f t="shared" si="1"/>
        <v>-2.05252E-2</v>
      </c>
      <c r="H90">
        <f t="shared" si="2"/>
        <v>1.0157764869531178</v>
      </c>
      <c r="I90">
        <f t="shared" si="3"/>
        <v>2.2569999999999882E-4</v>
      </c>
    </row>
    <row r="91" spans="2:9" x14ac:dyDescent="0.25">
      <c r="B91" t="s">
        <v>30</v>
      </c>
      <c r="C91">
        <v>7.5648900000000005E-2</v>
      </c>
      <c r="D91">
        <v>3.7509500000000001E-2</v>
      </c>
      <c r="E91">
        <v>3.8525999999999998E-2</v>
      </c>
      <c r="F91">
        <f t="shared" si="0"/>
        <v>0.50927376339907116</v>
      </c>
      <c r="G91">
        <f t="shared" si="1"/>
        <v>-3.7122900000000007E-2</v>
      </c>
      <c r="H91">
        <f t="shared" si="2"/>
        <v>1.0270998013836494</v>
      </c>
      <c r="I91">
        <f t="shared" si="3"/>
        <v>1.0164999999999966E-3</v>
      </c>
    </row>
    <row r="92" spans="2:9" x14ac:dyDescent="0.25">
      <c r="B92" t="s">
        <v>2</v>
      </c>
      <c r="C92">
        <v>3.2313099999999997E-2</v>
      </c>
      <c r="D92">
        <v>1.2938399999999999E-2</v>
      </c>
      <c r="E92">
        <v>1.38303E-2</v>
      </c>
      <c r="F92">
        <f t="shared" si="0"/>
        <v>0.4280090737193275</v>
      </c>
      <c r="G92">
        <f t="shared" si="1"/>
        <v>-1.8482799999999997E-2</v>
      </c>
      <c r="H92">
        <f t="shared" si="2"/>
        <v>1.0689343350027825</v>
      </c>
      <c r="I92">
        <f t="shared" si="3"/>
        <v>8.9190000000000103E-4</v>
      </c>
    </row>
    <row r="93" spans="2:9" x14ac:dyDescent="0.25">
      <c r="B93" t="s">
        <v>10</v>
      </c>
      <c r="C93">
        <v>3.8269400000000002E-2</v>
      </c>
      <c r="D93">
        <v>1.57909E-2</v>
      </c>
      <c r="E93">
        <v>1.7697299999999999E-2</v>
      </c>
      <c r="F93">
        <f t="shared" si="0"/>
        <v>0.46243996508960156</v>
      </c>
      <c r="G93">
        <f t="shared" si="1"/>
        <v>-2.0572100000000003E-2</v>
      </c>
      <c r="H93">
        <f t="shared" si="2"/>
        <v>1.1207277609255963</v>
      </c>
      <c r="I93">
        <f t="shared" si="3"/>
        <v>1.9063999999999991E-3</v>
      </c>
    </row>
    <row r="94" spans="2:9" x14ac:dyDescent="0.25">
      <c r="B94" t="s">
        <v>12</v>
      </c>
      <c r="C94">
        <v>3.9024200000000002E-2</v>
      </c>
      <c r="D94">
        <v>2.1128399999999999E-2</v>
      </c>
      <c r="E94">
        <v>2.3954699999999999E-2</v>
      </c>
      <c r="F94">
        <f t="shared" si="0"/>
        <v>0.6138421799806274</v>
      </c>
      <c r="G94">
        <f t="shared" si="1"/>
        <v>-1.5069500000000003E-2</v>
      </c>
      <c r="H94">
        <f t="shared" si="2"/>
        <v>1.1337678196171976</v>
      </c>
      <c r="I94">
        <f t="shared" si="3"/>
        <v>2.8263000000000003E-3</v>
      </c>
    </row>
    <row r="95" spans="2:9" x14ac:dyDescent="0.25">
      <c r="B95" t="s">
        <v>6</v>
      </c>
      <c r="C95">
        <v>3.0493599999999999E-2</v>
      </c>
      <c r="D95">
        <v>1.6329699999999999E-2</v>
      </c>
      <c r="E95">
        <v>1.8809800000000002E-2</v>
      </c>
      <c r="F95">
        <f t="shared" si="0"/>
        <v>0.61684419025631609</v>
      </c>
      <c r="G95">
        <f t="shared" si="1"/>
        <v>-1.1683799999999998E-2</v>
      </c>
      <c r="H95">
        <f t="shared" si="2"/>
        <v>1.1518766419468822</v>
      </c>
      <c r="I95">
        <f t="shared" si="3"/>
        <v>2.4801000000000024E-3</v>
      </c>
    </row>
    <row r="96" spans="2:9" x14ac:dyDescent="0.25">
      <c r="B96" t="s">
        <v>13</v>
      </c>
      <c r="C96">
        <v>5.8163899999999998E-2</v>
      </c>
      <c r="D96">
        <v>2.5718600000000001E-2</v>
      </c>
      <c r="E96">
        <v>2.9855799999999998E-2</v>
      </c>
      <c r="F96">
        <f t="shared" si="0"/>
        <v>0.51330464428967104</v>
      </c>
      <c r="G96">
        <f t="shared" si="1"/>
        <v>-2.8308099999999999E-2</v>
      </c>
      <c r="H96">
        <f t="shared" si="2"/>
        <v>1.1608641216862503</v>
      </c>
      <c r="I96">
        <f t="shared" si="3"/>
        <v>4.1371999999999971E-3</v>
      </c>
    </row>
    <row r="97" spans="2:9" x14ac:dyDescent="0.25">
      <c r="B97" t="s">
        <v>29</v>
      </c>
      <c r="C97">
        <v>4.4482500000000001E-2</v>
      </c>
      <c r="D97">
        <v>2.1979800000000001E-2</v>
      </c>
      <c r="E97">
        <v>2.7209899999999999E-2</v>
      </c>
      <c r="F97">
        <f t="shared" si="0"/>
        <v>0.61169898274602363</v>
      </c>
      <c r="G97">
        <f t="shared" si="1"/>
        <v>-1.7272600000000003E-2</v>
      </c>
      <c r="H97">
        <f t="shared" si="2"/>
        <v>1.2379502998207443</v>
      </c>
      <c r="I97">
        <f t="shared" si="3"/>
        <v>5.2300999999999979E-3</v>
      </c>
    </row>
    <row r="98" spans="2:9" x14ac:dyDescent="0.25">
      <c r="B98" t="s">
        <v>3</v>
      </c>
      <c r="C98">
        <v>7.2821800000000006E-2</v>
      </c>
      <c r="D98">
        <v>2.5666600000000001E-2</v>
      </c>
      <c r="E98">
        <v>3.2533699999999999E-2</v>
      </c>
      <c r="F98">
        <f t="shared" si="0"/>
        <v>0.44675770167724493</v>
      </c>
      <c r="G98">
        <f t="shared" si="1"/>
        <v>-4.0288100000000007E-2</v>
      </c>
      <c r="H98">
        <f t="shared" si="2"/>
        <v>1.2675500455845339</v>
      </c>
      <c r="I98">
        <f t="shared" si="3"/>
        <v>6.8670999999999975E-3</v>
      </c>
    </row>
    <row r="99" spans="2:9" x14ac:dyDescent="0.25">
      <c r="B99" t="s">
        <v>16</v>
      </c>
      <c r="C99">
        <v>8.7948399999999996E-2</v>
      </c>
      <c r="D99">
        <v>4.3219100000000003E-2</v>
      </c>
      <c r="E99">
        <v>5.4845699999999997E-2</v>
      </c>
      <c r="F99">
        <f t="shared" si="0"/>
        <v>0.62361225445829604</v>
      </c>
      <c r="G99">
        <f t="shared" si="1"/>
        <v>-3.3102699999999999E-2</v>
      </c>
      <c r="H99">
        <f t="shared" si="2"/>
        <v>1.2690153196156326</v>
      </c>
      <c r="I99">
        <f t="shared" si="3"/>
        <v>1.1626599999999994E-2</v>
      </c>
    </row>
    <row r="100" spans="2:9" x14ac:dyDescent="0.25">
      <c r="B100" t="s">
        <v>11</v>
      </c>
      <c r="C100">
        <v>5.8171500000000001E-2</v>
      </c>
      <c r="D100">
        <v>2.2644899999999999E-2</v>
      </c>
      <c r="E100">
        <v>2.8955100000000001E-2</v>
      </c>
      <c r="F100">
        <f t="shared" si="0"/>
        <v>0.4977540548206596</v>
      </c>
      <c r="G100">
        <f t="shared" si="1"/>
        <v>-2.92164E-2</v>
      </c>
      <c r="H100">
        <f t="shared" si="2"/>
        <v>1.2786587708490655</v>
      </c>
      <c r="I100">
        <f t="shared" si="3"/>
        <v>6.3102000000000019E-3</v>
      </c>
    </row>
    <row r="101" spans="2:9" x14ac:dyDescent="0.25">
      <c r="B101" t="s">
        <v>5</v>
      </c>
      <c r="C101">
        <v>6.9099999999999995E-2</v>
      </c>
      <c r="D101">
        <v>2.7714099999999998E-2</v>
      </c>
      <c r="E101">
        <v>3.8304100000000001E-2</v>
      </c>
      <c r="F101">
        <f t="shared" si="0"/>
        <v>0.55432850940665712</v>
      </c>
      <c r="G101">
        <f t="shared" si="1"/>
        <v>-3.0795899999999994E-2</v>
      </c>
      <c r="H101">
        <f t="shared" si="2"/>
        <v>1.3821159626327393</v>
      </c>
      <c r="I101">
        <f t="shared" si="3"/>
        <v>1.0590000000000002E-2</v>
      </c>
    </row>
    <row r="102" spans="2:9" x14ac:dyDescent="0.25">
      <c r="B102" t="s">
        <v>27</v>
      </c>
      <c r="C102">
        <v>4.0249100000000003E-2</v>
      </c>
      <c r="D102">
        <v>1.8736099999999999E-2</v>
      </c>
      <c r="E102">
        <v>2.7087300000000002E-2</v>
      </c>
      <c r="F102">
        <f t="shared" si="0"/>
        <v>0.6729914457714582</v>
      </c>
      <c r="G102">
        <f t="shared" si="1"/>
        <v>-1.3161800000000001E-2</v>
      </c>
      <c r="H102">
        <f t="shared" si="2"/>
        <v>1.445727766183998</v>
      </c>
      <c r="I102">
        <f t="shared" si="3"/>
        <v>8.3512000000000031E-3</v>
      </c>
    </row>
    <row r="103" spans="2:9" x14ac:dyDescent="0.25">
      <c r="B103" t="s">
        <v>21</v>
      </c>
      <c r="C103">
        <v>5.4307599999999998E-2</v>
      </c>
      <c r="D103">
        <v>1.7391E-2</v>
      </c>
      <c r="E103">
        <v>2.6304299999999999E-2</v>
      </c>
      <c r="F103">
        <f t="shared" si="0"/>
        <v>0.48435762213760136</v>
      </c>
      <c r="G103">
        <f t="shared" si="1"/>
        <v>-2.8003299999999998E-2</v>
      </c>
      <c r="H103">
        <f t="shared" si="2"/>
        <v>1.5125237191650853</v>
      </c>
      <c r="I103">
        <f t="shared" si="3"/>
        <v>8.913299999999999E-3</v>
      </c>
    </row>
    <row r="104" spans="2:9" x14ac:dyDescent="0.25">
      <c r="B104" t="s">
        <v>26</v>
      </c>
      <c r="C104">
        <v>0.13503380000000001</v>
      </c>
      <c r="D104">
        <v>3.7250900000000003E-2</v>
      </c>
      <c r="E104">
        <v>6.5171999999999994E-2</v>
      </c>
      <c r="F104">
        <f t="shared" si="0"/>
        <v>0.48263471812242559</v>
      </c>
      <c r="G104">
        <f t="shared" si="1"/>
        <v>-6.9861800000000016E-2</v>
      </c>
      <c r="H104">
        <f t="shared" si="2"/>
        <v>1.7495416218131639</v>
      </c>
      <c r="I104">
        <f t="shared" si="3"/>
        <v>2.792109999999999E-2</v>
      </c>
    </row>
  </sheetData>
  <sortState xmlns:xlrd2="http://schemas.microsoft.com/office/spreadsheetml/2017/richdata2" ref="B75:I104">
    <sortCondition ref="H75:H104"/>
  </sortState>
  <pageMargins left="0.7" right="0.7" top="0.75" bottom="0.75" header="0.3" footer="0.3"/>
  <pageSetup paperSize="9" orientation="portrait" horizontalDpi="360" verticalDpi="36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A4880-C3F4-4115-A4D6-B852C445A402}">
  <dimension ref="B3:Y39"/>
  <sheetViews>
    <sheetView topLeftCell="B19" workbookViewId="0">
      <selection activeCell="X39" sqref="X39"/>
    </sheetView>
  </sheetViews>
  <sheetFormatPr defaultRowHeight="15" x14ac:dyDescent="0.25"/>
  <sheetData>
    <row r="3" spans="2:25" x14ac:dyDescent="0.25">
      <c r="B3" s="1" t="s">
        <v>197</v>
      </c>
    </row>
    <row r="6" spans="2:25" x14ac:dyDescent="0.25">
      <c r="B6" t="s">
        <v>85</v>
      </c>
      <c r="D6" t="s">
        <v>89</v>
      </c>
      <c r="E6" t="s">
        <v>88</v>
      </c>
      <c r="L6" t="s">
        <v>198</v>
      </c>
    </row>
    <row r="7" spans="2:25" x14ac:dyDescent="0.25">
      <c r="L7" t="s">
        <v>188</v>
      </c>
    </row>
    <row r="8" spans="2:25" x14ac:dyDescent="0.25">
      <c r="B8" t="s">
        <v>0</v>
      </c>
      <c r="C8" t="s">
        <v>79</v>
      </c>
      <c r="D8" t="s">
        <v>28</v>
      </c>
      <c r="E8" t="s">
        <v>80</v>
      </c>
      <c r="F8" t="s">
        <v>81</v>
      </c>
      <c r="G8" t="s">
        <v>82</v>
      </c>
      <c r="H8" t="s">
        <v>83</v>
      </c>
      <c r="I8" t="s">
        <v>84</v>
      </c>
      <c r="L8" t="s">
        <v>0</v>
      </c>
      <c r="M8" t="s">
        <v>174</v>
      </c>
      <c r="N8" t="s">
        <v>175</v>
      </c>
      <c r="O8" t="s">
        <v>176</v>
      </c>
      <c r="P8" t="s">
        <v>177</v>
      </c>
      <c r="Q8" t="s">
        <v>178</v>
      </c>
      <c r="R8" t="s">
        <v>83</v>
      </c>
      <c r="S8" t="s">
        <v>173</v>
      </c>
      <c r="V8" t="s">
        <v>199</v>
      </c>
      <c r="W8" t="s">
        <v>200</v>
      </c>
      <c r="X8" t="s">
        <v>201</v>
      </c>
      <c r="Y8" t="s">
        <v>201</v>
      </c>
    </row>
    <row r="9" spans="2:25" x14ac:dyDescent="0.25">
      <c r="B9" t="s">
        <v>1</v>
      </c>
      <c r="C9">
        <v>0.3180615</v>
      </c>
      <c r="D9">
        <v>1.1051699999999999E-2</v>
      </c>
      <c r="E9">
        <v>0.29639409999999999</v>
      </c>
      <c r="F9">
        <v>0.3397289</v>
      </c>
      <c r="G9">
        <v>4062</v>
      </c>
      <c r="H9">
        <v>2</v>
      </c>
      <c r="I9">
        <v>2</v>
      </c>
      <c r="L9" t="s">
        <v>1</v>
      </c>
      <c r="M9">
        <v>2.41046E-2</v>
      </c>
      <c r="N9" s="4">
        <v>2.4658000000000002E-3</v>
      </c>
      <c r="O9">
        <v>6075</v>
      </c>
      <c r="P9" s="4">
        <v>1.9270599999999999E-2</v>
      </c>
      <c r="Q9">
        <v>2.8938499999999999E-2</v>
      </c>
      <c r="R9">
        <v>2</v>
      </c>
      <c r="S9">
        <v>2</v>
      </c>
      <c r="U9" t="s">
        <v>1</v>
      </c>
      <c r="V9">
        <v>0.3180615</v>
      </c>
      <c r="W9">
        <v>2.41046E-2</v>
      </c>
      <c r="X9">
        <f>_xlfn.RANK.AVG(V9,V$9:V$38)</f>
        <v>5</v>
      </c>
      <c r="Y9">
        <f>_xlfn.RANK.AVG(W9,W$9:W$38)</f>
        <v>15</v>
      </c>
    </row>
    <row r="10" spans="2:25" x14ac:dyDescent="0.25">
      <c r="B10" t="s">
        <v>2</v>
      </c>
      <c r="C10">
        <v>0.17820739999999999</v>
      </c>
      <c r="D10">
        <v>7.8522000000000002E-3</v>
      </c>
      <c r="E10">
        <v>0.1627468</v>
      </c>
      <c r="F10">
        <v>0.19366800000000001</v>
      </c>
      <c r="G10">
        <v>265</v>
      </c>
      <c r="H10">
        <v>2</v>
      </c>
      <c r="I10">
        <v>2</v>
      </c>
      <c r="L10" t="s">
        <v>2</v>
      </c>
      <c r="M10">
        <v>1.38303E-2</v>
      </c>
      <c r="N10" s="4">
        <v>2.0368000000000001E-3</v>
      </c>
      <c r="O10">
        <v>268</v>
      </c>
      <c r="P10" s="4">
        <v>9.8201E-3</v>
      </c>
      <c r="Q10">
        <v>1.7840399999999999E-2</v>
      </c>
      <c r="R10">
        <v>2</v>
      </c>
      <c r="S10">
        <v>2</v>
      </c>
      <c r="U10" t="s">
        <v>2</v>
      </c>
      <c r="V10">
        <v>0.17820739999999999</v>
      </c>
      <c r="W10">
        <v>1.38303E-2</v>
      </c>
      <c r="X10">
        <f t="shared" ref="X10:X38" si="0">_xlfn.RANK.AVG(V10,V$9:V$38)</f>
        <v>27</v>
      </c>
      <c r="Y10">
        <f t="shared" ref="Y10:Y38" si="1">_xlfn.RANK.AVG(W10,W$9:W$38)</f>
        <v>28</v>
      </c>
    </row>
    <row r="11" spans="2:25" x14ac:dyDescent="0.25">
      <c r="B11" t="s">
        <v>3</v>
      </c>
      <c r="C11">
        <v>0.36455769999999998</v>
      </c>
      <c r="D11">
        <v>1.7666600000000001E-2</v>
      </c>
      <c r="E11">
        <v>0.32992290000000002</v>
      </c>
      <c r="F11">
        <v>0.3991924</v>
      </c>
      <c r="G11">
        <v>4675</v>
      </c>
      <c r="H11">
        <v>2</v>
      </c>
      <c r="I11">
        <v>2</v>
      </c>
      <c r="L11" t="s">
        <v>3</v>
      </c>
      <c r="M11">
        <v>3.2533699999999999E-2</v>
      </c>
      <c r="N11" s="4">
        <v>6.4926999999999997E-3</v>
      </c>
      <c r="O11">
        <v>7232</v>
      </c>
      <c r="P11" s="4">
        <v>1.98062E-2</v>
      </c>
      <c r="Q11">
        <v>4.5261200000000001E-2</v>
      </c>
      <c r="R11">
        <v>2</v>
      </c>
      <c r="S11">
        <v>2</v>
      </c>
      <c r="U11" t="s">
        <v>3</v>
      </c>
      <c r="V11">
        <v>0.36455769999999998</v>
      </c>
      <c r="W11">
        <v>3.2533699999999999E-2</v>
      </c>
      <c r="X11">
        <f t="shared" si="0"/>
        <v>2</v>
      </c>
      <c r="Y11">
        <f t="shared" si="1"/>
        <v>6</v>
      </c>
    </row>
    <row r="12" spans="2:25" x14ac:dyDescent="0.25">
      <c r="B12" t="s">
        <v>4</v>
      </c>
      <c r="C12">
        <v>0.2947941</v>
      </c>
      <c r="D12">
        <v>1.13247E-2</v>
      </c>
      <c r="E12">
        <v>0.27259280000000002</v>
      </c>
      <c r="F12">
        <v>0.31699539999999998</v>
      </c>
      <c r="G12">
        <v>5025</v>
      </c>
      <c r="H12">
        <v>2</v>
      </c>
      <c r="I12">
        <v>2</v>
      </c>
      <c r="L12" t="s">
        <v>4</v>
      </c>
      <c r="M12">
        <v>2.0971900000000002E-2</v>
      </c>
      <c r="N12" s="4">
        <v>2.5195E-3</v>
      </c>
      <c r="O12">
        <v>6665</v>
      </c>
      <c r="P12" s="4">
        <v>1.60328E-2</v>
      </c>
      <c r="Q12">
        <v>2.5911E-2</v>
      </c>
      <c r="R12">
        <v>2</v>
      </c>
      <c r="S12">
        <v>2</v>
      </c>
      <c r="U12" t="s">
        <v>4</v>
      </c>
      <c r="V12">
        <v>0.2947941</v>
      </c>
      <c r="W12">
        <v>2.0971900000000002E-2</v>
      </c>
      <c r="X12">
        <f t="shared" si="0"/>
        <v>9</v>
      </c>
      <c r="Y12">
        <f t="shared" si="1"/>
        <v>19</v>
      </c>
    </row>
    <row r="13" spans="2:25" x14ac:dyDescent="0.25">
      <c r="B13" t="s">
        <v>5</v>
      </c>
      <c r="C13">
        <v>0.267619</v>
      </c>
      <c r="D13">
        <v>8.3043000000000006E-3</v>
      </c>
      <c r="E13">
        <v>0.25133630000000001</v>
      </c>
      <c r="F13">
        <v>0.28390179999999998</v>
      </c>
      <c r="G13">
        <v>2985</v>
      </c>
      <c r="H13">
        <v>2</v>
      </c>
      <c r="I13">
        <v>2</v>
      </c>
      <c r="L13" t="s">
        <v>5</v>
      </c>
      <c r="M13">
        <v>3.8304100000000001E-2</v>
      </c>
      <c r="N13" s="4">
        <v>3.4478E-3</v>
      </c>
      <c r="O13">
        <v>4191</v>
      </c>
      <c r="P13" s="4">
        <v>3.1544700000000002E-2</v>
      </c>
      <c r="Q13">
        <v>4.5063600000000002E-2</v>
      </c>
      <c r="R13">
        <v>2</v>
      </c>
      <c r="S13">
        <v>2</v>
      </c>
      <c r="U13" t="s">
        <v>5</v>
      </c>
      <c r="V13">
        <v>0.267619</v>
      </c>
      <c r="W13">
        <v>3.8304100000000001E-2</v>
      </c>
      <c r="X13">
        <f t="shared" si="0"/>
        <v>14</v>
      </c>
      <c r="Y13">
        <f t="shared" si="1"/>
        <v>4</v>
      </c>
    </row>
    <row r="14" spans="2:25" x14ac:dyDescent="0.25">
      <c r="B14" t="s">
        <v>6</v>
      </c>
      <c r="C14">
        <v>0.1569989</v>
      </c>
      <c r="D14">
        <v>4.1732999999999996E-3</v>
      </c>
      <c r="E14">
        <v>0.14881359999999999</v>
      </c>
      <c r="F14">
        <v>0.1651842</v>
      </c>
      <c r="G14">
        <v>1725</v>
      </c>
      <c r="H14">
        <v>2</v>
      </c>
      <c r="I14">
        <v>2</v>
      </c>
      <c r="L14" t="s">
        <v>6</v>
      </c>
      <c r="M14">
        <v>1.8809800000000002E-2</v>
      </c>
      <c r="N14" s="4">
        <v>1.6892999999999999E-3</v>
      </c>
      <c r="O14">
        <v>1836</v>
      </c>
      <c r="P14" s="4">
        <v>1.5496599999999999E-2</v>
      </c>
      <c r="Q14">
        <v>2.2123E-2</v>
      </c>
      <c r="R14">
        <v>2</v>
      </c>
      <c r="S14">
        <v>2</v>
      </c>
      <c r="U14" t="s">
        <v>6</v>
      </c>
      <c r="V14">
        <v>0.1569989</v>
      </c>
      <c r="W14">
        <v>1.8809800000000002E-2</v>
      </c>
      <c r="X14">
        <f t="shared" si="0"/>
        <v>29</v>
      </c>
      <c r="Y14">
        <f t="shared" si="1"/>
        <v>22</v>
      </c>
    </row>
    <row r="15" spans="2:25" x14ac:dyDescent="0.25">
      <c r="B15" t="s">
        <v>7</v>
      </c>
      <c r="C15">
        <v>0.30789899999999998</v>
      </c>
      <c r="D15">
        <v>6.7843000000000001E-3</v>
      </c>
      <c r="E15">
        <v>0.29460009999999998</v>
      </c>
      <c r="F15">
        <v>0.32119789999999998</v>
      </c>
      <c r="G15">
        <v>8286</v>
      </c>
      <c r="H15">
        <v>2</v>
      </c>
      <c r="I15">
        <v>2</v>
      </c>
      <c r="L15" t="s">
        <v>7</v>
      </c>
      <c r="M15">
        <v>2.2552699999999998E-2</v>
      </c>
      <c r="N15" s="4">
        <v>1.7944E-3</v>
      </c>
      <c r="O15">
        <v>12878</v>
      </c>
      <c r="P15" s="4">
        <v>1.9035400000000001E-2</v>
      </c>
      <c r="Q15">
        <v>2.6069999999999999E-2</v>
      </c>
      <c r="R15">
        <v>2</v>
      </c>
      <c r="S15">
        <v>2</v>
      </c>
      <c r="U15" t="s">
        <v>7</v>
      </c>
      <c r="V15">
        <v>0.30789899999999998</v>
      </c>
      <c r="W15">
        <v>2.2552699999999998E-2</v>
      </c>
      <c r="X15">
        <f t="shared" si="0"/>
        <v>7</v>
      </c>
      <c r="Y15">
        <f t="shared" si="1"/>
        <v>18</v>
      </c>
    </row>
    <row r="16" spans="2:25" x14ac:dyDescent="0.25">
      <c r="B16" t="s">
        <v>8</v>
      </c>
      <c r="C16">
        <v>0.14872940000000001</v>
      </c>
      <c r="D16">
        <v>2.1064800000000002E-2</v>
      </c>
      <c r="E16">
        <v>0.1074316</v>
      </c>
      <c r="F16">
        <v>0.19002720000000001</v>
      </c>
      <c r="G16">
        <v>4321</v>
      </c>
      <c r="H16">
        <v>2</v>
      </c>
      <c r="I16">
        <v>2</v>
      </c>
      <c r="L16" t="s">
        <v>8</v>
      </c>
      <c r="M16">
        <v>1.8254099999999999E-2</v>
      </c>
      <c r="N16" s="4">
        <v>4.5497000000000003E-3</v>
      </c>
      <c r="O16">
        <v>5583</v>
      </c>
      <c r="P16" s="4">
        <v>9.3348000000000007E-3</v>
      </c>
      <c r="Q16">
        <v>2.71734E-2</v>
      </c>
      <c r="R16">
        <v>2</v>
      </c>
      <c r="S16">
        <v>2</v>
      </c>
      <c r="U16" t="s">
        <v>8</v>
      </c>
      <c r="V16">
        <v>0.14872940000000001</v>
      </c>
      <c r="W16">
        <v>1.8254099999999999E-2</v>
      </c>
      <c r="X16">
        <f t="shared" si="0"/>
        <v>30</v>
      </c>
      <c r="Y16">
        <f t="shared" si="1"/>
        <v>23</v>
      </c>
    </row>
    <row r="17" spans="2:25" x14ac:dyDescent="0.25">
      <c r="B17" t="s">
        <v>9</v>
      </c>
      <c r="C17">
        <v>0.25955899999999998</v>
      </c>
      <c r="D17">
        <v>7.8467999999999993E-3</v>
      </c>
      <c r="E17">
        <v>0.24417549999999999</v>
      </c>
      <c r="F17">
        <v>0.27494249999999998</v>
      </c>
      <c r="G17">
        <v>4463</v>
      </c>
      <c r="H17">
        <v>2</v>
      </c>
      <c r="I17">
        <v>2</v>
      </c>
      <c r="L17" t="s">
        <v>9</v>
      </c>
      <c r="M17">
        <v>2.0523300000000001E-2</v>
      </c>
      <c r="N17" s="4">
        <v>2.0607999999999998E-3</v>
      </c>
      <c r="O17">
        <v>6065</v>
      </c>
      <c r="P17" s="4">
        <v>1.6483399999999999E-2</v>
      </c>
      <c r="Q17">
        <v>2.45633E-2</v>
      </c>
      <c r="R17">
        <v>2</v>
      </c>
      <c r="S17">
        <v>2</v>
      </c>
      <c r="U17" t="s">
        <v>9</v>
      </c>
      <c r="V17">
        <v>0.25955899999999998</v>
      </c>
      <c r="W17">
        <v>2.0523300000000001E-2</v>
      </c>
      <c r="X17">
        <f t="shared" si="0"/>
        <v>17</v>
      </c>
      <c r="Y17">
        <f t="shared" si="1"/>
        <v>20</v>
      </c>
    </row>
    <row r="18" spans="2:25" x14ac:dyDescent="0.25">
      <c r="B18" t="s">
        <v>10</v>
      </c>
      <c r="C18">
        <v>0.26196429999999998</v>
      </c>
      <c r="D18">
        <v>6.5694999999999998E-3</v>
      </c>
      <c r="E18">
        <v>0.24908350000000001</v>
      </c>
      <c r="F18">
        <v>0.27484500000000001</v>
      </c>
      <c r="G18">
        <v>3319</v>
      </c>
      <c r="H18">
        <v>2</v>
      </c>
      <c r="I18">
        <v>2</v>
      </c>
      <c r="L18" t="s">
        <v>10</v>
      </c>
      <c r="M18">
        <v>1.7697299999999999E-2</v>
      </c>
      <c r="N18" s="4">
        <v>1.6911000000000001E-3</v>
      </c>
      <c r="O18">
        <v>3521</v>
      </c>
      <c r="P18" s="4">
        <v>1.43816E-2</v>
      </c>
      <c r="Q18">
        <v>2.1013E-2</v>
      </c>
      <c r="R18">
        <v>2</v>
      </c>
      <c r="S18">
        <v>2</v>
      </c>
      <c r="U18" t="s">
        <v>10</v>
      </c>
      <c r="V18">
        <v>0.26196429999999998</v>
      </c>
      <c r="W18">
        <v>1.7697299999999999E-2</v>
      </c>
      <c r="X18">
        <f t="shared" si="0"/>
        <v>16</v>
      </c>
      <c r="Y18">
        <f t="shared" si="1"/>
        <v>24</v>
      </c>
    </row>
    <row r="19" spans="2:25" x14ac:dyDescent="0.25">
      <c r="B19" t="s">
        <v>11</v>
      </c>
      <c r="C19">
        <v>0.33231959999999999</v>
      </c>
      <c r="D19">
        <v>7.6525999999999999E-3</v>
      </c>
      <c r="E19">
        <v>0.31731229999999999</v>
      </c>
      <c r="F19">
        <v>0.34732689999999999</v>
      </c>
      <c r="G19">
        <v>2158</v>
      </c>
      <c r="H19">
        <v>2</v>
      </c>
      <c r="I19">
        <v>2</v>
      </c>
      <c r="L19" t="s">
        <v>11</v>
      </c>
      <c r="M19">
        <v>2.8955100000000001E-2</v>
      </c>
      <c r="N19" s="4">
        <v>2.8773000000000002E-3</v>
      </c>
      <c r="O19">
        <v>2198</v>
      </c>
      <c r="P19" s="4">
        <v>2.3312599999999999E-2</v>
      </c>
      <c r="Q19">
        <v>3.4597500000000003E-2</v>
      </c>
      <c r="R19">
        <v>2</v>
      </c>
      <c r="S19">
        <v>2</v>
      </c>
      <c r="U19" t="s">
        <v>11</v>
      </c>
      <c r="V19">
        <v>0.33231959999999999</v>
      </c>
      <c r="W19">
        <v>2.8955100000000001E-2</v>
      </c>
      <c r="X19">
        <f t="shared" si="0"/>
        <v>4</v>
      </c>
      <c r="Y19">
        <f t="shared" si="1"/>
        <v>9</v>
      </c>
    </row>
    <row r="20" spans="2:25" x14ac:dyDescent="0.25">
      <c r="B20" t="s">
        <v>12</v>
      </c>
      <c r="C20">
        <v>0.1956562</v>
      </c>
      <c r="D20">
        <v>7.4691999999999996E-3</v>
      </c>
      <c r="E20">
        <v>0.18101449999999999</v>
      </c>
      <c r="F20">
        <v>0.21029790000000001</v>
      </c>
      <c r="G20">
        <v>7971</v>
      </c>
      <c r="H20">
        <v>2</v>
      </c>
      <c r="I20">
        <v>2</v>
      </c>
      <c r="L20" t="s">
        <v>12</v>
      </c>
      <c r="M20">
        <v>2.3954699999999999E-2</v>
      </c>
      <c r="N20" s="4">
        <v>2.3601999999999998E-3</v>
      </c>
      <c r="O20">
        <v>9831</v>
      </c>
      <c r="P20" s="4">
        <v>1.93283E-2</v>
      </c>
      <c r="Q20">
        <v>2.8581100000000002E-2</v>
      </c>
      <c r="R20">
        <v>2</v>
      </c>
      <c r="S20">
        <v>2</v>
      </c>
      <c r="U20" t="s">
        <v>12</v>
      </c>
      <c r="V20">
        <v>0.1956562</v>
      </c>
      <c r="W20">
        <v>2.3954699999999999E-2</v>
      </c>
      <c r="X20">
        <f t="shared" si="0"/>
        <v>23</v>
      </c>
      <c r="Y20">
        <f t="shared" si="1"/>
        <v>16</v>
      </c>
    </row>
    <row r="21" spans="2:25" x14ac:dyDescent="0.25">
      <c r="B21" t="s">
        <v>13</v>
      </c>
      <c r="C21">
        <v>0.27713480000000001</v>
      </c>
      <c r="D21">
        <v>1.05206E-2</v>
      </c>
      <c r="E21">
        <v>0.256465</v>
      </c>
      <c r="F21">
        <v>0.29780469999999998</v>
      </c>
      <c r="G21">
        <v>501</v>
      </c>
      <c r="H21">
        <v>2</v>
      </c>
      <c r="I21">
        <v>2</v>
      </c>
      <c r="L21" t="s">
        <v>13</v>
      </c>
      <c r="M21">
        <v>2.9855799999999998E-2</v>
      </c>
      <c r="N21" s="4">
        <v>4.8145999999999996E-3</v>
      </c>
      <c r="O21">
        <v>502</v>
      </c>
      <c r="P21" s="4">
        <v>2.0396500000000001E-2</v>
      </c>
      <c r="Q21">
        <v>3.9315000000000003E-2</v>
      </c>
      <c r="R21">
        <v>2</v>
      </c>
      <c r="S21">
        <v>2</v>
      </c>
      <c r="U21" t="s">
        <v>13</v>
      </c>
      <c r="V21">
        <v>0.27713480000000001</v>
      </c>
      <c r="W21">
        <v>2.9855799999999998E-2</v>
      </c>
      <c r="X21">
        <f t="shared" si="0"/>
        <v>11</v>
      </c>
      <c r="Y21">
        <f t="shared" si="1"/>
        <v>8</v>
      </c>
    </row>
    <row r="22" spans="2:25" x14ac:dyDescent="0.25">
      <c r="B22" t="s">
        <v>14</v>
      </c>
      <c r="C22">
        <v>0.18920909999999999</v>
      </c>
      <c r="D22">
        <v>6.1862000000000002E-3</v>
      </c>
      <c r="E22">
        <v>0.1770775</v>
      </c>
      <c r="F22">
        <v>0.20134070000000001</v>
      </c>
      <c r="G22">
        <v>2152</v>
      </c>
      <c r="H22">
        <v>2</v>
      </c>
      <c r="I22">
        <v>2</v>
      </c>
      <c r="L22" t="s">
        <v>14</v>
      </c>
      <c r="M22">
        <v>1.55566E-2</v>
      </c>
      <c r="N22" s="4">
        <v>1.9426999999999999E-3</v>
      </c>
      <c r="O22">
        <v>2622</v>
      </c>
      <c r="P22" s="4">
        <v>1.17473E-2</v>
      </c>
      <c r="Q22">
        <v>1.9365899999999998E-2</v>
      </c>
      <c r="R22">
        <v>2</v>
      </c>
      <c r="S22">
        <v>2</v>
      </c>
      <c r="U22" t="s">
        <v>14</v>
      </c>
      <c r="V22">
        <v>0.18920909999999999</v>
      </c>
      <c r="W22">
        <v>1.55566E-2</v>
      </c>
      <c r="X22">
        <f t="shared" si="0"/>
        <v>25</v>
      </c>
      <c r="Y22">
        <f t="shared" si="1"/>
        <v>25</v>
      </c>
    </row>
    <row r="23" spans="2:25" x14ac:dyDescent="0.25">
      <c r="B23" t="s">
        <v>15</v>
      </c>
      <c r="C23">
        <v>0.25808389999999998</v>
      </c>
      <c r="D23">
        <v>1.2691300000000001E-2</v>
      </c>
      <c r="E23">
        <v>0.23319909999999999</v>
      </c>
      <c r="F23">
        <v>0.28296880000000002</v>
      </c>
      <c r="G23">
        <v>2929</v>
      </c>
      <c r="H23">
        <v>2</v>
      </c>
      <c r="I23">
        <v>2</v>
      </c>
      <c r="L23" t="s">
        <v>15</v>
      </c>
      <c r="M23">
        <v>8.3864000000000005E-3</v>
      </c>
      <c r="N23" s="4">
        <v>3.1855E-3</v>
      </c>
      <c r="O23">
        <v>3156</v>
      </c>
      <c r="P23" s="4">
        <v>2.1405999999999999E-3</v>
      </c>
      <c r="Q23">
        <v>1.4632300000000001E-2</v>
      </c>
      <c r="R23">
        <v>2</v>
      </c>
      <c r="S23">
        <v>2</v>
      </c>
      <c r="U23" t="s">
        <v>15</v>
      </c>
      <c r="V23">
        <v>0.25808389999999998</v>
      </c>
      <c r="W23">
        <v>8.3864000000000005E-3</v>
      </c>
      <c r="X23">
        <f t="shared" si="0"/>
        <v>18</v>
      </c>
      <c r="Y23">
        <f t="shared" si="1"/>
        <v>30</v>
      </c>
    </row>
    <row r="24" spans="2:25" x14ac:dyDescent="0.25">
      <c r="B24" t="s">
        <v>16</v>
      </c>
      <c r="C24">
        <v>0.36632389999999998</v>
      </c>
      <c r="D24">
        <v>2.5908799999999999E-2</v>
      </c>
      <c r="E24">
        <v>0.31548150000000003</v>
      </c>
      <c r="F24">
        <v>0.41716619999999999</v>
      </c>
      <c r="G24">
        <v>993</v>
      </c>
      <c r="H24">
        <v>2</v>
      </c>
      <c r="I24">
        <v>2</v>
      </c>
      <c r="L24" t="s">
        <v>16</v>
      </c>
      <c r="M24">
        <v>5.4845699999999997E-2</v>
      </c>
      <c r="N24" s="4">
        <v>1.2037600000000001E-2</v>
      </c>
      <c r="O24">
        <v>1119</v>
      </c>
      <c r="P24" s="4">
        <v>3.1227000000000001E-2</v>
      </c>
      <c r="Q24">
        <v>7.8464500000000006E-2</v>
      </c>
      <c r="R24">
        <v>2</v>
      </c>
      <c r="S24">
        <v>2</v>
      </c>
      <c r="U24" t="s">
        <v>16</v>
      </c>
      <c r="V24">
        <v>0.36632389999999998</v>
      </c>
      <c r="W24">
        <v>5.4845699999999997E-2</v>
      </c>
      <c r="X24">
        <f t="shared" si="0"/>
        <v>1</v>
      </c>
      <c r="Y24">
        <f t="shared" si="1"/>
        <v>2</v>
      </c>
    </row>
    <row r="25" spans="2:25" x14ac:dyDescent="0.25">
      <c r="B25" t="s">
        <v>17</v>
      </c>
      <c r="C25">
        <v>0.26409539999999998</v>
      </c>
      <c r="D25">
        <v>5.4354E-3</v>
      </c>
      <c r="E25">
        <v>0.25343949999999998</v>
      </c>
      <c r="F25">
        <v>0.27475129999999998</v>
      </c>
      <c r="G25">
        <v>4980</v>
      </c>
      <c r="H25">
        <v>2</v>
      </c>
      <c r="I25">
        <v>2</v>
      </c>
      <c r="L25" t="s">
        <v>17</v>
      </c>
      <c r="M25">
        <v>1.4531799999999999E-2</v>
      </c>
      <c r="N25" s="4">
        <v>1.4422E-3</v>
      </c>
      <c r="O25">
        <v>7496</v>
      </c>
      <c r="P25" s="4">
        <v>1.17047E-2</v>
      </c>
      <c r="Q25">
        <v>1.7358999999999999E-2</v>
      </c>
      <c r="R25">
        <v>2</v>
      </c>
      <c r="S25">
        <v>2</v>
      </c>
      <c r="U25" t="s">
        <v>17</v>
      </c>
      <c r="V25">
        <v>0.26409539999999998</v>
      </c>
      <c r="W25">
        <v>1.4531799999999999E-2</v>
      </c>
      <c r="X25">
        <f t="shared" si="0"/>
        <v>15</v>
      </c>
      <c r="Y25">
        <f t="shared" si="1"/>
        <v>26</v>
      </c>
    </row>
    <row r="26" spans="2:25" x14ac:dyDescent="0.25">
      <c r="B26" t="s">
        <v>18</v>
      </c>
      <c r="C26">
        <v>0.3005758</v>
      </c>
      <c r="D26">
        <v>1.2014199999999999E-2</v>
      </c>
      <c r="E26">
        <v>0.27702019999999999</v>
      </c>
      <c r="F26">
        <v>0.32413130000000001</v>
      </c>
      <c r="G26">
        <v>3509</v>
      </c>
      <c r="H26">
        <v>2</v>
      </c>
      <c r="I26">
        <v>2</v>
      </c>
      <c r="L26" t="s">
        <v>18</v>
      </c>
      <c r="M26">
        <v>3.2852399999999997E-2</v>
      </c>
      <c r="N26" s="4">
        <v>4.5446000000000002E-3</v>
      </c>
      <c r="O26">
        <v>4902</v>
      </c>
      <c r="P26" s="4">
        <v>2.3942999999999999E-2</v>
      </c>
      <c r="Q26">
        <v>4.1761800000000002E-2</v>
      </c>
      <c r="R26">
        <v>2</v>
      </c>
      <c r="S26">
        <v>2</v>
      </c>
      <c r="U26" t="s">
        <v>18</v>
      </c>
      <c r="V26">
        <v>0.3005758</v>
      </c>
      <c r="W26">
        <v>3.2852399999999997E-2</v>
      </c>
      <c r="X26">
        <f t="shared" si="0"/>
        <v>8</v>
      </c>
      <c r="Y26">
        <f t="shared" si="1"/>
        <v>5</v>
      </c>
    </row>
    <row r="27" spans="2:25" x14ac:dyDescent="0.25">
      <c r="B27" t="s">
        <v>19</v>
      </c>
      <c r="C27">
        <v>0.28509099999999998</v>
      </c>
      <c r="D27">
        <v>1.2673200000000001E-2</v>
      </c>
      <c r="E27">
        <v>0.26024140000000001</v>
      </c>
      <c r="F27">
        <v>0.30994050000000001</v>
      </c>
      <c r="G27">
        <v>2848</v>
      </c>
      <c r="H27">
        <v>2</v>
      </c>
      <c r="I27">
        <v>2</v>
      </c>
      <c r="L27" t="s">
        <v>19</v>
      </c>
      <c r="M27">
        <v>2.8256199999999999E-2</v>
      </c>
      <c r="N27" s="4">
        <v>4.9753000000000002E-3</v>
      </c>
      <c r="O27">
        <v>3831</v>
      </c>
      <c r="P27" s="4">
        <v>1.85016E-2</v>
      </c>
      <c r="Q27">
        <v>3.8010700000000001E-2</v>
      </c>
      <c r="R27">
        <v>2</v>
      </c>
      <c r="S27">
        <v>2</v>
      </c>
      <c r="U27" t="s">
        <v>19</v>
      </c>
      <c r="V27">
        <v>0.28509099999999998</v>
      </c>
      <c r="W27">
        <v>2.8256199999999999E-2</v>
      </c>
      <c r="X27">
        <f t="shared" si="0"/>
        <v>10</v>
      </c>
      <c r="Y27">
        <f t="shared" si="1"/>
        <v>10</v>
      </c>
    </row>
    <row r="28" spans="2:25" x14ac:dyDescent="0.25">
      <c r="B28" t="s">
        <v>20</v>
      </c>
      <c r="C28">
        <v>0.27233950000000001</v>
      </c>
      <c r="D28">
        <v>9.3141000000000005E-3</v>
      </c>
      <c r="E28">
        <v>0.2540637</v>
      </c>
      <c r="F28">
        <v>0.29061540000000002</v>
      </c>
      <c r="G28">
        <v>1075</v>
      </c>
      <c r="H28">
        <v>2</v>
      </c>
      <c r="I28">
        <v>2</v>
      </c>
      <c r="L28" t="s">
        <v>20</v>
      </c>
      <c r="M28">
        <v>3.12809E-2</v>
      </c>
      <c r="N28" s="4">
        <v>3.7287000000000002E-3</v>
      </c>
      <c r="O28">
        <v>1122</v>
      </c>
      <c r="P28" s="4">
        <v>2.3964900000000001E-2</v>
      </c>
      <c r="Q28">
        <v>3.8596900000000003E-2</v>
      </c>
      <c r="R28">
        <v>2</v>
      </c>
      <c r="S28">
        <v>2</v>
      </c>
      <c r="U28" t="s">
        <v>20</v>
      </c>
      <c r="V28">
        <v>0.27233950000000001</v>
      </c>
      <c r="W28">
        <v>3.12809E-2</v>
      </c>
      <c r="X28">
        <f t="shared" si="0"/>
        <v>13</v>
      </c>
      <c r="Y28">
        <f t="shared" si="1"/>
        <v>7</v>
      </c>
    </row>
    <row r="29" spans="2:25" x14ac:dyDescent="0.25">
      <c r="B29" t="s">
        <v>21</v>
      </c>
      <c r="C29">
        <v>0.21286179999999999</v>
      </c>
      <c r="D29">
        <v>1.06046E-2</v>
      </c>
      <c r="E29">
        <v>0.19206670000000001</v>
      </c>
      <c r="F29">
        <v>0.2336569</v>
      </c>
      <c r="G29">
        <v>2418</v>
      </c>
      <c r="H29">
        <v>2</v>
      </c>
      <c r="I29">
        <v>2</v>
      </c>
      <c r="L29" t="s">
        <v>21</v>
      </c>
      <c r="M29">
        <v>2.6304299999999999E-2</v>
      </c>
      <c r="N29" s="4">
        <v>3.3904E-3</v>
      </c>
      <c r="O29">
        <v>3820</v>
      </c>
      <c r="P29" s="4">
        <v>1.9657000000000001E-2</v>
      </c>
      <c r="Q29">
        <v>3.2951500000000002E-2</v>
      </c>
      <c r="R29">
        <v>2</v>
      </c>
      <c r="S29">
        <v>2</v>
      </c>
      <c r="U29" t="s">
        <v>21</v>
      </c>
      <c r="V29">
        <v>0.21286179999999999</v>
      </c>
      <c r="W29">
        <v>2.6304299999999999E-2</v>
      </c>
      <c r="X29">
        <f t="shared" si="0"/>
        <v>20</v>
      </c>
      <c r="Y29">
        <f t="shared" si="1"/>
        <v>14</v>
      </c>
    </row>
    <row r="30" spans="2:25" x14ac:dyDescent="0.25">
      <c r="B30" t="s">
        <v>22</v>
      </c>
      <c r="C30">
        <v>0.25530249999999999</v>
      </c>
      <c r="D30">
        <v>8.2121E-3</v>
      </c>
      <c r="E30">
        <v>0.2392048</v>
      </c>
      <c r="F30">
        <v>0.27140029999999998</v>
      </c>
      <c r="G30">
        <v>8414</v>
      </c>
      <c r="H30">
        <v>2</v>
      </c>
      <c r="I30">
        <v>2</v>
      </c>
      <c r="L30" t="s">
        <v>22</v>
      </c>
      <c r="M30">
        <v>1.4039100000000001E-2</v>
      </c>
      <c r="N30" s="4">
        <v>2.0387999999999999E-3</v>
      </c>
      <c r="O30">
        <v>12385</v>
      </c>
      <c r="P30" s="4">
        <v>1.0042799999999999E-2</v>
      </c>
      <c r="Q30">
        <v>1.8035300000000001E-2</v>
      </c>
      <c r="R30">
        <v>2</v>
      </c>
      <c r="S30">
        <v>2</v>
      </c>
      <c r="U30" t="s">
        <v>22</v>
      </c>
      <c r="V30">
        <v>0.25530249999999999</v>
      </c>
      <c r="W30">
        <v>1.4039100000000001E-2</v>
      </c>
      <c r="X30">
        <f t="shared" si="0"/>
        <v>19</v>
      </c>
      <c r="Y30">
        <f t="shared" si="1"/>
        <v>27</v>
      </c>
    </row>
    <row r="31" spans="2:25" x14ac:dyDescent="0.25">
      <c r="B31" t="s">
        <v>23</v>
      </c>
      <c r="C31">
        <v>0.19286900000000001</v>
      </c>
      <c r="D31">
        <v>8.0411000000000007E-3</v>
      </c>
      <c r="E31">
        <v>0.17710480000000001</v>
      </c>
      <c r="F31">
        <v>0.20863329999999999</v>
      </c>
      <c r="G31">
        <v>4874</v>
      </c>
      <c r="H31">
        <v>2</v>
      </c>
      <c r="I31">
        <v>2</v>
      </c>
      <c r="L31" t="s">
        <v>23</v>
      </c>
      <c r="M31">
        <v>1.12449E-2</v>
      </c>
      <c r="N31" s="4">
        <v>1.4986999999999999E-3</v>
      </c>
      <c r="O31">
        <v>5932</v>
      </c>
      <c r="P31" s="4">
        <v>8.3070000000000001E-3</v>
      </c>
      <c r="Q31">
        <v>1.4182800000000001E-2</v>
      </c>
      <c r="R31">
        <v>2</v>
      </c>
      <c r="S31">
        <v>2</v>
      </c>
      <c r="U31" t="s">
        <v>23</v>
      </c>
      <c r="V31">
        <v>0.19286900000000001</v>
      </c>
      <c r="W31">
        <v>1.12449E-2</v>
      </c>
      <c r="X31">
        <f t="shared" si="0"/>
        <v>24</v>
      </c>
      <c r="Y31">
        <f t="shared" si="1"/>
        <v>29</v>
      </c>
    </row>
    <row r="32" spans="2:25" x14ac:dyDescent="0.25">
      <c r="B32" t="s">
        <v>24</v>
      </c>
      <c r="C32">
        <v>0.21193310000000001</v>
      </c>
      <c r="D32">
        <v>4.5621999999999998E-3</v>
      </c>
      <c r="E32">
        <v>0.20299030000000001</v>
      </c>
      <c r="F32">
        <v>0.22087599999999999</v>
      </c>
      <c r="G32">
        <v>9905</v>
      </c>
      <c r="H32">
        <v>2</v>
      </c>
      <c r="I32">
        <v>2</v>
      </c>
      <c r="L32" t="s">
        <v>24</v>
      </c>
      <c r="M32">
        <v>2.63311E-2</v>
      </c>
      <c r="N32" s="4">
        <v>2.0699999999999998E-3</v>
      </c>
      <c r="O32">
        <v>15193</v>
      </c>
      <c r="P32" s="4">
        <v>2.2273600000000001E-2</v>
      </c>
      <c r="Q32">
        <v>3.0388499999999999E-2</v>
      </c>
      <c r="R32">
        <v>2</v>
      </c>
      <c r="S32">
        <v>2</v>
      </c>
      <c r="U32" t="s">
        <v>24</v>
      </c>
      <c r="V32">
        <v>0.21193310000000001</v>
      </c>
      <c r="W32">
        <v>2.63311E-2</v>
      </c>
      <c r="X32">
        <f t="shared" si="0"/>
        <v>21</v>
      </c>
      <c r="Y32">
        <f t="shared" si="1"/>
        <v>13</v>
      </c>
    </row>
    <row r="33" spans="2:25" x14ac:dyDescent="0.25">
      <c r="B33" t="s">
        <v>25</v>
      </c>
      <c r="C33">
        <v>0.27276699999999998</v>
      </c>
      <c r="D33">
        <v>7.2110000000000004E-3</v>
      </c>
      <c r="E33">
        <v>0.25862970000000002</v>
      </c>
      <c r="F33">
        <v>0.2869043</v>
      </c>
      <c r="G33">
        <v>4243</v>
      </c>
      <c r="H33">
        <v>2</v>
      </c>
      <c r="I33">
        <v>2</v>
      </c>
      <c r="L33" t="s">
        <v>25</v>
      </c>
      <c r="M33">
        <v>2.2747799999999999E-2</v>
      </c>
      <c r="N33" s="4">
        <v>2.4550000000000002E-3</v>
      </c>
      <c r="O33">
        <v>4750</v>
      </c>
      <c r="P33" s="4">
        <v>1.7934800000000001E-2</v>
      </c>
      <c r="Q33">
        <v>2.75607E-2</v>
      </c>
      <c r="R33">
        <v>2</v>
      </c>
      <c r="S33">
        <v>2</v>
      </c>
      <c r="U33" t="s">
        <v>25</v>
      </c>
      <c r="V33">
        <v>0.27276699999999998</v>
      </c>
      <c r="W33">
        <v>2.2747799999999999E-2</v>
      </c>
      <c r="X33">
        <f t="shared" si="0"/>
        <v>12</v>
      </c>
      <c r="Y33">
        <f t="shared" si="1"/>
        <v>17</v>
      </c>
    </row>
    <row r="34" spans="2:25" x14ac:dyDescent="0.25">
      <c r="B34" t="s">
        <v>26</v>
      </c>
      <c r="C34">
        <v>0.31803399999999998</v>
      </c>
      <c r="D34">
        <v>1.9016499999999999E-2</v>
      </c>
      <c r="E34">
        <v>0.28070319999999999</v>
      </c>
      <c r="F34">
        <v>0.35536479999999998</v>
      </c>
      <c r="G34">
        <v>764</v>
      </c>
      <c r="H34">
        <v>2</v>
      </c>
      <c r="I34">
        <v>2</v>
      </c>
      <c r="L34" t="s">
        <v>26</v>
      </c>
      <c r="M34">
        <v>6.5171999999999994E-2</v>
      </c>
      <c r="N34" s="4">
        <v>5.4124000000000004E-3</v>
      </c>
      <c r="O34">
        <v>787</v>
      </c>
      <c r="P34" s="4">
        <v>5.4547600000000002E-2</v>
      </c>
      <c r="Q34">
        <v>7.5796500000000003E-2</v>
      </c>
      <c r="R34">
        <v>2</v>
      </c>
      <c r="S34">
        <v>2</v>
      </c>
      <c r="U34" t="s">
        <v>26</v>
      </c>
      <c r="V34">
        <v>0.31803399999999998</v>
      </c>
      <c r="W34">
        <v>6.5171999999999994E-2</v>
      </c>
      <c r="X34">
        <f t="shared" si="0"/>
        <v>6</v>
      </c>
      <c r="Y34">
        <f t="shared" si="1"/>
        <v>1</v>
      </c>
    </row>
    <row r="35" spans="2:25" x14ac:dyDescent="0.25">
      <c r="B35" t="s">
        <v>27</v>
      </c>
      <c r="C35">
        <v>0.17939340000000001</v>
      </c>
      <c r="D35">
        <v>8.1255000000000008E-3</v>
      </c>
      <c r="E35">
        <v>0.16341349999999999</v>
      </c>
      <c r="F35">
        <v>0.1953734</v>
      </c>
      <c r="G35">
        <v>356</v>
      </c>
      <c r="H35">
        <v>2</v>
      </c>
      <c r="I35">
        <v>2</v>
      </c>
      <c r="L35" t="s">
        <v>27</v>
      </c>
      <c r="M35">
        <v>2.7087300000000002E-2</v>
      </c>
      <c r="N35" s="4">
        <v>3.6462999999999999E-3</v>
      </c>
      <c r="O35">
        <v>367</v>
      </c>
      <c r="P35" s="4">
        <v>1.99171E-2</v>
      </c>
      <c r="Q35">
        <v>3.4257500000000003E-2</v>
      </c>
      <c r="R35">
        <v>2</v>
      </c>
      <c r="S35">
        <v>2</v>
      </c>
      <c r="U35" t="s">
        <v>27</v>
      </c>
      <c r="V35">
        <v>0.17939340000000001</v>
      </c>
      <c r="W35">
        <v>2.7087300000000002E-2</v>
      </c>
      <c r="X35">
        <f t="shared" si="0"/>
        <v>26</v>
      </c>
      <c r="Y35">
        <f t="shared" si="1"/>
        <v>12</v>
      </c>
    </row>
    <row r="36" spans="2:25" x14ac:dyDescent="0.25">
      <c r="B36" t="s">
        <v>28</v>
      </c>
      <c r="C36">
        <v>0.1764831</v>
      </c>
      <c r="D36">
        <v>1.0279399999999999E-2</v>
      </c>
      <c r="E36">
        <v>0.15633059999999999</v>
      </c>
      <c r="F36">
        <v>0.19663559999999999</v>
      </c>
      <c r="G36">
        <v>4590</v>
      </c>
      <c r="H36">
        <v>2</v>
      </c>
      <c r="I36">
        <v>2</v>
      </c>
      <c r="L36" t="s">
        <v>28</v>
      </c>
      <c r="M36">
        <v>1.95024E-2</v>
      </c>
      <c r="N36" s="4">
        <v>3.3890000000000001E-3</v>
      </c>
      <c r="O36">
        <v>5814</v>
      </c>
      <c r="P36" s="4">
        <v>1.2858700000000001E-2</v>
      </c>
      <c r="Q36">
        <v>2.6146200000000001E-2</v>
      </c>
      <c r="R36">
        <v>2</v>
      </c>
      <c r="S36">
        <v>2</v>
      </c>
      <c r="U36" t="s">
        <v>28</v>
      </c>
      <c r="V36">
        <v>0.1764831</v>
      </c>
      <c r="W36">
        <v>1.95024E-2</v>
      </c>
      <c r="X36">
        <f t="shared" si="0"/>
        <v>28</v>
      </c>
      <c r="Y36">
        <f t="shared" si="1"/>
        <v>21</v>
      </c>
    </row>
    <row r="37" spans="2:25" x14ac:dyDescent="0.25">
      <c r="B37" t="s">
        <v>29</v>
      </c>
      <c r="C37">
        <v>0.19680300000000001</v>
      </c>
      <c r="D37">
        <v>6.6096999999999996E-3</v>
      </c>
      <c r="E37">
        <v>0.18384239999999999</v>
      </c>
      <c r="F37">
        <v>0.2097637</v>
      </c>
      <c r="G37">
        <v>2668</v>
      </c>
      <c r="H37">
        <v>2</v>
      </c>
      <c r="I37">
        <v>2</v>
      </c>
      <c r="L37" t="s">
        <v>29</v>
      </c>
      <c r="M37">
        <v>2.7209899999999999E-2</v>
      </c>
      <c r="N37" s="4">
        <v>2.8999E-3</v>
      </c>
      <c r="O37">
        <v>2868</v>
      </c>
      <c r="P37" s="4">
        <v>2.15237E-2</v>
      </c>
      <c r="Q37">
        <v>3.2896000000000002E-2</v>
      </c>
      <c r="R37">
        <v>2</v>
      </c>
      <c r="S37">
        <v>2</v>
      </c>
      <c r="U37" t="s">
        <v>29</v>
      </c>
      <c r="V37">
        <v>0.19680300000000001</v>
      </c>
      <c r="W37">
        <v>2.7209899999999999E-2</v>
      </c>
      <c r="X37">
        <f t="shared" si="0"/>
        <v>22</v>
      </c>
      <c r="Y37">
        <f t="shared" si="1"/>
        <v>11</v>
      </c>
    </row>
    <row r="38" spans="2:25" x14ac:dyDescent="0.25">
      <c r="B38" t="s">
        <v>30</v>
      </c>
      <c r="C38">
        <v>0.3405087</v>
      </c>
      <c r="D38">
        <v>8.1908999999999992E-3</v>
      </c>
      <c r="E38">
        <v>0.32444289999999998</v>
      </c>
      <c r="F38">
        <v>0.35657450000000002</v>
      </c>
      <c r="G38">
        <v>1628</v>
      </c>
      <c r="H38">
        <v>2</v>
      </c>
      <c r="I38">
        <v>2</v>
      </c>
      <c r="L38" t="s">
        <v>30</v>
      </c>
      <c r="M38">
        <v>3.8525999999999998E-2</v>
      </c>
      <c r="N38" s="4">
        <v>3.1009000000000002E-3</v>
      </c>
      <c r="O38">
        <v>1828</v>
      </c>
      <c r="P38" s="4">
        <v>3.2444399999999998E-2</v>
      </c>
      <c r="Q38">
        <v>4.46077E-2</v>
      </c>
      <c r="R38">
        <v>2</v>
      </c>
      <c r="S38">
        <v>2</v>
      </c>
      <c r="U38" t="s">
        <v>30</v>
      </c>
      <c r="V38">
        <v>0.3405087</v>
      </c>
      <c r="W38">
        <v>3.8525999999999998E-2</v>
      </c>
      <c r="X38">
        <f t="shared" si="0"/>
        <v>3</v>
      </c>
      <c r="Y38">
        <f t="shared" si="1"/>
        <v>3</v>
      </c>
    </row>
    <row r="39" spans="2:25" x14ac:dyDescent="0.25">
      <c r="V39">
        <f>CORREL(V9:V38,W9:W38)</f>
        <v>0.55997060505762697</v>
      </c>
      <c r="X39">
        <f>CORREL(X9:X38,Y9:Y38)</f>
        <v>0.64226918798665189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3B7E35-09CA-405E-816F-6D65F0C434F6}">
  <dimension ref="B1:AD146"/>
  <sheetViews>
    <sheetView topLeftCell="B85" workbookViewId="0">
      <selection activeCell="B2" sqref="B2"/>
    </sheetView>
  </sheetViews>
  <sheetFormatPr defaultRowHeight="15" x14ac:dyDescent="0.25"/>
  <sheetData>
    <row r="1" spans="2:21" x14ac:dyDescent="0.25">
      <c r="B1" t="s">
        <v>365</v>
      </c>
    </row>
    <row r="4" spans="2:21" x14ac:dyDescent="0.25">
      <c r="D4" t="s">
        <v>320</v>
      </c>
      <c r="G4" t="s">
        <v>319</v>
      </c>
      <c r="J4" t="s">
        <v>318</v>
      </c>
      <c r="M4" t="s">
        <v>321</v>
      </c>
    </row>
    <row r="5" spans="2:21" x14ac:dyDescent="0.25">
      <c r="C5" t="s">
        <v>0</v>
      </c>
      <c r="D5" t="s">
        <v>181</v>
      </c>
      <c r="E5" t="s">
        <v>316</v>
      </c>
      <c r="F5" t="s">
        <v>317</v>
      </c>
      <c r="G5" t="s">
        <v>181</v>
      </c>
      <c r="H5" t="s">
        <v>316</v>
      </c>
      <c r="I5" t="s">
        <v>317</v>
      </c>
      <c r="J5" t="s">
        <v>181</v>
      </c>
      <c r="K5" t="s">
        <v>316</v>
      </c>
      <c r="L5" t="s">
        <v>317</v>
      </c>
      <c r="M5" s="33" t="s">
        <v>181</v>
      </c>
      <c r="N5" s="33" t="s">
        <v>316</v>
      </c>
      <c r="O5" s="33" t="s">
        <v>317</v>
      </c>
      <c r="P5" s="33" t="s">
        <v>322</v>
      </c>
      <c r="Q5" s="33"/>
      <c r="R5" s="33"/>
    </row>
    <row r="6" spans="2:21" x14ac:dyDescent="0.25">
      <c r="C6" t="s">
        <v>1</v>
      </c>
      <c r="D6">
        <v>0.31877350999999998</v>
      </c>
      <c r="E6">
        <v>0.26344373999999998</v>
      </c>
      <c r="F6">
        <v>5.5329780000000002E-2</v>
      </c>
      <c r="G6">
        <v>0.26102236000000001</v>
      </c>
      <c r="H6">
        <v>0.20832123999999999</v>
      </c>
      <c r="I6">
        <v>5.2701129999999999E-2</v>
      </c>
      <c r="J6">
        <v>0.33258483</v>
      </c>
      <c r="K6">
        <v>0.28068921000000002</v>
      </c>
      <c r="L6">
        <v>5.18956E-2</v>
      </c>
      <c r="M6">
        <v>0.38342535999999999</v>
      </c>
      <c r="N6">
        <v>6.7490659999999994E-2</v>
      </c>
      <c r="O6">
        <v>0.18044304</v>
      </c>
      <c r="P6">
        <v>0.13549164999999999</v>
      </c>
      <c r="Q6" s="4"/>
      <c r="S6" s="4"/>
      <c r="U6" s="4"/>
    </row>
    <row r="7" spans="2:21" x14ac:dyDescent="0.25">
      <c r="C7" t="s">
        <v>2</v>
      </c>
      <c r="D7">
        <v>0.18046731999999999</v>
      </c>
      <c r="E7">
        <v>0.14725877000000001</v>
      </c>
      <c r="F7">
        <v>3.3208550000000003E-2</v>
      </c>
      <c r="G7">
        <v>0.15344699000000001</v>
      </c>
      <c r="H7">
        <v>0.12112942</v>
      </c>
      <c r="I7">
        <v>3.2317560000000002E-2</v>
      </c>
      <c r="J7">
        <v>0.17776610000000001</v>
      </c>
      <c r="K7">
        <v>0.14562269</v>
      </c>
      <c r="L7">
        <v>3.2143430000000001E-2</v>
      </c>
      <c r="M7">
        <v>0.29257125</v>
      </c>
      <c r="N7">
        <v>5.0602569999999999E-2</v>
      </c>
      <c r="O7">
        <v>0.14141513999999999</v>
      </c>
      <c r="P7">
        <v>0.10055354</v>
      </c>
      <c r="Q7" s="4"/>
      <c r="S7" s="4"/>
      <c r="U7" s="4"/>
    </row>
    <row r="8" spans="2:21" x14ac:dyDescent="0.25">
      <c r="C8" t="s">
        <v>3</v>
      </c>
      <c r="D8">
        <v>0.36457332999999997</v>
      </c>
      <c r="E8">
        <v>0.29173589</v>
      </c>
      <c r="F8">
        <v>7.2837440000000003E-2</v>
      </c>
      <c r="G8">
        <v>0.39018386999999999</v>
      </c>
      <c r="H8">
        <v>0.31184408000000002</v>
      </c>
      <c r="I8">
        <v>7.8339800000000001E-2</v>
      </c>
      <c r="J8">
        <v>0.79395568000000005</v>
      </c>
      <c r="K8">
        <v>0.70619452000000005</v>
      </c>
      <c r="L8">
        <v>8.7761160000000005E-2</v>
      </c>
      <c r="M8">
        <v>0.43489129999999998</v>
      </c>
      <c r="N8">
        <v>5.826547E-2</v>
      </c>
      <c r="O8">
        <v>0.21009971</v>
      </c>
      <c r="P8">
        <v>0.16652612</v>
      </c>
      <c r="Q8" s="4"/>
      <c r="S8" s="4"/>
      <c r="U8" s="4"/>
    </row>
    <row r="9" spans="2:21" x14ac:dyDescent="0.25">
      <c r="C9" t="s">
        <v>4</v>
      </c>
      <c r="D9">
        <v>0.29408508999999999</v>
      </c>
      <c r="E9">
        <v>0.24332231000000001</v>
      </c>
      <c r="F9">
        <v>5.076278E-2</v>
      </c>
      <c r="G9">
        <v>0.24012786</v>
      </c>
      <c r="H9">
        <v>0.19081423</v>
      </c>
      <c r="I9">
        <v>4.9313629999999997E-2</v>
      </c>
      <c r="J9">
        <v>0.29827886999999997</v>
      </c>
      <c r="K9">
        <v>0.24902461000000001</v>
      </c>
      <c r="L9">
        <v>4.9254239999999998E-2</v>
      </c>
      <c r="M9">
        <v>0.36417828000000002</v>
      </c>
      <c r="N9">
        <v>6.6881049999999997E-2</v>
      </c>
      <c r="O9">
        <v>0.173989</v>
      </c>
      <c r="P9">
        <v>0.12330823</v>
      </c>
      <c r="Q9" s="4"/>
      <c r="S9" s="4"/>
      <c r="U9" s="4"/>
    </row>
    <row r="10" spans="2:21" x14ac:dyDescent="0.25">
      <c r="C10" t="s">
        <v>5</v>
      </c>
      <c r="D10">
        <v>0.26600235999999999</v>
      </c>
      <c r="E10">
        <v>0.19757314000000001</v>
      </c>
      <c r="F10">
        <v>6.8429210000000004E-2</v>
      </c>
      <c r="G10">
        <v>0.24798355999999999</v>
      </c>
      <c r="H10">
        <v>0.17839952000000001</v>
      </c>
      <c r="I10">
        <v>6.958404E-2</v>
      </c>
      <c r="J10">
        <v>0.31872403999999999</v>
      </c>
      <c r="K10">
        <v>0.24560829000000001</v>
      </c>
      <c r="L10">
        <v>7.3115760000000002E-2</v>
      </c>
      <c r="M10">
        <v>0.37745474000000001</v>
      </c>
      <c r="N10">
        <v>5.0640820000000003E-2</v>
      </c>
      <c r="O10">
        <v>0.20508751</v>
      </c>
      <c r="P10">
        <v>0.12172640999999999</v>
      </c>
      <c r="Q10" s="4"/>
      <c r="S10" s="4"/>
      <c r="U10" s="4"/>
    </row>
    <row r="11" spans="2:21" x14ac:dyDescent="0.25">
      <c r="C11" t="s">
        <v>6</v>
      </c>
      <c r="D11">
        <v>0.15763398000000001</v>
      </c>
      <c r="E11">
        <v>0.12714745</v>
      </c>
      <c r="F11">
        <v>3.048652E-2</v>
      </c>
      <c r="G11">
        <v>0.15139205999999999</v>
      </c>
      <c r="H11">
        <v>0.11996951</v>
      </c>
      <c r="I11">
        <v>3.142255E-2</v>
      </c>
      <c r="J11">
        <v>0.18194492000000001</v>
      </c>
      <c r="K11">
        <v>0.14889029000000001</v>
      </c>
      <c r="L11">
        <v>3.3054630000000002E-2</v>
      </c>
      <c r="M11">
        <v>0.29354795</v>
      </c>
      <c r="N11">
        <v>4.0149959999999998E-2</v>
      </c>
      <c r="O11">
        <v>0.13845102000000001</v>
      </c>
      <c r="P11">
        <v>0.11494696</v>
      </c>
      <c r="Q11" s="4"/>
      <c r="S11" s="4"/>
      <c r="U11" s="4"/>
    </row>
    <row r="12" spans="2:21" x14ac:dyDescent="0.25">
      <c r="C12" t="s">
        <v>7</v>
      </c>
      <c r="D12">
        <v>0.31278582999999999</v>
      </c>
      <c r="E12">
        <v>0.25728962</v>
      </c>
      <c r="F12">
        <v>5.5496219999999999E-2</v>
      </c>
      <c r="G12">
        <v>0.25869560000000003</v>
      </c>
      <c r="H12">
        <v>0.20458286000000001</v>
      </c>
      <c r="I12">
        <v>5.4112739999999999E-2</v>
      </c>
      <c r="J12">
        <v>0.32639423000000001</v>
      </c>
      <c r="K12">
        <v>0.27170845999999998</v>
      </c>
      <c r="L12">
        <v>5.46858E-2</v>
      </c>
      <c r="M12">
        <v>0.38119502999999999</v>
      </c>
      <c r="N12">
        <v>6.3026349999999995E-2</v>
      </c>
      <c r="O12">
        <v>0.18119173999999999</v>
      </c>
      <c r="P12">
        <v>0.13697693999999999</v>
      </c>
      <c r="Q12" s="4"/>
      <c r="S12" s="4"/>
      <c r="U12" s="4"/>
    </row>
    <row r="13" spans="2:21" x14ac:dyDescent="0.25">
      <c r="C13" t="s">
        <v>8</v>
      </c>
      <c r="D13">
        <v>0.19324830000000001</v>
      </c>
      <c r="E13">
        <v>0.15776022000000001</v>
      </c>
      <c r="F13">
        <v>3.5488100000000002E-2</v>
      </c>
      <c r="G13">
        <v>0.1884546</v>
      </c>
      <c r="H13">
        <v>0.15142812</v>
      </c>
      <c r="I13">
        <v>3.7026480000000001E-2</v>
      </c>
      <c r="J13">
        <v>0.38967717000000002</v>
      </c>
      <c r="K13">
        <v>0.34997403999999999</v>
      </c>
      <c r="L13">
        <v>3.970315E-2</v>
      </c>
      <c r="M13">
        <v>0.28527506000000002</v>
      </c>
      <c r="N13">
        <v>5.3452529999999998E-2</v>
      </c>
      <c r="O13">
        <v>0.14494398</v>
      </c>
      <c r="P13">
        <v>8.6878540000000004E-2</v>
      </c>
      <c r="Q13" s="4"/>
      <c r="S13" s="4"/>
      <c r="U13" s="4"/>
    </row>
    <row r="14" spans="2:21" x14ac:dyDescent="0.25">
      <c r="C14" t="s">
        <v>9</v>
      </c>
      <c r="D14">
        <v>0.26338719999999999</v>
      </c>
      <c r="E14">
        <v>0.22489622000000001</v>
      </c>
      <c r="F14">
        <v>3.8490980000000001E-2</v>
      </c>
      <c r="G14">
        <v>0.21590497</v>
      </c>
      <c r="H14">
        <v>0.17841603</v>
      </c>
      <c r="I14">
        <v>3.7488939999999998E-2</v>
      </c>
      <c r="J14">
        <v>0.24130338000000001</v>
      </c>
      <c r="K14">
        <v>0.20402919999999999</v>
      </c>
      <c r="L14">
        <v>3.7274189999999999E-2</v>
      </c>
      <c r="M14">
        <v>0.35845863</v>
      </c>
      <c r="N14">
        <v>5.579224E-2</v>
      </c>
      <c r="O14">
        <v>0.15406346000000001</v>
      </c>
      <c r="P14">
        <v>0.14860292</v>
      </c>
      <c r="Q14" s="4"/>
      <c r="S14" s="4"/>
      <c r="U14" s="4"/>
    </row>
    <row r="15" spans="2:21" x14ac:dyDescent="0.25">
      <c r="C15" t="s">
        <v>10</v>
      </c>
      <c r="D15">
        <v>0.26247211999999998</v>
      </c>
      <c r="E15">
        <v>0.22434957</v>
      </c>
      <c r="F15">
        <v>3.8122570000000001E-2</v>
      </c>
      <c r="G15">
        <v>0.24042408000000001</v>
      </c>
      <c r="H15">
        <v>0.20205181999999999</v>
      </c>
      <c r="I15">
        <v>3.837227E-2</v>
      </c>
      <c r="J15">
        <v>0.37098700000000001</v>
      </c>
      <c r="K15">
        <v>0.33158969999999999</v>
      </c>
      <c r="L15">
        <v>3.9397309999999998E-2</v>
      </c>
      <c r="M15">
        <v>0.34984975000000001</v>
      </c>
      <c r="N15">
        <v>4.174663E-2</v>
      </c>
      <c r="O15">
        <v>0.15484111</v>
      </c>
      <c r="P15">
        <v>0.15326201</v>
      </c>
      <c r="Q15" s="4"/>
      <c r="S15" s="4"/>
      <c r="U15" s="4"/>
    </row>
    <row r="16" spans="2:21" x14ac:dyDescent="0.25">
      <c r="C16" t="s">
        <v>11</v>
      </c>
      <c r="D16">
        <v>0.33310901999999998</v>
      </c>
      <c r="E16">
        <v>0.27478441999999997</v>
      </c>
      <c r="F16">
        <v>5.8324609999999999E-2</v>
      </c>
      <c r="G16">
        <v>0.27907375000000001</v>
      </c>
      <c r="H16">
        <v>0.21991910000000001</v>
      </c>
      <c r="I16">
        <v>5.915463E-2</v>
      </c>
      <c r="J16">
        <v>0.35690170999999998</v>
      </c>
      <c r="K16">
        <v>0.29494604000000002</v>
      </c>
      <c r="L16">
        <v>6.1955650000000001E-2</v>
      </c>
      <c r="M16">
        <v>0.39937732999999997</v>
      </c>
      <c r="N16">
        <v>5.2107439999999998E-2</v>
      </c>
      <c r="O16">
        <v>0.19208859</v>
      </c>
      <c r="P16">
        <v>0.15518129999999999</v>
      </c>
      <c r="Q16" s="4"/>
      <c r="S16" s="4"/>
      <c r="U16" s="4"/>
    </row>
    <row r="17" spans="3:21" x14ac:dyDescent="0.25">
      <c r="C17" t="s">
        <v>12</v>
      </c>
      <c r="D17">
        <v>0.21226386999999999</v>
      </c>
      <c r="E17">
        <v>0.17072066999999999</v>
      </c>
      <c r="F17">
        <v>4.1543209999999997E-2</v>
      </c>
      <c r="G17">
        <v>0.17946923000000001</v>
      </c>
      <c r="H17">
        <v>0.13782664</v>
      </c>
      <c r="I17">
        <v>4.164259E-2</v>
      </c>
      <c r="J17">
        <v>0.21754876000000001</v>
      </c>
      <c r="K17">
        <v>0.17490333</v>
      </c>
      <c r="L17">
        <v>4.2645410000000002E-2</v>
      </c>
      <c r="M17">
        <v>0.31409657000000002</v>
      </c>
      <c r="N17">
        <v>4.6260700000000002E-2</v>
      </c>
      <c r="O17">
        <v>0.16159111000000001</v>
      </c>
      <c r="P17">
        <v>0.10624475999999999</v>
      </c>
      <c r="Q17" s="4"/>
      <c r="S17" s="4"/>
      <c r="U17" s="4"/>
    </row>
    <row r="18" spans="3:21" x14ac:dyDescent="0.25">
      <c r="C18" t="s">
        <v>13</v>
      </c>
      <c r="D18">
        <v>0.28192517</v>
      </c>
      <c r="E18">
        <v>0.22304383999999999</v>
      </c>
      <c r="F18">
        <v>5.8881320000000001E-2</v>
      </c>
      <c r="G18">
        <v>0.24419573</v>
      </c>
      <c r="H18">
        <v>0.18537031000000001</v>
      </c>
      <c r="I18">
        <v>5.8825420000000003E-2</v>
      </c>
      <c r="J18">
        <v>0.32891133</v>
      </c>
      <c r="K18">
        <v>0.26811779000000002</v>
      </c>
      <c r="L18">
        <v>6.0793550000000002E-2</v>
      </c>
      <c r="M18">
        <v>0.36094137999999998</v>
      </c>
      <c r="N18">
        <v>5.5669240000000002E-2</v>
      </c>
      <c r="O18">
        <v>0.19094774</v>
      </c>
      <c r="P18">
        <v>0.11432440000000001</v>
      </c>
      <c r="Q18" s="4"/>
      <c r="S18" s="4"/>
      <c r="U18" s="4"/>
    </row>
    <row r="19" spans="3:21" x14ac:dyDescent="0.25">
      <c r="C19" t="s">
        <v>14</v>
      </c>
      <c r="D19">
        <v>0.18920909</v>
      </c>
      <c r="E19">
        <v>0.15140044999999999</v>
      </c>
      <c r="F19">
        <v>3.7808639999999998E-2</v>
      </c>
      <c r="G19">
        <v>0.18576330999999999</v>
      </c>
      <c r="H19">
        <v>0.14701484000000001</v>
      </c>
      <c r="I19">
        <v>3.874847E-2</v>
      </c>
      <c r="J19">
        <v>0.25224145999999997</v>
      </c>
      <c r="K19">
        <v>0.21169540000000001</v>
      </c>
      <c r="L19">
        <v>4.054605E-2</v>
      </c>
      <c r="M19">
        <v>0.31943407000000001</v>
      </c>
      <c r="N19">
        <v>4.3591009999999999E-2</v>
      </c>
      <c r="O19">
        <v>0.15351012</v>
      </c>
      <c r="P19">
        <v>0.12233295</v>
      </c>
      <c r="Q19" s="4"/>
      <c r="S19" s="4"/>
      <c r="U19" s="4"/>
    </row>
    <row r="20" spans="3:21" x14ac:dyDescent="0.25">
      <c r="C20" t="s">
        <v>15</v>
      </c>
      <c r="D20">
        <v>0.25775501000000001</v>
      </c>
      <c r="E20">
        <v>0.23153931</v>
      </c>
      <c r="F20">
        <v>2.621571E-2</v>
      </c>
      <c r="G20">
        <v>0.21881431000000001</v>
      </c>
      <c r="H20">
        <v>0.19156640999999999</v>
      </c>
      <c r="I20">
        <v>2.724791E-2</v>
      </c>
      <c r="J20">
        <v>0.29004896000000002</v>
      </c>
      <c r="K20">
        <v>0.26135965999999999</v>
      </c>
      <c r="L20">
        <v>2.8689289999999999E-2</v>
      </c>
      <c r="M20">
        <v>0.34276459999999997</v>
      </c>
      <c r="N20">
        <v>4.9638689999999999E-2</v>
      </c>
      <c r="O20">
        <v>0.12460590000000001</v>
      </c>
      <c r="P20">
        <v>0.16852</v>
      </c>
      <c r="Q20" s="4"/>
      <c r="S20" s="4"/>
      <c r="U20" s="4"/>
    </row>
    <row r="21" spans="3:21" x14ac:dyDescent="0.25">
      <c r="C21" t="s">
        <v>16</v>
      </c>
      <c r="D21">
        <v>0.37034329999999999</v>
      </c>
      <c r="E21">
        <v>0.28105447</v>
      </c>
      <c r="F21">
        <v>8.9288850000000003E-2</v>
      </c>
      <c r="G21">
        <v>0.41602454</v>
      </c>
      <c r="H21">
        <v>0.32662534999999998</v>
      </c>
      <c r="I21">
        <v>8.9399199999999998E-2</v>
      </c>
      <c r="J21">
        <v>1.0896759</v>
      </c>
      <c r="K21">
        <v>0.99552077000000005</v>
      </c>
      <c r="L21">
        <v>9.4155100000000005E-2</v>
      </c>
      <c r="M21">
        <v>0.44086587999999999</v>
      </c>
      <c r="N21">
        <v>6.2412099999999998E-2</v>
      </c>
      <c r="O21">
        <v>0.23628762</v>
      </c>
      <c r="P21">
        <v>0.14216616000000001</v>
      </c>
      <c r="Q21" s="4"/>
      <c r="S21" s="4"/>
      <c r="U21" s="4"/>
    </row>
    <row r="22" spans="3:21" x14ac:dyDescent="0.25">
      <c r="C22" t="s">
        <v>17</v>
      </c>
      <c r="D22">
        <v>0.26603609</v>
      </c>
      <c r="E22">
        <v>0.23078699</v>
      </c>
      <c r="F22">
        <v>3.5249089999999997E-2</v>
      </c>
      <c r="G22">
        <v>0.25174271999999998</v>
      </c>
      <c r="H22">
        <v>0.21544921</v>
      </c>
      <c r="I22">
        <v>3.6293499999999999E-2</v>
      </c>
      <c r="J22">
        <v>0.35627818</v>
      </c>
      <c r="K22">
        <v>0.31801226999999999</v>
      </c>
      <c r="L22">
        <v>3.8265929999999997E-2</v>
      </c>
      <c r="M22">
        <v>0.36783312000000001</v>
      </c>
      <c r="N22">
        <v>5.3908919999999999E-2</v>
      </c>
      <c r="O22">
        <v>0.14879091999999999</v>
      </c>
      <c r="P22">
        <v>0.16513327999999999</v>
      </c>
      <c r="Q22" s="4"/>
      <c r="S22" s="4"/>
      <c r="U22" s="4"/>
    </row>
    <row r="23" spans="3:21" x14ac:dyDescent="0.25">
      <c r="C23" t="s">
        <v>18</v>
      </c>
      <c r="D23">
        <v>0.30059499000000001</v>
      </c>
      <c r="E23">
        <v>0.24635847</v>
      </c>
      <c r="F23">
        <v>5.4236529999999998E-2</v>
      </c>
      <c r="G23">
        <v>0.28040329000000003</v>
      </c>
      <c r="H23">
        <v>0.22661205000000001</v>
      </c>
      <c r="I23">
        <v>5.3791239999999997E-2</v>
      </c>
      <c r="J23">
        <v>0.38187199999999999</v>
      </c>
      <c r="K23">
        <v>0.32703780999999998</v>
      </c>
      <c r="L23">
        <v>5.4834210000000001E-2</v>
      </c>
      <c r="M23">
        <v>0.39439579000000002</v>
      </c>
      <c r="N23">
        <v>6.1862929999999997E-2</v>
      </c>
      <c r="O23">
        <v>0.18327399999999999</v>
      </c>
      <c r="P23">
        <v>0.14925885999999999</v>
      </c>
      <c r="Q23" s="4"/>
      <c r="S23" s="4"/>
      <c r="U23" s="4"/>
    </row>
    <row r="24" spans="3:21" x14ac:dyDescent="0.25">
      <c r="C24" t="s">
        <v>19</v>
      </c>
      <c r="D24">
        <v>0.28789657000000002</v>
      </c>
      <c r="E24">
        <v>0.21416669999999999</v>
      </c>
      <c r="F24">
        <v>7.372985E-2</v>
      </c>
      <c r="G24">
        <v>0.26182171999999998</v>
      </c>
      <c r="H24">
        <v>0.19277886999999999</v>
      </c>
      <c r="I24">
        <v>6.9042829999999999E-2</v>
      </c>
      <c r="J24">
        <v>0.34378948999999998</v>
      </c>
      <c r="K24">
        <v>0.27670803999999999</v>
      </c>
      <c r="L24">
        <v>6.7081440000000006E-2</v>
      </c>
      <c r="M24">
        <v>0.38755687999999999</v>
      </c>
      <c r="N24">
        <v>6.8453819999999999E-2</v>
      </c>
      <c r="O24">
        <v>0.20390356000000001</v>
      </c>
      <c r="P24">
        <v>0.1151995</v>
      </c>
      <c r="Q24" s="4"/>
      <c r="S24" s="4"/>
      <c r="U24" s="4"/>
    </row>
    <row r="25" spans="3:21" x14ac:dyDescent="0.25">
      <c r="C25" t="s">
        <v>20</v>
      </c>
      <c r="D25">
        <v>0.27335032999999997</v>
      </c>
      <c r="E25">
        <v>0.21169658</v>
      </c>
      <c r="F25">
        <v>6.1653769999999997E-2</v>
      </c>
      <c r="G25">
        <v>0.25523468999999999</v>
      </c>
      <c r="H25">
        <v>0.19384245999999999</v>
      </c>
      <c r="I25">
        <v>6.1392240000000001E-2</v>
      </c>
      <c r="J25">
        <v>0.33954749000000001</v>
      </c>
      <c r="K25">
        <v>0.27663091000000001</v>
      </c>
      <c r="L25">
        <v>6.2916589999999994E-2</v>
      </c>
      <c r="M25">
        <v>0.37883889999999998</v>
      </c>
      <c r="N25">
        <v>5.7611549999999997E-2</v>
      </c>
      <c r="O25">
        <v>0.19460432999999999</v>
      </c>
      <c r="P25">
        <v>0.12662302</v>
      </c>
      <c r="Q25" s="4"/>
      <c r="S25" s="4"/>
      <c r="U25" s="4"/>
    </row>
    <row r="26" spans="3:21" x14ac:dyDescent="0.25">
      <c r="C26" t="s">
        <v>21</v>
      </c>
      <c r="D26">
        <v>0.21296522000000001</v>
      </c>
      <c r="E26">
        <v>0.15886729999999999</v>
      </c>
      <c r="F26">
        <v>5.4097930000000002E-2</v>
      </c>
      <c r="G26">
        <v>0.20699041000000001</v>
      </c>
      <c r="H26">
        <v>0.15209438</v>
      </c>
      <c r="I26">
        <v>5.4896010000000002E-2</v>
      </c>
      <c r="J26">
        <v>0.28798996999999998</v>
      </c>
      <c r="K26">
        <v>0.23096965</v>
      </c>
      <c r="L26">
        <v>5.7020300000000003E-2</v>
      </c>
      <c r="M26">
        <v>0.33259076999999998</v>
      </c>
      <c r="N26">
        <v>5.5009570000000001E-2</v>
      </c>
      <c r="O26">
        <v>0.17895481999999999</v>
      </c>
      <c r="P26">
        <v>9.8626389999999994E-2</v>
      </c>
      <c r="Q26" s="4"/>
      <c r="S26" s="4"/>
      <c r="U26" s="4"/>
    </row>
    <row r="27" spans="3:21" x14ac:dyDescent="0.25">
      <c r="C27" t="s">
        <v>22</v>
      </c>
      <c r="D27">
        <v>0.26668428999999999</v>
      </c>
      <c r="E27">
        <v>0.21986119000000001</v>
      </c>
      <c r="F27">
        <v>4.6823099999999999E-2</v>
      </c>
      <c r="G27">
        <v>0.22922517000000001</v>
      </c>
      <c r="H27">
        <v>0.18461852000000001</v>
      </c>
      <c r="I27">
        <v>4.4606649999999998E-2</v>
      </c>
      <c r="J27">
        <v>0.27765699999999999</v>
      </c>
      <c r="K27">
        <v>0.23397241999999999</v>
      </c>
      <c r="L27">
        <v>4.3684590000000002E-2</v>
      </c>
      <c r="M27">
        <v>0.36299234000000002</v>
      </c>
      <c r="N27">
        <v>7.0367910000000006E-2</v>
      </c>
      <c r="O27">
        <v>0.16596881999999999</v>
      </c>
      <c r="P27">
        <v>0.12665561</v>
      </c>
      <c r="Q27" s="4"/>
      <c r="S27" s="4"/>
      <c r="U27" s="4"/>
    </row>
    <row r="28" spans="3:21" x14ac:dyDescent="0.25">
      <c r="C28" t="s">
        <v>23</v>
      </c>
      <c r="D28">
        <v>0.19670270000000001</v>
      </c>
      <c r="E28">
        <v>0.16334104999999999</v>
      </c>
      <c r="F28">
        <v>3.3329839999999999E-2</v>
      </c>
      <c r="G28">
        <v>0.15991970999999999</v>
      </c>
      <c r="H28">
        <v>0.12814755999999999</v>
      </c>
      <c r="I28">
        <v>3.174859E-2</v>
      </c>
      <c r="J28">
        <v>0.18142955999999999</v>
      </c>
      <c r="K28">
        <v>0.15049888</v>
      </c>
      <c r="L28">
        <v>3.091464E-2</v>
      </c>
      <c r="M28">
        <v>0.29793494999999998</v>
      </c>
      <c r="N28">
        <v>5.7471059999999997E-2</v>
      </c>
      <c r="O28">
        <v>0.13830071999999999</v>
      </c>
      <c r="P28">
        <v>0.10216317</v>
      </c>
      <c r="Q28" s="4"/>
      <c r="S28" s="4"/>
      <c r="U28" s="4"/>
    </row>
    <row r="29" spans="3:21" x14ac:dyDescent="0.25">
      <c r="C29" t="s">
        <v>24</v>
      </c>
      <c r="D29">
        <v>0.21227439000000001</v>
      </c>
      <c r="E29">
        <v>0.17047349000000001</v>
      </c>
      <c r="F29">
        <v>4.1800919999999998E-2</v>
      </c>
      <c r="G29">
        <v>0.19108643</v>
      </c>
      <c r="H29">
        <v>0.15048423</v>
      </c>
      <c r="I29">
        <v>4.0602199999999998E-2</v>
      </c>
      <c r="J29">
        <v>0.22944271999999999</v>
      </c>
      <c r="K29">
        <v>0.18879074000000001</v>
      </c>
      <c r="L29">
        <v>4.0651989999999999E-2</v>
      </c>
      <c r="M29">
        <v>0.33045370000000002</v>
      </c>
      <c r="N29">
        <v>4.3150010000000003E-2</v>
      </c>
      <c r="O29">
        <v>0.15929049000000001</v>
      </c>
      <c r="P29">
        <v>0.12801320999999999</v>
      </c>
      <c r="Q29" s="4"/>
      <c r="S29" s="4"/>
      <c r="U29" s="4"/>
    </row>
    <row r="30" spans="3:21" x14ac:dyDescent="0.25">
      <c r="C30" t="s">
        <v>25</v>
      </c>
      <c r="D30">
        <v>0.27687517</v>
      </c>
      <c r="E30">
        <v>0.20232903999999999</v>
      </c>
      <c r="F30">
        <v>7.4546130000000002E-2</v>
      </c>
      <c r="G30">
        <v>0.28714019000000002</v>
      </c>
      <c r="H30">
        <v>0.21249784999999999</v>
      </c>
      <c r="I30">
        <v>7.4642349999999996E-2</v>
      </c>
      <c r="J30">
        <v>0.42683905</v>
      </c>
      <c r="K30">
        <v>0.34963801999999999</v>
      </c>
      <c r="L30">
        <v>7.7201060000000002E-2</v>
      </c>
      <c r="M30">
        <v>0.39266962</v>
      </c>
      <c r="N30">
        <v>5.1773399999999997E-2</v>
      </c>
      <c r="O30">
        <v>0.21234140000000001</v>
      </c>
      <c r="P30">
        <v>0.12855483000000001</v>
      </c>
      <c r="Q30" s="4"/>
      <c r="S30" s="4"/>
      <c r="U30" s="4"/>
    </row>
    <row r="31" spans="3:21" x14ac:dyDescent="0.25">
      <c r="C31" t="s">
        <v>26</v>
      </c>
      <c r="D31">
        <v>0.31561819000000002</v>
      </c>
      <c r="E31">
        <v>0.18157165</v>
      </c>
      <c r="F31">
        <v>0.13404653999999999</v>
      </c>
      <c r="G31">
        <v>0.21161240000000001</v>
      </c>
      <c r="H31">
        <v>0.10826526</v>
      </c>
      <c r="I31">
        <v>0.10334714</v>
      </c>
      <c r="J31">
        <v>0.21606628999999999</v>
      </c>
      <c r="K31">
        <v>0.12370721</v>
      </c>
      <c r="L31">
        <v>9.2359070000000001E-2</v>
      </c>
      <c r="M31">
        <v>0.34123659000000001</v>
      </c>
      <c r="N31">
        <v>3.24085E-2</v>
      </c>
      <c r="O31">
        <v>0.22995088999999999</v>
      </c>
      <c r="P31">
        <v>7.8877199999999995E-2</v>
      </c>
      <c r="Q31" s="4"/>
      <c r="S31" s="4"/>
      <c r="U31" s="4"/>
    </row>
    <row r="32" spans="3:21" x14ac:dyDescent="0.25">
      <c r="C32" t="s">
        <v>27</v>
      </c>
      <c r="D32">
        <v>0.18072757</v>
      </c>
      <c r="E32">
        <v>0.14036172999999999</v>
      </c>
      <c r="F32">
        <v>4.036584E-2</v>
      </c>
      <c r="G32">
        <v>0.16173700999999999</v>
      </c>
      <c r="H32">
        <v>0.12356865</v>
      </c>
      <c r="I32">
        <v>3.8168349999999997E-2</v>
      </c>
      <c r="J32">
        <v>0.19625148000000001</v>
      </c>
      <c r="K32">
        <v>0.15862741999999999</v>
      </c>
      <c r="L32">
        <v>3.7624060000000001E-2</v>
      </c>
      <c r="M32">
        <v>0.29947856</v>
      </c>
      <c r="N32">
        <v>3.671427E-2</v>
      </c>
      <c r="O32">
        <v>0.15020638</v>
      </c>
      <c r="P32">
        <v>0.11255792000000001</v>
      </c>
      <c r="Q32" s="4"/>
      <c r="S32" s="4"/>
      <c r="U32" s="4"/>
    </row>
    <row r="33" spans="3:30" x14ac:dyDescent="0.25">
      <c r="C33" t="s">
        <v>28</v>
      </c>
      <c r="D33">
        <v>0.19709711999999999</v>
      </c>
      <c r="E33">
        <v>0.16264321000000001</v>
      </c>
      <c r="F33">
        <v>3.4453909999999997E-2</v>
      </c>
      <c r="G33">
        <v>0.16137449000000001</v>
      </c>
      <c r="H33">
        <v>0.12796210999999999</v>
      </c>
      <c r="I33">
        <v>3.3412379999999998E-2</v>
      </c>
      <c r="J33">
        <v>0.19530027</v>
      </c>
      <c r="K33">
        <v>0.16221911</v>
      </c>
      <c r="L33">
        <v>3.3081140000000002E-2</v>
      </c>
      <c r="M33">
        <v>0.29292899999999999</v>
      </c>
      <c r="N33">
        <v>5.2200789999999997E-2</v>
      </c>
      <c r="O33">
        <v>0.14456869</v>
      </c>
      <c r="P33">
        <v>9.6159529999999993E-2</v>
      </c>
      <c r="Q33" s="4"/>
      <c r="S33" s="4"/>
      <c r="U33" s="4"/>
    </row>
    <row r="34" spans="3:30" x14ac:dyDescent="0.25">
      <c r="C34" t="s">
        <v>29</v>
      </c>
      <c r="D34">
        <v>0.20037742</v>
      </c>
      <c r="E34">
        <v>0.15512831999999999</v>
      </c>
      <c r="F34">
        <v>4.5249110000000002E-2</v>
      </c>
      <c r="G34">
        <v>0.17813709</v>
      </c>
      <c r="H34">
        <v>0.13408433</v>
      </c>
      <c r="I34">
        <v>4.4052790000000001E-2</v>
      </c>
      <c r="J34">
        <v>0.2090852</v>
      </c>
      <c r="K34">
        <v>0.16506610999999999</v>
      </c>
      <c r="L34">
        <v>4.4019120000000002E-2</v>
      </c>
      <c r="M34">
        <v>0.32016621000000001</v>
      </c>
      <c r="N34">
        <v>4.8495730000000001E-2</v>
      </c>
      <c r="O34">
        <v>0.16667932999999999</v>
      </c>
      <c r="P34">
        <v>0.10499116</v>
      </c>
      <c r="Q34" s="4"/>
      <c r="S34" s="4"/>
      <c r="U34" s="4"/>
    </row>
    <row r="35" spans="3:30" x14ac:dyDescent="0.25">
      <c r="C35" t="s">
        <v>30</v>
      </c>
      <c r="D35">
        <v>0.34098139</v>
      </c>
      <c r="E35">
        <v>0.26242647000000002</v>
      </c>
      <c r="F35">
        <v>7.8554940000000004E-2</v>
      </c>
      <c r="G35">
        <v>0.31813139000000001</v>
      </c>
      <c r="H35">
        <v>0.24187855</v>
      </c>
      <c r="I35">
        <v>7.6252829999999994E-2</v>
      </c>
      <c r="J35">
        <v>0.48200458000000002</v>
      </c>
      <c r="K35">
        <v>0.40489020999999997</v>
      </c>
      <c r="L35">
        <v>7.7114379999999996E-2</v>
      </c>
      <c r="M35">
        <v>0.41547722999999998</v>
      </c>
      <c r="N35">
        <v>6.6990040000000001E-2</v>
      </c>
      <c r="O35">
        <v>0.21861581999999999</v>
      </c>
      <c r="P35">
        <v>0.12987138000000001</v>
      </c>
      <c r="Q35" s="4"/>
      <c r="S35" s="4"/>
      <c r="U35" s="4"/>
    </row>
    <row r="36" spans="3:30" x14ac:dyDescent="0.25">
      <c r="D36">
        <f>MIN(D6:D35)</f>
        <v>0.15763398000000001</v>
      </c>
      <c r="E36">
        <f t="shared" ref="E36:P36" si="0">MIN(E6:E35)</f>
        <v>0.12714745</v>
      </c>
      <c r="F36">
        <f t="shared" si="0"/>
        <v>2.621571E-2</v>
      </c>
      <c r="G36">
        <f t="shared" si="0"/>
        <v>0.15139205999999999</v>
      </c>
      <c r="H36">
        <f t="shared" si="0"/>
        <v>0.10826526</v>
      </c>
      <c r="I36">
        <f t="shared" si="0"/>
        <v>2.724791E-2</v>
      </c>
      <c r="J36">
        <f t="shared" si="0"/>
        <v>0.17776610000000001</v>
      </c>
      <c r="K36">
        <f t="shared" si="0"/>
        <v>0.12370721</v>
      </c>
      <c r="L36">
        <f t="shared" si="0"/>
        <v>2.8689289999999999E-2</v>
      </c>
      <c r="M36">
        <f t="shared" si="0"/>
        <v>0.28527506000000002</v>
      </c>
      <c r="N36">
        <f t="shared" si="0"/>
        <v>3.24085E-2</v>
      </c>
      <c r="O36">
        <f t="shared" si="0"/>
        <v>0.12460590000000001</v>
      </c>
      <c r="P36">
        <f t="shared" si="0"/>
        <v>7.8877199999999995E-2</v>
      </c>
    </row>
    <row r="37" spans="3:30" x14ac:dyDescent="0.25">
      <c r="D37">
        <f>MAX(D6:D35)</f>
        <v>0.37034329999999999</v>
      </c>
      <c r="E37">
        <f t="shared" ref="E37:P37" si="1">MAX(E6:E35)</f>
        <v>0.29173589</v>
      </c>
      <c r="F37">
        <f t="shared" si="1"/>
        <v>0.13404653999999999</v>
      </c>
      <c r="G37">
        <f t="shared" si="1"/>
        <v>0.41602454</v>
      </c>
      <c r="H37">
        <f t="shared" si="1"/>
        <v>0.32662534999999998</v>
      </c>
      <c r="I37">
        <f t="shared" si="1"/>
        <v>0.10334714</v>
      </c>
      <c r="J37">
        <f t="shared" si="1"/>
        <v>1.0896759</v>
      </c>
      <c r="K37">
        <f t="shared" si="1"/>
        <v>0.99552077000000005</v>
      </c>
      <c r="L37">
        <f t="shared" si="1"/>
        <v>9.4155100000000005E-2</v>
      </c>
      <c r="M37">
        <f t="shared" si="1"/>
        <v>0.44086587999999999</v>
      </c>
      <c r="N37">
        <f t="shared" si="1"/>
        <v>7.0367910000000006E-2</v>
      </c>
      <c r="O37">
        <f t="shared" si="1"/>
        <v>0.23628762</v>
      </c>
      <c r="P37">
        <f t="shared" si="1"/>
        <v>0.16852</v>
      </c>
    </row>
    <row r="41" spans="3:30" x14ac:dyDescent="0.25">
      <c r="M41" s="33"/>
      <c r="N41" s="33"/>
      <c r="O41" s="33"/>
      <c r="P41" s="33"/>
    </row>
    <row r="42" spans="3:30" x14ac:dyDescent="0.25">
      <c r="S42" t="s">
        <v>344</v>
      </c>
      <c r="Y42" t="s">
        <v>345</v>
      </c>
    </row>
    <row r="43" spans="3:30" x14ac:dyDescent="0.25">
      <c r="D43" t="s">
        <v>320</v>
      </c>
      <c r="G43" t="s">
        <v>319</v>
      </c>
      <c r="J43" t="s">
        <v>318</v>
      </c>
      <c r="M43" t="s">
        <v>321</v>
      </c>
      <c r="T43" t="s">
        <v>340</v>
      </c>
      <c r="U43" t="s">
        <v>341</v>
      </c>
      <c r="V43" t="s">
        <v>342</v>
      </c>
      <c r="W43" t="s">
        <v>343</v>
      </c>
      <c r="AA43" t="s">
        <v>340</v>
      </c>
      <c r="AB43" t="s">
        <v>341</v>
      </c>
      <c r="AC43" t="s">
        <v>342</v>
      </c>
      <c r="AD43" t="s">
        <v>343</v>
      </c>
    </row>
    <row r="44" spans="3:30" x14ac:dyDescent="0.25">
      <c r="C44" t="s">
        <v>0</v>
      </c>
      <c r="D44" t="s">
        <v>328</v>
      </c>
      <c r="E44" t="s">
        <v>329</v>
      </c>
      <c r="F44" t="s">
        <v>330</v>
      </c>
      <c r="G44" t="s">
        <v>331</v>
      </c>
      <c r="H44" t="s">
        <v>332</v>
      </c>
      <c r="I44" t="s">
        <v>333</v>
      </c>
      <c r="J44" t="s">
        <v>334</v>
      </c>
      <c r="K44" t="s">
        <v>335</v>
      </c>
      <c r="L44" t="s">
        <v>336</v>
      </c>
      <c r="M44" s="42" t="s">
        <v>337</v>
      </c>
      <c r="N44" s="42" t="s">
        <v>338</v>
      </c>
      <c r="O44" s="42" t="s">
        <v>339</v>
      </c>
      <c r="P44" s="42" t="s">
        <v>322</v>
      </c>
    </row>
    <row r="45" spans="3:30" x14ac:dyDescent="0.25">
      <c r="C45" t="s">
        <v>1</v>
      </c>
      <c r="D45">
        <v>0.31877350999999998</v>
      </c>
      <c r="E45">
        <v>0.26344373999999998</v>
      </c>
      <c r="F45">
        <v>5.5329780000000002E-2</v>
      </c>
      <c r="G45">
        <v>0.26102236000000001</v>
      </c>
      <c r="H45">
        <v>0.20832123999999999</v>
      </c>
      <c r="I45">
        <v>5.2701129999999999E-2</v>
      </c>
      <c r="J45">
        <v>0.33258483</v>
      </c>
      <c r="K45">
        <v>0.28068921000000002</v>
      </c>
      <c r="L45">
        <v>5.18956E-2</v>
      </c>
      <c r="M45">
        <v>0.38342535999999999</v>
      </c>
      <c r="N45">
        <v>6.7490659999999994E-2</v>
      </c>
      <c r="O45">
        <v>0.18044304</v>
      </c>
      <c r="P45">
        <v>0.13549164999999999</v>
      </c>
      <c r="S45" t="s">
        <v>340</v>
      </c>
      <c r="T45">
        <v>1</v>
      </c>
      <c r="Z45" t="s">
        <v>340</v>
      </c>
      <c r="AA45">
        <v>1</v>
      </c>
    </row>
    <row r="46" spans="3:30" x14ac:dyDescent="0.25">
      <c r="C46" t="s">
        <v>2</v>
      </c>
      <c r="D46">
        <v>0.18046731999999999</v>
      </c>
      <c r="E46">
        <v>0.14725877000000001</v>
      </c>
      <c r="F46">
        <v>3.3208550000000003E-2</v>
      </c>
      <c r="G46">
        <v>0.15344699000000001</v>
      </c>
      <c r="H46">
        <v>0.12112942</v>
      </c>
      <c r="I46">
        <v>3.2317560000000002E-2</v>
      </c>
      <c r="J46">
        <v>0.17776610000000001</v>
      </c>
      <c r="K46">
        <v>0.14562269</v>
      </c>
      <c r="L46">
        <v>3.2143430000000001E-2</v>
      </c>
      <c r="M46">
        <v>0.29257125</v>
      </c>
      <c r="N46">
        <v>5.0602569999999999E-2</v>
      </c>
      <c r="O46">
        <v>0.14141513999999999</v>
      </c>
      <c r="P46">
        <v>0.10055354</v>
      </c>
      <c r="S46" t="s">
        <v>341</v>
      </c>
      <c r="T46">
        <v>0.90300000000000002</v>
      </c>
      <c r="U46">
        <v>1</v>
      </c>
      <c r="Z46" t="s">
        <v>341</v>
      </c>
      <c r="AA46">
        <v>0.90300000000000002</v>
      </c>
      <c r="AB46">
        <v>1</v>
      </c>
    </row>
    <row r="47" spans="3:30" x14ac:dyDescent="0.25">
      <c r="C47" t="s">
        <v>3</v>
      </c>
      <c r="D47">
        <v>0.36457332999999997</v>
      </c>
      <c r="E47">
        <v>0.29173589</v>
      </c>
      <c r="F47">
        <v>7.2837440000000003E-2</v>
      </c>
      <c r="G47">
        <v>0.39018386999999999</v>
      </c>
      <c r="H47">
        <v>0.31184408000000002</v>
      </c>
      <c r="I47">
        <v>7.8339800000000001E-2</v>
      </c>
      <c r="J47">
        <v>0.79395568000000005</v>
      </c>
      <c r="K47">
        <v>0.70619452000000005</v>
      </c>
      <c r="L47">
        <v>8.7761160000000005E-2</v>
      </c>
      <c r="M47">
        <v>0.43489129999999998</v>
      </c>
      <c r="N47">
        <v>5.826547E-2</v>
      </c>
      <c r="O47">
        <v>0.21009971</v>
      </c>
      <c r="P47">
        <v>0.16652612</v>
      </c>
      <c r="S47" t="s">
        <v>342</v>
      </c>
      <c r="T47">
        <v>0.69259999999999999</v>
      </c>
      <c r="U47">
        <v>0.90500000000000003</v>
      </c>
      <c r="V47">
        <v>1</v>
      </c>
      <c r="Z47" t="s">
        <v>342</v>
      </c>
      <c r="AA47">
        <v>0.71079999999999999</v>
      </c>
      <c r="AB47">
        <v>0.89500000000000002</v>
      </c>
      <c r="AC47">
        <v>1</v>
      </c>
    </row>
    <row r="48" spans="3:30" x14ac:dyDescent="0.25">
      <c r="C48" t="s">
        <v>4</v>
      </c>
      <c r="D48">
        <v>0.29408508999999999</v>
      </c>
      <c r="E48">
        <v>0.24332231000000001</v>
      </c>
      <c r="F48">
        <v>5.076278E-2</v>
      </c>
      <c r="G48">
        <v>0.24012786</v>
      </c>
      <c r="H48">
        <v>0.19081423</v>
      </c>
      <c r="I48">
        <v>4.9313629999999997E-2</v>
      </c>
      <c r="J48">
        <v>0.29827886999999997</v>
      </c>
      <c r="K48">
        <v>0.24902461000000001</v>
      </c>
      <c r="L48">
        <v>4.9254239999999998E-2</v>
      </c>
      <c r="M48">
        <v>0.36417828000000002</v>
      </c>
      <c r="N48">
        <v>6.6881049999999997E-2</v>
      </c>
      <c r="O48">
        <v>0.173989</v>
      </c>
      <c r="P48">
        <v>0.12330823</v>
      </c>
      <c r="S48" t="s">
        <v>343</v>
      </c>
      <c r="T48">
        <v>0.93459999999999999</v>
      </c>
      <c r="U48">
        <v>0.95089999999999997</v>
      </c>
      <c r="V48">
        <v>0.74080000000000001</v>
      </c>
      <c r="W48">
        <v>1</v>
      </c>
      <c r="Z48" t="s">
        <v>343</v>
      </c>
      <c r="AA48">
        <v>0.91410000000000002</v>
      </c>
      <c r="AB48">
        <v>0.97240000000000004</v>
      </c>
      <c r="AC48">
        <v>0.78910000000000002</v>
      </c>
      <c r="AD48">
        <v>1</v>
      </c>
    </row>
    <row r="49" spans="3:29" x14ac:dyDescent="0.25">
      <c r="C49" t="s">
        <v>5</v>
      </c>
      <c r="D49">
        <v>0.26600235999999999</v>
      </c>
      <c r="E49">
        <v>0.19757314000000001</v>
      </c>
      <c r="F49">
        <v>6.8429210000000004E-2</v>
      </c>
      <c r="G49">
        <v>0.24798355999999999</v>
      </c>
      <c r="H49">
        <v>0.17839952000000001</v>
      </c>
      <c r="I49">
        <v>6.958404E-2</v>
      </c>
      <c r="J49">
        <v>0.31872403999999999</v>
      </c>
      <c r="K49">
        <v>0.24560829000000001</v>
      </c>
      <c r="L49">
        <v>7.3115760000000002E-2</v>
      </c>
      <c r="M49">
        <v>0.37745474000000001</v>
      </c>
      <c r="N49">
        <v>5.0640820000000003E-2</v>
      </c>
      <c r="O49">
        <v>0.20508751</v>
      </c>
      <c r="P49">
        <v>0.12172640999999999</v>
      </c>
    </row>
    <row r="50" spans="3:29" x14ac:dyDescent="0.25">
      <c r="C50" t="s">
        <v>6</v>
      </c>
      <c r="D50">
        <v>0.15763398000000001</v>
      </c>
      <c r="E50">
        <v>0.12714745</v>
      </c>
      <c r="F50">
        <v>3.048652E-2</v>
      </c>
      <c r="G50">
        <v>0.15139205999999999</v>
      </c>
      <c r="H50">
        <v>0.11996951</v>
      </c>
      <c r="I50">
        <v>3.142255E-2</v>
      </c>
      <c r="J50">
        <v>0.18194492000000001</v>
      </c>
      <c r="K50">
        <v>0.14889029000000001</v>
      </c>
      <c r="L50">
        <v>3.3054630000000002E-2</v>
      </c>
      <c r="M50">
        <v>0.29354795</v>
      </c>
      <c r="N50">
        <v>4.0149959999999998E-2</v>
      </c>
      <c r="O50">
        <v>0.13845102000000001</v>
      </c>
      <c r="P50">
        <v>0.11494696</v>
      </c>
    </row>
    <row r="51" spans="3:29" x14ac:dyDescent="0.25">
      <c r="C51" t="s">
        <v>7</v>
      </c>
      <c r="D51">
        <v>0.31278582999999999</v>
      </c>
      <c r="E51">
        <v>0.25728962</v>
      </c>
      <c r="F51">
        <v>5.5496219999999999E-2</v>
      </c>
      <c r="G51">
        <v>0.25869560000000003</v>
      </c>
      <c r="H51">
        <v>0.20458286000000001</v>
      </c>
      <c r="I51">
        <v>5.4112739999999999E-2</v>
      </c>
      <c r="J51">
        <v>0.32639423000000001</v>
      </c>
      <c r="K51">
        <v>0.27170845999999998</v>
      </c>
      <c r="L51">
        <v>5.46858E-2</v>
      </c>
      <c r="M51">
        <v>0.38119502999999999</v>
      </c>
      <c r="N51">
        <v>6.3026349999999995E-2</v>
      </c>
      <c r="O51">
        <v>0.18119173999999999</v>
      </c>
      <c r="P51">
        <v>0.13697693999999999</v>
      </c>
      <c r="S51" t="s">
        <v>346</v>
      </c>
      <c r="Y51" t="s">
        <v>347</v>
      </c>
    </row>
    <row r="52" spans="3:29" x14ac:dyDescent="0.25">
      <c r="C52" t="s">
        <v>8</v>
      </c>
      <c r="D52">
        <v>0.19324830000000001</v>
      </c>
      <c r="E52">
        <v>0.15776022000000001</v>
      </c>
      <c r="F52">
        <v>3.5488100000000002E-2</v>
      </c>
      <c r="G52">
        <v>0.1884546</v>
      </c>
      <c r="H52">
        <v>0.15142812</v>
      </c>
      <c r="I52">
        <v>3.7026480000000001E-2</v>
      </c>
      <c r="J52">
        <v>0.38967717000000002</v>
      </c>
      <c r="K52">
        <v>0.34997403999999999</v>
      </c>
      <c r="L52">
        <v>3.970315E-2</v>
      </c>
      <c r="M52">
        <v>0.28527506000000002</v>
      </c>
      <c r="N52">
        <v>5.3452529999999998E-2</v>
      </c>
      <c r="O52">
        <v>0.14494398</v>
      </c>
      <c r="P52">
        <v>8.6878540000000004E-2</v>
      </c>
      <c r="T52" t="s">
        <v>349</v>
      </c>
      <c r="U52" t="s">
        <v>348</v>
      </c>
      <c r="V52" t="s">
        <v>350</v>
      </c>
      <c r="W52" t="s">
        <v>351</v>
      </c>
      <c r="Z52" t="s">
        <v>349</v>
      </c>
      <c r="AA52" t="s">
        <v>348</v>
      </c>
      <c r="AB52" t="s">
        <v>350</v>
      </c>
      <c r="AC52" t="s">
        <v>351</v>
      </c>
    </row>
    <row r="53" spans="3:29" x14ac:dyDescent="0.25">
      <c r="C53" t="s">
        <v>9</v>
      </c>
      <c r="D53">
        <v>0.26338719999999999</v>
      </c>
      <c r="E53">
        <v>0.22489622000000001</v>
      </c>
      <c r="F53">
        <v>3.8490980000000001E-2</v>
      </c>
      <c r="G53">
        <v>0.21590497</v>
      </c>
      <c r="H53">
        <v>0.17841603</v>
      </c>
      <c r="I53">
        <v>3.7488939999999998E-2</v>
      </c>
      <c r="J53">
        <v>0.24130338000000001</v>
      </c>
      <c r="K53">
        <v>0.20402919999999999</v>
      </c>
      <c r="L53">
        <v>3.7274189999999999E-2</v>
      </c>
      <c r="M53">
        <v>0.35845863</v>
      </c>
      <c r="N53">
        <v>5.579224E-2</v>
      </c>
      <c r="O53">
        <v>0.15406346000000001</v>
      </c>
      <c r="P53">
        <v>0.14860292</v>
      </c>
    </row>
    <row r="54" spans="3:29" x14ac:dyDescent="0.25">
      <c r="C54" t="s">
        <v>10</v>
      </c>
      <c r="D54">
        <v>0.26247211999999998</v>
      </c>
      <c r="E54">
        <v>0.22434957</v>
      </c>
      <c r="F54">
        <v>3.8122570000000001E-2</v>
      </c>
      <c r="G54">
        <v>0.24042408000000001</v>
      </c>
      <c r="H54">
        <v>0.20205181999999999</v>
      </c>
      <c r="I54">
        <v>3.837227E-2</v>
      </c>
      <c r="J54">
        <v>0.37098700000000001</v>
      </c>
      <c r="K54">
        <v>0.33158969999999999</v>
      </c>
      <c r="L54">
        <v>3.9397309999999998E-2</v>
      </c>
      <c r="M54">
        <v>0.34984975000000001</v>
      </c>
      <c r="N54">
        <v>4.174663E-2</v>
      </c>
      <c r="O54">
        <v>0.15484111</v>
      </c>
      <c r="P54">
        <v>0.15326201</v>
      </c>
      <c r="S54" t="s">
        <v>349</v>
      </c>
      <c r="T54">
        <v>1</v>
      </c>
      <c r="Y54" t="s">
        <v>349</v>
      </c>
      <c r="Z54">
        <v>1</v>
      </c>
    </row>
    <row r="55" spans="3:29" x14ac:dyDescent="0.25">
      <c r="C55" t="s">
        <v>11</v>
      </c>
      <c r="D55">
        <v>0.33310901999999998</v>
      </c>
      <c r="E55">
        <v>0.27478441999999997</v>
      </c>
      <c r="F55">
        <v>5.8324609999999999E-2</v>
      </c>
      <c r="G55">
        <v>0.27907375000000001</v>
      </c>
      <c r="H55">
        <v>0.21991910000000001</v>
      </c>
      <c r="I55">
        <v>5.915463E-2</v>
      </c>
      <c r="J55">
        <v>0.35690170999999998</v>
      </c>
      <c r="K55">
        <v>0.29494604000000002</v>
      </c>
      <c r="L55">
        <v>6.1955650000000001E-2</v>
      </c>
      <c r="M55">
        <v>0.39937732999999997</v>
      </c>
      <c r="N55">
        <v>5.2107439999999998E-2</v>
      </c>
      <c r="O55">
        <v>0.19208859</v>
      </c>
      <c r="P55">
        <v>0.15518129999999999</v>
      </c>
      <c r="S55" t="s">
        <v>348</v>
      </c>
      <c r="T55">
        <v>0.9728</v>
      </c>
      <c r="U55">
        <v>1</v>
      </c>
      <c r="Y55" t="s">
        <v>348</v>
      </c>
      <c r="Z55">
        <v>0.98799999999999999</v>
      </c>
      <c r="AA55">
        <v>1</v>
      </c>
    </row>
    <row r="56" spans="3:29" x14ac:dyDescent="0.25">
      <c r="C56" t="s">
        <v>12</v>
      </c>
      <c r="D56">
        <v>0.21226386999999999</v>
      </c>
      <c r="E56">
        <v>0.17072066999999999</v>
      </c>
      <c r="F56">
        <v>4.1543209999999997E-2</v>
      </c>
      <c r="G56">
        <v>0.17946923000000001</v>
      </c>
      <c r="H56">
        <v>0.13782664</v>
      </c>
      <c r="I56">
        <v>4.164259E-2</v>
      </c>
      <c r="J56">
        <v>0.21754876000000001</v>
      </c>
      <c r="K56">
        <v>0.17490333</v>
      </c>
      <c r="L56">
        <v>4.2645410000000002E-2</v>
      </c>
      <c r="M56">
        <v>0.31409657000000002</v>
      </c>
      <c r="N56">
        <v>4.6260700000000002E-2</v>
      </c>
      <c r="O56">
        <v>0.16159111000000001</v>
      </c>
      <c r="P56">
        <v>0.10624475999999999</v>
      </c>
      <c r="S56" t="s">
        <v>350</v>
      </c>
      <c r="T56">
        <v>0.92390000000000005</v>
      </c>
      <c r="U56">
        <v>0.98670000000000002</v>
      </c>
      <c r="V56">
        <v>1</v>
      </c>
      <c r="Y56" t="s">
        <v>350</v>
      </c>
      <c r="Z56">
        <v>0.97640000000000005</v>
      </c>
      <c r="AA56">
        <v>0.99199999999999999</v>
      </c>
      <c r="AB56">
        <v>1</v>
      </c>
    </row>
    <row r="57" spans="3:29" x14ac:dyDescent="0.25">
      <c r="C57" t="s">
        <v>13</v>
      </c>
      <c r="D57">
        <v>0.28192517</v>
      </c>
      <c r="E57">
        <v>0.22304383999999999</v>
      </c>
      <c r="F57">
        <v>5.8881320000000001E-2</v>
      </c>
      <c r="G57">
        <v>0.24419573</v>
      </c>
      <c r="H57">
        <v>0.18537031000000001</v>
      </c>
      <c r="I57">
        <v>5.8825420000000003E-2</v>
      </c>
      <c r="J57">
        <v>0.32891133</v>
      </c>
      <c r="K57">
        <v>0.26811779000000002</v>
      </c>
      <c r="L57">
        <v>6.0793550000000002E-2</v>
      </c>
      <c r="M57">
        <v>0.36094137999999998</v>
      </c>
      <c r="N57">
        <v>5.5669240000000002E-2</v>
      </c>
      <c r="O57">
        <v>0.19094774</v>
      </c>
      <c r="P57">
        <v>0.11432440000000001</v>
      </c>
      <c r="S57" t="s">
        <v>351</v>
      </c>
      <c r="T57">
        <v>0.91810000000000003</v>
      </c>
      <c r="U57">
        <v>0.97689999999999999</v>
      </c>
      <c r="V57">
        <v>0.97929999999999995</v>
      </c>
      <c r="W57">
        <v>1</v>
      </c>
      <c r="Y57" t="s">
        <v>351</v>
      </c>
      <c r="Z57">
        <v>0.99070000000000003</v>
      </c>
      <c r="AA57">
        <v>0.99150000000000005</v>
      </c>
      <c r="AB57">
        <v>0.98580000000000001</v>
      </c>
      <c r="AC57">
        <v>1</v>
      </c>
    </row>
    <row r="58" spans="3:29" x14ac:dyDescent="0.25">
      <c r="C58" t="s">
        <v>14</v>
      </c>
      <c r="D58">
        <v>0.18920909</v>
      </c>
      <c r="E58">
        <v>0.15140044999999999</v>
      </c>
      <c r="F58">
        <v>3.7808639999999998E-2</v>
      </c>
      <c r="G58">
        <v>0.18576330999999999</v>
      </c>
      <c r="H58">
        <v>0.14701484000000001</v>
      </c>
      <c r="I58">
        <v>3.874847E-2</v>
      </c>
      <c r="J58">
        <v>0.25224145999999997</v>
      </c>
      <c r="K58">
        <v>0.21169540000000001</v>
      </c>
      <c r="L58">
        <v>4.054605E-2</v>
      </c>
      <c r="M58">
        <v>0.31943407000000001</v>
      </c>
      <c r="N58">
        <v>4.3591009999999999E-2</v>
      </c>
      <c r="O58">
        <v>0.15351012</v>
      </c>
      <c r="P58">
        <v>0.12233295</v>
      </c>
    </row>
    <row r="59" spans="3:29" x14ac:dyDescent="0.25">
      <c r="C59" t="s">
        <v>15</v>
      </c>
      <c r="D59">
        <v>0.25775501000000001</v>
      </c>
      <c r="E59">
        <v>0.23153931</v>
      </c>
      <c r="F59">
        <v>2.621571E-2</v>
      </c>
      <c r="G59">
        <v>0.21881431000000001</v>
      </c>
      <c r="H59">
        <v>0.19156640999999999</v>
      </c>
      <c r="I59">
        <v>2.724791E-2</v>
      </c>
      <c r="J59">
        <v>0.29004896000000002</v>
      </c>
      <c r="K59">
        <v>0.26135965999999999</v>
      </c>
      <c r="L59">
        <v>2.8689289999999999E-2</v>
      </c>
      <c r="M59">
        <v>0.34276459999999997</v>
      </c>
      <c r="N59">
        <v>4.9638689999999999E-2</v>
      </c>
      <c r="O59">
        <v>0.12460590000000001</v>
      </c>
      <c r="P59">
        <v>0.16852</v>
      </c>
    </row>
    <row r="60" spans="3:29" x14ac:dyDescent="0.25">
      <c r="C60" t="s">
        <v>16</v>
      </c>
      <c r="D60">
        <v>0.37034329999999999</v>
      </c>
      <c r="E60">
        <v>0.28105447</v>
      </c>
      <c r="F60">
        <v>8.9288850000000003E-2</v>
      </c>
      <c r="G60">
        <v>0.41602454</v>
      </c>
      <c r="H60">
        <v>0.32662534999999998</v>
      </c>
      <c r="I60">
        <v>8.9399199999999998E-2</v>
      </c>
      <c r="J60">
        <v>1.0896759</v>
      </c>
      <c r="K60">
        <v>0.99552077000000005</v>
      </c>
      <c r="L60">
        <v>9.4155100000000005E-2</v>
      </c>
      <c r="M60">
        <v>0.44086587999999999</v>
      </c>
      <c r="N60">
        <v>6.2412099999999998E-2</v>
      </c>
      <c r="O60">
        <v>0.23628762</v>
      </c>
      <c r="P60">
        <v>0.14216616000000001</v>
      </c>
      <c r="S60" t="s">
        <v>352</v>
      </c>
      <c r="Y60" t="s">
        <v>353</v>
      </c>
    </row>
    <row r="61" spans="3:29" x14ac:dyDescent="0.25">
      <c r="C61" t="s">
        <v>17</v>
      </c>
      <c r="D61">
        <v>0.26603609</v>
      </c>
      <c r="E61">
        <v>0.23078699</v>
      </c>
      <c r="F61">
        <v>3.5249089999999997E-2</v>
      </c>
      <c r="G61">
        <v>0.25174271999999998</v>
      </c>
      <c r="H61">
        <v>0.21544921</v>
      </c>
      <c r="I61">
        <v>3.6293499999999999E-2</v>
      </c>
      <c r="J61">
        <v>0.35627818</v>
      </c>
      <c r="K61">
        <v>0.31801226999999999</v>
      </c>
      <c r="L61">
        <v>3.8265929999999997E-2</v>
      </c>
      <c r="M61">
        <v>0.36783312000000001</v>
      </c>
      <c r="N61">
        <v>5.3908919999999999E-2</v>
      </c>
      <c r="O61">
        <v>0.14879091999999999</v>
      </c>
      <c r="P61">
        <v>0.16513327999999999</v>
      </c>
      <c r="T61" t="s">
        <v>354</v>
      </c>
      <c r="U61" t="s">
        <v>355</v>
      </c>
      <c r="V61" t="s">
        <v>356</v>
      </c>
      <c r="W61" t="s">
        <v>357</v>
      </c>
      <c r="Z61" t="s">
        <v>354</v>
      </c>
      <c r="AA61" t="s">
        <v>355</v>
      </c>
      <c r="AB61" t="s">
        <v>356</v>
      </c>
      <c r="AC61" t="s">
        <v>357</v>
      </c>
    </row>
    <row r="62" spans="3:29" x14ac:dyDescent="0.25">
      <c r="C62" t="s">
        <v>18</v>
      </c>
      <c r="D62">
        <v>0.30059499000000001</v>
      </c>
      <c r="E62">
        <v>0.24635847</v>
      </c>
      <c r="F62">
        <v>5.4236529999999998E-2</v>
      </c>
      <c r="G62">
        <v>0.28040329000000003</v>
      </c>
      <c r="H62">
        <v>0.22661205000000001</v>
      </c>
      <c r="I62">
        <v>5.3791239999999997E-2</v>
      </c>
      <c r="J62">
        <v>0.38187199999999999</v>
      </c>
      <c r="K62">
        <v>0.32703780999999998</v>
      </c>
      <c r="L62">
        <v>5.4834210000000001E-2</v>
      </c>
      <c r="M62">
        <v>0.39439579000000002</v>
      </c>
      <c r="N62">
        <v>6.1862929999999997E-2</v>
      </c>
      <c r="O62">
        <v>0.18327399999999999</v>
      </c>
      <c r="P62">
        <v>0.14925885999999999</v>
      </c>
    </row>
    <row r="63" spans="3:29" x14ac:dyDescent="0.25">
      <c r="C63" t="s">
        <v>19</v>
      </c>
      <c r="D63">
        <v>0.28789657000000002</v>
      </c>
      <c r="E63">
        <v>0.21416669999999999</v>
      </c>
      <c r="F63">
        <v>7.372985E-2</v>
      </c>
      <c r="G63">
        <v>0.26182171999999998</v>
      </c>
      <c r="H63">
        <v>0.19277886999999999</v>
      </c>
      <c r="I63">
        <v>6.9042829999999999E-2</v>
      </c>
      <c r="J63">
        <v>0.34378948999999998</v>
      </c>
      <c r="K63">
        <v>0.27670803999999999</v>
      </c>
      <c r="L63">
        <v>6.7081440000000006E-2</v>
      </c>
      <c r="M63">
        <v>0.38755687999999999</v>
      </c>
      <c r="N63">
        <v>6.8453819999999999E-2</v>
      </c>
      <c r="O63">
        <v>0.20390356000000001</v>
      </c>
      <c r="P63">
        <v>0.1151995</v>
      </c>
      <c r="S63" t="s">
        <v>354</v>
      </c>
      <c r="T63">
        <v>1</v>
      </c>
      <c r="Y63" t="s">
        <v>354</v>
      </c>
      <c r="Z63">
        <v>1</v>
      </c>
    </row>
    <row r="64" spans="3:29" x14ac:dyDescent="0.25">
      <c r="C64" t="s">
        <v>20</v>
      </c>
      <c r="D64">
        <v>0.27335032999999997</v>
      </c>
      <c r="E64">
        <v>0.21169658</v>
      </c>
      <c r="F64">
        <v>6.1653769999999997E-2</v>
      </c>
      <c r="G64">
        <v>0.25523468999999999</v>
      </c>
      <c r="H64">
        <v>0.19384245999999999</v>
      </c>
      <c r="I64">
        <v>6.1392240000000001E-2</v>
      </c>
      <c r="J64">
        <v>0.33954749000000001</v>
      </c>
      <c r="K64">
        <v>0.27663091000000001</v>
      </c>
      <c r="L64">
        <v>6.2916589999999994E-2</v>
      </c>
      <c r="M64">
        <v>0.37883889999999998</v>
      </c>
      <c r="N64">
        <v>5.7611549999999997E-2</v>
      </c>
      <c r="O64">
        <v>0.19460432999999999</v>
      </c>
      <c r="P64">
        <v>0.12662302</v>
      </c>
      <c r="S64" t="s">
        <v>355</v>
      </c>
      <c r="T64">
        <v>0.88749999999999996</v>
      </c>
      <c r="U64">
        <v>1</v>
      </c>
      <c r="Y64" t="s">
        <v>355</v>
      </c>
      <c r="Z64">
        <v>0.88300000000000001</v>
      </c>
      <c r="AA64">
        <v>1</v>
      </c>
    </row>
    <row r="65" spans="3:29" x14ac:dyDescent="0.25">
      <c r="C65" t="s">
        <v>21</v>
      </c>
      <c r="D65">
        <v>0.21296522000000001</v>
      </c>
      <c r="E65">
        <v>0.15886729999999999</v>
      </c>
      <c r="F65">
        <v>5.4097930000000002E-2</v>
      </c>
      <c r="G65">
        <v>0.20699041000000001</v>
      </c>
      <c r="H65">
        <v>0.15209438</v>
      </c>
      <c r="I65">
        <v>5.4896010000000002E-2</v>
      </c>
      <c r="J65">
        <v>0.28798996999999998</v>
      </c>
      <c r="K65">
        <v>0.23096965</v>
      </c>
      <c r="L65">
        <v>5.7020300000000003E-2</v>
      </c>
      <c r="M65">
        <v>0.33259076999999998</v>
      </c>
      <c r="N65">
        <v>5.5009570000000001E-2</v>
      </c>
      <c r="O65">
        <v>0.17895481999999999</v>
      </c>
      <c r="P65">
        <v>9.8626389999999994E-2</v>
      </c>
      <c r="S65" t="s">
        <v>356</v>
      </c>
      <c r="T65">
        <v>0.65149999999999997</v>
      </c>
      <c r="U65">
        <v>0.8921</v>
      </c>
      <c r="V65">
        <v>1</v>
      </c>
      <c r="Y65" t="s">
        <v>356</v>
      </c>
      <c r="Z65">
        <v>0.72099999999999997</v>
      </c>
      <c r="AA65">
        <v>0.91769999999999996</v>
      </c>
      <c r="AB65">
        <v>1</v>
      </c>
    </row>
    <row r="66" spans="3:29" x14ac:dyDescent="0.25">
      <c r="C66" t="s">
        <v>22</v>
      </c>
      <c r="D66">
        <v>0.26668428999999999</v>
      </c>
      <c r="E66">
        <v>0.21986119000000001</v>
      </c>
      <c r="F66">
        <v>4.6823099999999999E-2</v>
      </c>
      <c r="G66">
        <v>0.22922517000000001</v>
      </c>
      <c r="H66">
        <v>0.18461852000000001</v>
      </c>
      <c r="I66">
        <v>4.4606649999999998E-2</v>
      </c>
      <c r="J66">
        <v>0.27765699999999999</v>
      </c>
      <c r="K66">
        <v>0.23397241999999999</v>
      </c>
      <c r="L66">
        <v>4.3684590000000002E-2</v>
      </c>
      <c r="M66">
        <v>0.36299234000000002</v>
      </c>
      <c r="N66">
        <v>7.0367910000000006E-2</v>
      </c>
      <c r="O66">
        <v>0.16596881999999999</v>
      </c>
      <c r="P66">
        <v>0.12665561</v>
      </c>
      <c r="S66" t="s">
        <v>357</v>
      </c>
      <c r="T66">
        <v>0.61780000000000002</v>
      </c>
      <c r="U66">
        <v>0.56140000000000001</v>
      </c>
      <c r="V66">
        <v>0.37419999999999998</v>
      </c>
      <c r="W66">
        <v>1</v>
      </c>
      <c r="Y66" t="s">
        <v>357</v>
      </c>
      <c r="Z66">
        <v>0.62309999999999999</v>
      </c>
      <c r="AA66">
        <v>0.61109999999999998</v>
      </c>
      <c r="AB66">
        <v>0.51229999999999998</v>
      </c>
      <c r="AC66">
        <v>1</v>
      </c>
    </row>
    <row r="67" spans="3:29" x14ac:dyDescent="0.25">
      <c r="C67" t="s">
        <v>23</v>
      </c>
      <c r="D67">
        <v>0.19670270000000001</v>
      </c>
      <c r="E67">
        <v>0.16334104999999999</v>
      </c>
      <c r="F67">
        <v>3.3329839999999999E-2</v>
      </c>
      <c r="G67">
        <v>0.15991970999999999</v>
      </c>
      <c r="H67">
        <v>0.12814755999999999</v>
      </c>
      <c r="I67">
        <v>3.174859E-2</v>
      </c>
      <c r="J67">
        <v>0.18142955999999999</v>
      </c>
      <c r="K67">
        <v>0.15049888</v>
      </c>
      <c r="L67">
        <v>3.091464E-2</v>
      </c>
      <c r="M67">
        <v>0.29793494999999998</v>
      </c>
      <c r="N67">
        <v>5.7471059999999997E-2</v>
      </c>
      <c r="O67">
        <v>0.13830071999999999</v>
      </c>
      <c r="P67">
        <v>0.10216317</v>
      </c>
    </row>
    <row r="68" spans="3:29" x14ac:dyDescent="0.25">
      <c r="C68" t="s">
        <v>24</v>
      </c>
      <c r="D68">
        <v>0.21227439000000001</v>
      </c>
      <c r="E68">
        <v>0.17047349000000001</v>
      </c>
      <c r="F68">
        <v>4.1800919999999998E-2</v>
      </c>
      <c r="G68">
        <v>0.19108643</v>
      </c>
      <c r="H68">
        <v>0.15048423</v>
      </c>
      <c r="I68">
        <v>4.0602199999999998E-2</v>
      </c>
      <c r="J68">
        <v>0.22944271999999999</v>
      </c>
      <c r="K68">
        <v>0.18879074000000001</v>
      </c>
      <c r="L68">
        <v>4.0651989999999999E-2</v>
      </c>
      <c r="M68">
        <v>0.33045370000000002</v>
      </c>
      <c r="N68">
        <v>4.3150010000000003E-2</v>
      </c>
      <c r="O68">
        <v>0.15929049000000001</v>
      </c>
      <c r="P68">
        <v>0.12801320999999999</v>
      </c>
    </row>
    <row r="69" spans="3:29" x14ac:dyDescent="0.25">
      <c r="C69" t="s">
        <v>25</v>
      </c>
      <c r="D69">
        <v>0.27687517</v>
      </c>
      <c r="E69">
        <v>0.20232903999999999</v>
      </c>
      <c r="F69">
        <v>7.4546130000000002E-2</v>
      </c>
      <c r="G69">
        <v>0.28714019000000002</v>
      </c>
      <c r="H69">
        <v>0.21249784999999999</v>
      </c>
      <c r="I69">
        <v>7.4642349999999996E-2</v>
      </c>
      <c r="J69">
        <v>0.42683905</v>
      </c>
      <c r="K69">
        <v>0.34963801999999999</v>
      </c>
      <c r="L69">
        <v>7.7201060000000002E-2</v>
      </c>
      <c r="M69">
        <v>0.39266962</v>
      </c>
      <c r="N69">
        <v>5.1773399999999997E-2</v>
      </c>
      <c r="O69">
        <v>0.21234140000000001</v>
      </c>
      <c r="P69">
        <v>0.12855483000000001</v>
      </c>
    </row>
    <row r="70" spans="3:29" x14ac:dyDescent="0.25">
      <c r="C70" t="s">
        <v>26</v>
      </c>
      <c r="D70">
        <v>0.31561819000000002</v>
      </c>
      <c r="E70">
        <v>0.18157165</v>
      </c>
      <c r="F70">
        <v>0.13404653999999999</v>
      </c>
      <c r="G70">
        <v>0.21161240000000001</v>
      </c>
      <c r="H70">
        <v>0.10826526</v>
      </c>
      <c r="I70">
        <v>0.10334714</v>
      </c>
      <c r="J70">
        <v>0.21606628999999999</v>
      </c>
      <c r="K70">
        <v>0.12370721</v>
      </c>
      <c r="L70">
        <v>9.2359070000000001E-2</v>
      </c>
      <c r="M70">
        <v>0.34123659000000001</v>
      </c>
      <c r="N70">
        <v>3.24085E-2</v>
      </c>
      <c r="O70">
        <v>0.22995088999999999</v>
      </c>
      <c r="P70">
        <v>7.8877199999999995E-2</v>
      </c>
    </row>
    <row r="71" spans="3:29" x14ac:dyDescent="0.25">
      <c r="C71" t="s">
        <v>27</v>
      </c>
      <c r="D71">
        <v>0.18072757</v>
      </c>
      <c r="E71">
        <v>0.14036172999999999</v>
      </c>
      <c r="F71">
        <v>4.036584E-2</v>
      </c>
      <c r="G71">
        <v>0.16173700999999999</v>
      </c>
      <c r="H71">
        <v>0.12356865</v>
      </c>
      <c r="I71">
        <v>3.8168349999999997E-2</v>
      </c>
      <c r="J71">
        <v>0.19625148000000001</v>
      </c>
      <c r="K71">
        <v>0.15862741999999999</v>
      </c>
      <c r="L71">
        <v>3.7624060000000001E-2</v>
      </c>
      <c r="M71">
        <v>0.29947856</v>
      </c>
      <c r="N71">
        <v>3.671427E-2</v>
      </c>
      <c r="O71">
        <v>0.15020638</v>
      </c>
      <c r="P71">
        <v>0.11255792000000001</v>
      </c>
    </row>
    <row r="72" spans="3:29" x14ac:dyDescent="0.25">
      <c r="C72" t="s">
        <v>28</v>
      </c>
      <c r="D72">
        <v>0.19709711999999999</v>
      </c>
      <c r="E72">
        <v>0.16264321000000001</v>
      </c>
      <c r="F72">
        <v>3.4453909999999997E-2</v>
      </c>
      <c r="G72">
        <v>0.16137449000000001</v>
      </c>
      <c r="H72">
        <v>0.12796210999999999</v>
      </c>
      <c r="I72">
        <v>3.3412379999999998E-2</v>
      </c>
      <c r="J72">
        <v>0.19530027</v>
      </c>
      <c r="K72">
        <v>0.16221911</v>
      </c>
      <c r="L72">
        <v>3.3081140000000002E-2</v>
      </c>
      <c r="M72">
        <v>0.29292899999999999</v>
      </c>
      <c r="N72">
        <v>5.2200789999999997E-2</v>
      </c>
      <c r="O72">
        <v>0.14456869</v>
      </c>
      <c r="P72">
        <v>9.6159529999999993E-2</v>
      </c>
    </row>
    <row r="73" spans="3:29" x14ac:dyDescent="0.25">
      <c r="C73" t="s">
        <v>29</v>
      </c>
      <c r="D73">
        <v>0.20037742</v>
      </c>
      <c r="E73">
        <v>0.15512831999999999</v>
      </c>
      <c r="F73">
        <v>4.5249110000000002E-2</v>
      </c>
      <c r="G73">
        <v>0.17813709</v>
      </c>
      <c r="H73">
        <v>0.13408433</v>
      </c>
      <c r="I73">
        <v>4.4052790000000001E-2</v>
      </c>
      <c r="J73">
        <v>0.2090852</v>
      </c>
      <c r="K73">
        <v>0.16506610999999999</v>
      </c>
      <c r="L73">
        <v>4.4019120000000002E-2</v>
      </c>
      <c r="M73">
        <v>0.32016621000000001</v>
      </c>
      <c r="N73">
        <v>4.8495730000000001E-2</v>
      </c>
      <c r="O73">
        <v>0.16667932999999999</v>
      </c>
      <c r="P73">
        <v>0.10499116</v>
      </c>
    </row>
    <row r="74" spans="3:29" x14ac:dyDescent="0.25">
      <c r="C74" t="s">
        <v>30</v>
      </c>
      <c r="D74">
        <v>0.34098139</v>
      </c>
      <c r="E74">
        <v>0.26242647000000002</v>
      </c>
      <c r="F74">
        <v>7.8554940000000004E-2</v>
      </c>
      <c r="G74">
        <v>0.31813139000000001</v>
      </c>
      <c r="H74">
        <v>0.24187855</v>
      </c>
      <c r="I74">
        <v>7.6252829999999994E-2</v>
      </c>
      <c r="J74">
        <v>0.48200458000000002</v>
      </c>
      <c r="K74">
        <v>0.40489020999999997</v>
      </c>
      <c r="L74">
        <v>7.7114379999999996E-2</v>
      </c>
      <c r="M74">
        <v>0.41547722999999998</v>
      </c>
      <c r="N74">
        <v>6.6990040000000001E-2</v>
      </c>
      <c r="O74">
        <v>0.21861581999999999</v>
      </c>
      <c r="P74">
        <v>0.12987138000000001</v>
      </c>
    </row>
    <row r="75" spans="3:29" x14ac:dyDescent="0.25">
      <c r="C75" s="46"/>
    </row>
    <row r="76" spans="3:29" x14ac:dyDescent="0.25">
      <c r="C76" s="46"/>
    </row>
    <row r="77" spans="3:29" x14ac:dyDescent="0.25">
      <c r="C77" s="46"/>
    </row>
    <row r="81" spans="3:23" x14ac:dyDescent="0.25">
      <c r="C81" s="20"/>
      <c r="D81" s="56" t="s">
        <v>320</v>
      </c>
      <c r="E81" s="56"/>
      <c r="F81" s="56"/>
      <c r="G81" s="56" t="s">
        <v>319</v>
      </c>
      <c r="H81" s="56"/>
      <c r="I81" s="56"/>
      <c r="J81" s="56" t="s">
        <v>321</v>
      </c>
      <c r="K81" s="56"/>
      <c r="L81" s="56"/>
      <c r="M81" s="56"/>
      <c r="Q81" t="s">
        <v>358</v>
      </c>
    </row>
    <row r="82" spans="3:23" x14ac:dyDescent="0.25">
      <c r="C82" s="17" t="s">
        <v>0</v>
      </c>
      <c r="D82" s="17" t="s">
        <v>181</v>
      </c>
      <c r="E82" s="17" t="s">
        <v>316</v>
      </c>
      <c r="F82" s="17" t="s">
        <v>317</v>
      </c>
      <c r="G82" s="17" t="s">
        <v>181</v>
      </c>
      <c r="H82" s="17" t="s">
        <v>316</v>
      </c>
      <c r="I82" s="17" t="s">
        <v>317</v>
      </c>
      <c r="J82" s="47" t="s">
        <v>181</v>
      </c>
      <c r="K82" s="47" t="s">
        <v>316</v>
      </c>
      <c r="L82" s="47" t="s">
        <v>317</v>
      </c>
      <c r="M82" s="47" t="s">
        <v>322</v>
      </c>
      <c r="P82" s="20"/>
      <c r="Q82" s="48"/>
      <c r="R82" s="20"/>
      <c r="S82" s="20" t="s">
        <v>362</v>
      </c>
      <c r="T82" s="48"/>
      <c r="U82" s="20"/>
      <c r="V82" s="20" t="s">
        <v>363</v>
      </c>
      <c r="W82" s="20"/>
    </row>
    <row r="83" spans="3:23" x14ac:dyDescent="0.25">
      <c r="C83" s="20" t="s">
        <v>1</v>
      </c>
      <c r="D83" s="36">
        <v>0.31877350999999998</v>
      </c>
      <c r="E83" s="36">
        <v>0.26344373999999998</v>
      </c>
      <c r="F83" s="36">
        <v>5.5329780000000002E-2</v>
      </c>
      <c r="G83" s="36">
        <v>0.26102236000000001</v>
      </c>
      <c r="H83" s="36">
        <v>0.20832123999999999</v>
      </c>
      <c r="I83" s="36">
        <v>5.2701129999999999E-2</v>
      </c>
      <c r="J83" s="36">
        <v>0.38342535999999999</v>
      </c>
      <c r="K83" s="36">
        <v>6.7490659999999994E-2</v>
      </c>
      <c r="L83" s="36">
        <v>0.18044304</v>
      </c>
      <c r="M83" s="36">
        <v>0.13549164999999999</v>
      </c>
      <c r="P83" s="17"/>
      <c r="Q83" s="49"/>
      <c r="R83" s="17" t="s">
        <v>94</v>
      </c>
      <c r="S83" s="17" t="s">
        <v>359</v>
      </c>
      <c r="T83" s="49" t="s">
        <v>321</v>
      </c>
      <c r="U83" s="17" t="s">
        <v>94</v>
      </c>
      <c r="V83" s="17" t="s">
        <v>359</v>
      </c>
      <c r="W83" s="17" t="s">
        <v>321</v>
      </c>
    </row>
    <row r="84" spans="3:23" x14ac:dyDescent="0.25">
      <c r="C84" s="19" t="s">
        <v>2</v>
      </c>
      <c r="D84" s="37">
        <v>0.18046731999999999</v>
      </c>
      <c r="E84" s="37">
        <v>0.14725877000000001</v>
      </c>
      <c r="F84" s="37">
        <v>3.3208550000000003E-2</v>
      </c>
      <c r="G84" s="37">
        <v>0.15344699000000001</v>
      </c>
      <c r="H84" s="37">
        <v>0.12112942</v>
      </c>
      <c r="I84" s="37">
        <v>3.2317560000000002E-2</v>
      </c>
      <c r="J84" s="37">
        <v>0.29257125</v>
      </c>
      <c r="K84" s="37">
        <v>5.0602569999999999E-2</v>
      </c>
      <c r="L84" s="37">
        <v>0.14141513999999999</v>
      </c>
      <c r="M84" s="37">
        <v>0.10055354</v>
      </c>
      <c r="P84" s="20" t="s">
        <v>276</v>
      </c>
      <c r="Q84" s="48" t="s">
        <v>94</v>
      </c>
      <c r="R84" s="36">
        <v>1</v>
      </c>
      <c r="S84" s="36">
        <v>0.90300000000000002</v>
      </c>
      <c r="T84" s="51">
        <v>0.93459999999999999</v>
      </c>
      <c r="U84" s="36">
        <v>1</v>
      </c>
      <c r="V84" s="36">
        <v>0.90300000000000002</v>
      </c>
      <c r="W84" s="36">
        <v>0.91410000000000002</v>
      </c>
    </row>
    <row r="85" spans="3:23" x14ac:dyDescent="0.25">
      <c r="C85" s="19" t="s">
        <v>3</v>
      </c>
      <c r="D85" s="37">
        <v>0.36457332999999997</v>
      </c>
      <c r="E85" s="37">
        <v>0.29173589</v>
      </c>
      <c r="F85" s="37">
        <v>7.2837440000000003E-2</v>
      </c>
      <c r="G85" s="37">
        <v>0.39018386999999999</v>
      </c>
      <c r="H85" s="37">
        <v>0.31184408000000002</v>
      </c>
      <c r="I85" s="37">
        <v>7.8339800000000001E-2</v>
      </c>
      <c r="J85" s="37">
        <v>0.43489129999999998</v>
      </c>
      <c r="K85" s="37">
        <v>5.826547E-2</v>
      </c>
      <c r="L85" s="37">
        <v>0.21009971</v>
      </c>
      <c r="M85" s="37">
        <v>0.16652612</v>
      </c>
      <c r="P85" s="19"/>
      <c r="Q85" s="50" t="s">
        <v>359</v>
      </c>
      <c r="R85" s="37">
        <v>0.90300000000000002</v>
      </c>
      <c r="S85" s="37">
        <v>1</v>
      </c>
      <c r="T85" s="52">
        <v>0.95089999999999997</v>
      </c>
      <c r="U85" s="37">
        <v>0.90300000000000002</v>
      </c>
      <c r="V85" s="37">
        <v>1</v>
      </c>
      <c r="W85" s="37">
        <v>0.97240000000000004</v>
      </c>
    </row>
    <row r="86" spans="3:23" x14ac:dyDescent="0.25">
      <c r="C86" s="19" t="s">
        <v>4</v>
      </c>
      <c r="D86" s="37">
        <v>0.29408508999999999</v>
      </c>
      <c r="E86" s="37">
        <v>0.24332231000000001</v>
      </c>
      <c r="F86" s="37">
        <v>5.076278E-2</v>
      </c>
      <c r="G86" s="37">
        <v>0.24012786</v>
      </c>
      <c r="H86" s="37">
        <v>0.19081423</v>
      </c>
      <c r="I86" s="37">
        <v>4.9313629999999997E-2</v>
      </c>
      <c r="J86" s="37">
        <v>0.36417828000000002</v>
      </c>
      <c r="K86" s="37">
        <v>6.6881049999999997E-2</v>
      </c>
      <c r="L86" s="37">
        <v>0.173989</v>
      </c>
      <c r="M86" s="37">
        <v>0.12330823</v>
      </c>
      <c r="P86" s="17"/>
      <c r="Q86" s="49" t="s">
        <v>321</v>
      </c>
      <c r="R86" s="38">
        <v>0.93459999999999999</v>
      </c>
      <c r="S86" s="38">
        <v>0.95089999999999997</v>
      </c>
      <c r="T86" s="53">
        <v>1</v>
      </c>
      <c r="U86" s="38">
        <v>0.91410000000000002</v>
      </c>
      <c r="V86" s="38">
        <v>0.97240000000000004</v>
      </c>
      <c r="W86" s="38">
        <v>1</v>
      </c>
    </row>
    <row r="87" spans="3:23" x14ac:dyDescent="0.25">
      <c r="C87" s="19" t="s">
        <v>5</v>
      </c>
      <c r="D87" s="37">
        <v>0.26600235999999999</v>
      </c>
      <c r="E87" s="37">
        <v>0.19757314000000001</v>
      </c>
      <c r="F87" s="37">
        <v>6.8429210000000004E-2</v>
      </c>
      <c r="G87" s="37">
        <v>0.24798355999999999</v>
      </c>
      <c r="H87" s="37">
        <v>0.17839952000000001</v>
      </c>
      <c r="I87" s="37">
        <v>6.958404E-2</v>
      </c>
      <c r="J87" s="37">
        <v>0.37745474000000001</v>
      </c>
      <c r="K87" s="37">
        <v>5.0640820000000003E-2</v>
      </c>
      <c r="L87" s="37">
        <v>0.20508751</v>
      </c>
      <c r="M87" s="37">
        <v>0.12172640999999999</v>
      </c>
      <c r="P87" s="20" t="s">
        <v>360</v>
      </c>
      <c r="Q87" s="48" t="s">
        <v>94</v>
      </c>
      <c r="R87" s="36">
        <v>1</v>
      </c>
      <c r="S87" s="36">
        <v>0.88749999999999996</v>
      </c>
      <c r="T87" s="51">
        <v>0.61780000000000002</v>
      </c>
      <c r="U87" s="36">
        <v>1</v>
      </c>
      <c r="V87" s="36">
        <v>0.88300000000000001</v>
      </c>
      <c r="W87" s="36">
        <v>0.62309999999999999</v>
      </c>
    </row>
    <row r="88" spans="3:23" x14ac:dyDescent="0.25">
      <c r="C88" s="19" t="s">
        <v>6</v>
      </c>
      <c r="D88" s="37">
        <v>0.15763398000000001</v>
      </c>
      <c r="E88" s="37">
        <v>0.12714745</v>
      </c>
      <c r="F88" s="37">
        <v>3.048652E-2</v>
      </c>
      <c r="G88" s="37">
        <v>0.15139205999999999</v>
      </c>
      <c r="H88" s="37">
        <v>0.11996951</v>
      </c>
      <c r="I88" s="37">
        <v>3.142255E-2</v>
      </c>
      <c r="J88" s="37">
        <v>0.29354795</v>
      </c>
      <c r="K88" s="37">
        <v>4.0149959999999998E-2</v>
      </c>
      <c r="L88" s="37">
        <v>0.13845102000000001</v>
      </c>
      <c r="M88" s="37">
        <v>0.11494696</v>
      </c>
      <c r="P88" s="19"/>
      <c r="Q88" s="50" t="s">
        <v>359</v>
      </c>
      <c r="R88" s="37">
        <v>0.88749999999999996</v>
      </c>
      <c r="S88" s="37">
        <v>1</v>
      </c>
      <c r="T88" s="52">
        <v>0.56140000000000001</v>
      </c>
      <c r="U88" s="37">
        <v>0.88300000000000001</v>
      </c>
      <c r="V88" s="37">
        <v>1</v>
      </c>
      <c r="W88" s="37">
        <v>0.61109999999999998</v>
      </c>
    </row>
    <row r="89" spans="3:23" x14ac:dyDescent="0.25">
      <c r="C89" s="19" t="s">
        <v>7</v>
      </c>
      <c r="D89" s="37">
        <v>0.31278582999999999</v>
      </c>
      <c r="E89" s="37">
        <v>0.25728962</v>
      </c>
      <c r="F89" s="37">
        <v>5.5496219999999999E-2</v>
      </c>
      <c r="G89" s="37">
        <v>0.25869560000000003</v>
      </c>
      <c r="H89" s="37">
        <v>0.20458286000000001</v>
      </c>
      <c r="I89" s="37">
        <v>5.4112739999999999E-2</v>
      </c>
      <c r="J89" s="37">
        <v>0.38119502999999999</v>
      </c>
      <c r="K89" s="37">
        <v>6.3026349999999995E-2</v>
      </c>
      <c r="L89" s="37">
        <v>0.18119173999999999</v>
      </c>
      <c r="M89" s="37">
        <v>0.13697693999999999</v>
      </c>
      <c r="P89" s="17"/>
      <c r="Q89" s="49" t="s">
        <v>321</v>
      </c>
      <c r="R89" s="38">
        <v>0.61780000000000002</v>
      </c>
      <c r="S89" s="38">
        <v>0.56140000000000001</v>
      </c>
      <c r="T89" s="53">
        <v>1</v>
      </c>
      <c r="U89" s="38">
        <v>0.62309999999999999</v>
      </c>
      <c r="V89" s="38">
        <v>0.61109999999999998</v>
      </c>
      <c r="W89" s="38">
        <v>1</v>
      </c>
    </row>
    <row r="90" spans="3:23" x14ac:dyDescent="0.25">
      <c r="C90" s="19" t="s">
        <v>8</v>
      </c>
      <c r="D90" s="37">
        <v>0.19324830000000001</v>
      </c>
      <c r="E90" s="37">
        <v>0.15776022000000001</v>
      </c>
      <c r="F90" s="37">
        <v>3.5488100000000002E-2</v>
      </c>
      <c r="G90" s="37">
        <v>0.1884546</v>
      </c>
      <c r="H90" s="37">
        <v>0.15142812</v>
      </c>
      <c r="I90" s="37">
        <v>3.7026480000000001E-2</v>
      </c>
      <c r="J90" s="37">
        <v>0.28527506000000002</v>
      </c>
      <c r="K90" s="37">
        <v>5.3452529999999998E-2</v>
      </c>
      <c r="L90" s="37">
        <v>0.14494398</v>
      </c>
      <c r="M90" s="37">
        <v>8.6878540000000004E-2</v>
      </c>
      <c r="P90" s="20" t="s">
        <v>361</v>
      </c>
      <c r="Q90" s="48" t="s">
        <v>94</v>
      </c>
      <c r="R90" s="36">
        <v>1</v>
      </c>
      <c r="S90" s="36">
        <v>0.9728</v>
      </c>
      <c r="T90" s="51">
        <v>0.91810000000000003</v>
      </c>
      <c r="U90" s="36">
        <v>1</v>
      </c>
      <c r="V90" s="36">
        <v>0.99070000000000003</v>
      </c>
      <c r="W90" s="36">
        <v>0.99070000000000003</v>
      </c>
    </row>
    <row r="91" spans="3:23" x14ac:dyDescent="0.25">
      <c r="C91" s="19" t="s">
        <v>9</v>
      </c>
      <c r="D91" s="37">
        <v>0.26338719999999999</v>
      </c>
      <c r="E91" s="37">
        <v>0.22489622000000001</v>
      </c>
      <c r="F91" s="37">
        <v>3.8490980000000001E-2</v>
      </c>
      <c r="G91" s="37">
        <v>0.21590497</v>
      </c>
      <c r="H91" s="37">
        <v>0.17841603</v>
      </c>
      <c r="I91" s="37">
        <v>3.7488939999999998E-2</v>
      </c>
      <c r="J91" s="37">
        <v>0.35845863</v>
      </c>
      <c r="K91" s="37">
        <v>5.579224E-2</v>
      </c>
      <c r="L91" s="37">
        <v>0.15406346000000001</v>
      </c>
      <c r="M91" s="37">
        <v>0.14860292</v>
      </c>
      <c r="P91" s="19"/>
      <c r="Q91" s="50" t="s">
        <v>359</v>
      </c>
      <c r="R91" s="37">
        <v>0.9728</v>
      </c>
      <c r="S91" s="37">
        <v>1</v>
      </c>
      <c r="T91" s="52">
        <v>0.97689999999999999</v>
      </c>
      <c r="U91" s="37">
        <v>0.98799999999999999</v>
      </c>
      <c r="V91" s="37">
        <v>1</v>
      </c>
      <c r="W91" s="37">
        <v>0.99150000000000005</v>
      </c>
    </row>
    <row r="92" spans="3:23" x14ac:dyDescent="0.25">
      <c r="C92" s="19" t="s">
        <v>10</v>
      </c>
      <c r="D92" s="37">
        <v>0.26247211999999998</v>
      </c>
      <c r="E92" s="37">
        <v>0.22434957</v>
      </c>
      <c r="F92" s="37">
        <v>3.8122570000000001E-2</v>
      </c>
      <c r="G92" s="37">
        <v>0.24042408000000001</v>
      </c>
      <c r="H92" s="37">
        <v>0.20205181999999999</v>
      </c>
      <c r="I92" s="37">
        <v>3.837227E-2</v>
      </c>
      <c r="J92" s="37">
        <v>0.34984975000000001</v>
      </c>
      <c r="K92" s="37">
        <v>4.174663E-2</v>
      </c>
      <c r="L92" s="37">
        <v>0.15484111</v>
      </c>
      <c r="M92" s="37">
        <v>0.15326201</v>
      </c>
      <c r="P92" s="19"/>
      <c r="Q92" s="50" t="s">
        <v>321</v>
      </c>
      <c r="R92" s="37">
        <v>0.91810000000000003</v>
      </c>
      <c r="S92" s="37">
        <v>0.97689999999999999</v>
      </c>
      <c r="T92" s="52">
        <v>1</v>
      </c>
      <c r="U92" s="37">
        <v>0.99070000000000003</v>
      </c>
      <c r="V92" s="37">
        <v>0.99150000000000005</v>
      </c>
      <c r="W92" s="37">
        <v>1</v>
      </c>
    </row>
    <row r="93" spans="3:23" x14ac:dyDescent="0.25">
      <c r="C93" s="19" t="s">
        <v>11</v>
      </c>
      <c r="D93" s="37">
        <v>0.33310901999999998</v>
      </c>
      <c r="E93" s="37">
        <v>0.27478441999999997</v>
      </c>
      <c r="F93" s="37">
        <v>5.8324609999999999E-2</v>
      </c>
      <c r="G93" s="37">
        <v>0.27907375000000001</v>
      </c>
      <c r="H93" s="37">
        <v>0.21991910000000001</v>
      </c>
      <c r="I93" s="37">
        <v>5.915463E-2</v>
      </c>
      <c r="J93" s="37">
        <v>0.39937732999999997</v>
      </c>
      <c r="K93" s="37">
        <v>5.2107439999999998E-2</v>
      </c>
      <c r="L93" s="37">
        <v>0.19208859</v>
      </c>
      <c r="M93" s="37">
        <v>0.15518129999999999</v>
      </c>
      <c r="P93" s="20" t="s">
        <v>364</v>
      </c>
      <c r="Q93" s="48" t="s">
        <v>94</v>
      </c>
      <c r="R93" s="36">
        <v>1</v>
      </c>
      <c r="S93" s="36">
        <v>0.96530000000000005</v>
      </c>
      <c r="T93" s="51">
        <v>0.95289999999999997</v>
      </c>
      <c r="U93" s="36">
        <v>1</v>
      </c>
      <c r="V93" s="36">
        <v>0.90080000000000005</v>
      </c>
      <c r="W93" s="36">
        <v>0.91010000000000002</v>
      </c>
    </row>
    <row r="94" spans="3:23" x14ac:dyDescent="0.25">
      <c r="C94" s="19" t="s">
        <v>12</v>
      </c>
      <c r="D94" s="37">
        <v>0.21226386999999999</v>
      </c>
      <c r="E94" s="37">
        <v>0.17072066999999999</v>
      </c>
      <c r="F94" s="37">
        <v>4.1543209999999997E-2</v>
      </c>
      <c r="G94" s="37">
        <v>0.17946923000000001</v>
      </c>
      <c r="H94" s="37">
        <v>0.13782664</v>
      </c>
      <c r="I94" s="37">
        <v>4.164259E-2</v>
      </c>
      <c r="J94" s="37">
        <v>0.31409657000000002</v>
      </c>
      <c r="K94" s="37">
        <v>4.6260700000000002E-2</v>
      </c>
      <c r="L94" s="37">
        <v>0.16159111000000001</v>
      </c>
      <c r="M94" s="37">
        <v>0.10624475999999999</v>
      </c>
      <c r="P94" s="19"/>
      <c r="Q94" s="50" t="s">
        <v>359</v>
      </c>
      <c r="R94" s="37">
        <v>0.96530000000000005</v>
      </c>
      <c r="S94" s="37">
        <v>1</v>
      </c>
      <c r="T94" s="52">
        <v>0.93259999999999998</v>
      </c>
      <c r="U94" s="37">
        <v>0.90080000000000005</v>
      </c>
      <c r="V94" s="37">
        <v>1</v>
      </c>
      <c r="W94" s="37">
        <v>0.91100000000000003</v>
      </c>
    </row>
    <row r="95" spans="3:23" x14ac:dyDescent="0.25">
      <c r="C95" s="19" t="s">
        <v>13</v>
      </c>
      <c r="D95" s="37">
        <v>0.28192517</v>
      </c>
      <c r="E95" s="37">
        <v>0.22304383999999999</v>
      </c>
      <c r="F95" s="37">
        <v>5.8881320000000001E-2</v>
      </c>
      <c r="G95" s="37">
        <v>0.24419573</v>
      </c>
      <c r="H95" s="37">
        <v>0.18537031000000001</v>
      </c>
      <c r="I95" s="37">
        <v>5.8825420000000003E-2</v>
      </c>
      <c r="J95" s="37">
        <v>0.36094137999999998</v>
      </c>
      <c r="K95" s="37">
        <v>5.5669240000000002E-2</v>
      </c>
      <c r="L95" s="37">
        <v>0.19094774</v>
      </c>
      <c r="M95" s="37">
        <v>0.11432440000000001</v>
      </c>
      <c r="P95" s="17"/>
      <c r="Q95" s="49" t="s">
        <v>321</v>
      </c>
      <c r="R95" s="38">
        <v>0.95289999999999997</v>
      </c>
      <c r="S95" s="38">
        <v>0.93259999999999998</v>
      </c>
      <c r="T95" s="53">
        <v>1</v>
      </c>
      <c r="U95" s="38">
        <v>0.91010000000000002</v>
      </c>
      <c r="V95" s="38">
        <v>0.91100000000000003</v>
      </c>
      <c r="W95" s="38">
        <v>1</v>
      </c>
    </row>
    <row r="96" spans="3:23" x14ac:dyDescent="0.25">
      <c r="C96" s="19" t="s">
        <v>14</v>
      </c>
      <c r="D96" s="37">
        <v>0.18920909</v>
      </c>
      <c r="E96" s="37">
        <v>0.15140044999999999</v>
      </c>
      <c r="F96" s="37">
        <v>3.7808639999999998E-2</v>
      </c>
      <c r="G96" s="37">
        <v>0.18576330999999999</v>
      </c>
      <c r="H96" s="37">
        <v>0.14701484000000001</v>
      </c>
      <c r="I96" s="37">
        <v>3.874847E-2</v>
      </c>
      <c r="J96" s="37">
        <v>0.31943407000000001</v>
      </c>
      <c r="K96" s="37">
        <v>4.3591009999999999E-2</v>
      </c>
      <c r="L96" s="37">
        <v>0.15351012</v>
      </c>
      <c r="M96" s="37">
        <v>0.12233295</v>
      </c>
    </row>
    <row r="97" spans="3:13" x14ac:dyDescent="0.25">
      <c r="C97" s="19" t="s">
        <v>15</v>
      </c>
      <c r="D97" s="37">
        <v>0.25775501000000001</v>
      </c>
      <c r="E97" s="37">
        <v>0.23153931</v>
      </c>
      <c r="F97" s="37">
        <v>2.621571E-2</v>
      </c>
      <c r="G97" s="37">
        <v>0.21881431000000001</v>
      </c>
      <c r="H97" s="37">
        <v>0.19156640999999999</v>
      </c>
      <c r="I97" s="37">
        <v>2.724791E-2</v>
      </c>
      <c r="J97" s="37">
        <v>0.34276459999999997</v>
      </c>
      <c r="K97" s="37">
        <v>4.9638689999999999E-2</v>
      </c>
      <c r="L97" s="37">
        <v>0.12460590000000001</v>
      </c>
      <c r="M97" s="37">
        <v>0.16852</v>
      </c>
    </row>
    <row r="98" spans="3:13" x14ac:dyDescent="0.25">
      <c r="C98" s="19" t="s">
        <v>16</v>
      </c>
      <c r="D98" s="37">
        <v>0.37034329999999999</v>
      </c>
      <c r="E98" s="37">
        <v>0.28105447</v>
      </c>
      <c r="F98" s="37">
        <v>8.9288850000000003E-2</v>
      </c>
      <c r="G98" s="37">
        <v>0.41602454</v>
      </c>
      <c r="H98" s="37">
        <v>0.32662534999999998</v>
      </c>
      <c r="I98" s="37">
        <v>8.9399199999999998E-2</v>
      </c>
      <c r="J98" s="37">
        <v>0.44086587999999999</v>
      </c>
      <c r="K98" s="37">
        <v>6.2412099999999998E-2</v>
      </c>
      <c r="L98" s="37">
        <v>0.23628762</v>
      </c>
      <c r="M98" s="37">
        <v>0.14216616000000001</v>
      </c>
    </row>
    <row r="99" spans="3:13" x14ac:dyDescent="0.25">
      <c r="C99" s="19" t="s">
        <v>17</v>
      </c>
      <c r="D99" s="37">
        <v>0.26603609</v>
      </c>
      <c r="E99" s="37">
        <v>0.23078699</v>
      </c>
      <c r="F99" s="37">
        <v>3.5249089999999997E-2</v>
      </c>
      <c r="G99" s="37">
        <v>0.25174271999999998</v>
      </c>
      <c r="H99" s="37">
        <v>0.21544921</v>
      </c>
      <c r="I99" s="37">
        <v>3.6293499999999999E-2</v>
      </c>
      <c r="J99" s="37">
        <v>0.36783312000000001</v>
      </c>
      <c r="K99" s="37">
        <v>5.3908919999999999E-2</v>
      </c>
      <c r="L99" s="37">
        <v>0.14879091999999999</v>
      </c>
      <c r="M99" s="37">
        <v>0.16513327999999999</v>
      </c>
    </row>
    <row r="100" spans="3:13" x14ac:dyDescent="0.25">
      <c r="C100" s="19" t="s">
        <v>18</v>
      </c>
      <c r="D100" s="37">
        <v>0.30059499000000001</v>
      </c>
      <c r="E100" s="37">
        <v>0.24635847</v>
      </c>
      <c r="F100" s="37">
        <v>5.4236529999999998E-2</v>
      </c>
      <c r="G100" s="37">
        <v>0.28040329000000003</v>
      </c>
      <c r="H100" s="37">
        <v>0.22661205000000001</v>
      </c>
      <c r="I100" s="37">
        <v>5.3791239999999997E-2</v>
      </c>
      <c r="J100" s="37">
        <v>0.39439579000000002</v>
      </c>
      <c r="K100" s="37">
        <v>6.1862929999999997E-2</v>
      </c>
      <c r="L100" s="37">
        <v>0.18327399999999999</v>
      </c>
      <c r="M100" s="37">
        <v>0.14925885999999999</v>
      </c>
    </row>
    <row r="101" spans="3:13" x14ac:dyDescent="0.25">
      <c r="C101" s="19" t="s">
        <v>19</v>
      </c>
      <c r="D101" s="37">
        <v>0.28789657000000002</v>
      </c>
      <c r="E101" s="37">
        <v>0.21416669999999999</v>
      </c>
      <c r="F101" s="37">
        <v>7.372985E-2</v>
      </c>
      <c r="G101" s="37">
        <v>0.26182171999999998</v>
      </c>
      <c r="H101" s="37">
        <v>0.19277886999999999</v>
      </c>
      <c r="I101" s="37">
        <v>6.9042829999999999E-2</v>
      </c>
      <c r="J101" s="37">
        <v>0.38755687999999999</v>
      </c>
      <c r="K101" s="37">
        <v>6.8453819999999999E-2</v>
      </c>
      <c r="L101" s="37">
        <v>0.20390356000000001</v>
      </c>
      <c r="M101" s="37">
        <v>0.1151995</v>
      </c>
    </row>
    <row r="102" spans="3:13" x14ac:dyDescent="0.25">
      <c r="C102" s="19" t="s">
        <v>20</v>
      </c>
      <c r="D102" s="37">
        <v>0.27335032999999997</v>
      </c>
      <c r="E102" s="37">
        <v>0.21169658</v>
      </c>
      <c r="F102" s="37">
        <v>6.1653769999999997E-2</v>
      </c>
      <c r="G102" s="37">
        <v>0.25523468999999999</v>
      </c>
      <c r="H102" s="37">
        <v>0.19384245999999999</v>
      </c>
      <c r="I102" s="37">
        <v>6.1392240000000001E-2</v>
      </c>
      <c r="J102" s="37">
        <v>0.37883889999999998</v>
      </c>
      <c r="K102" s="37">
        <v>5.7611549999999997E-2</v>
      </c>
      <c r="L102" s="37">
        <v>0.19460432999999999</v>
      </c>
      <c r="M102" s="37">
        <v>0.12662302</v>
      </c>
    </row>
    <row r="103" spans="3:13" x14ac:dyDescent="0.25">
      <c r="C103" s="19" t="s">
        <v>21</v>
      </c>
      <c r="D103" s="37">
        <v>0.21296522000000001</v>
      </c>
      <c r="E103" s="37">
        <v>0.15886729999999999</v>
      </c>
      <c r="F103" s="37">
        <v>5.4097930000000002E-2</v>
      </c>
      <c r="G103" s="37">
        <v>0.20699041000000001</v>
      </c>
      <c r="H103" s="37">
        <v>0.15209438</v>
      </c>
      <c r="I103" s="37">
        <v>5.4896010000000002E-2</v>
      </c>
      <c r="J103" s="37">
        <v>0.33259076999999998</v>
      </c>
      <c r="K103" s="37">
        <v>5.5009570000000001E-2</v>
      </c>
      <c r="L103" s="37">
        <v>0.17895481999999999</v>
      </c>
      <c r="M103" s="37">
        <v>9.8626389999999994E-2</v>
      </c>
    </row>
    <row r="104" spans="3:13" x14ac:dyDescent="0.25">
      <c r="C104" s="19" t="s">
        <v>22</v>
      </c>
      <c r="D104" s="37">
        <v>0.26668428999999999</v>
      </c>
      <c r="E104" s="37">
        <v>0.21986119000000001</v>
      </c>
      <c r="F104" s="37">
        <v>4.6823099999999999E-2</v>
      </c>
      <c r="G104" s="37">
        <v>0.22922517000000001</v>
      </c>
      <c r="H104" s="37">
        <v>0.18461852000000001</v>
      </c>
      <c r="I104" s="37">
        <v>4.4606649999999998E-2</v>
      </c>
      <c r="J104" s="37">
        <v>0.36299234000000002</v>
      </c>
      <c r="K104" s="37">
        <v>7.0367910000000006E-2</v>
      </c>
      <c r="L104" s="37">
        <v>0.16596881999999999</v>
      </c>
      <c r="M104" s="37">
        <v>0.12665561</v>
      </c>
    </row>
    <row r="105" spans="3:13" x14ac:dyDescent="0.25">
      <c r="C105" s="19" t="s">
        <v>23</v>
      </c>
      <c r="D105" s="37">
        <v>0.19670270000000001</v>
      </c>
      <c r="E105" s="37">
        <v>0.16334104999999999</v>
      </c>
      <c r="F105" s="37">
        <v>3.3329839999999999E-2</v>
      </c>
      <c r="G105" s="37">
        <v>0.15991970999999999</v>
      </c>
      <c r="H105" s="37">
        <v>0.12814755999999999</v>
      </c>
      <c r="I105" s="37">
        <v>3.174859E-2</v>
      </c>
      <c r="J105" s="37">
        <v>0.29793494999999998</v>
      </c>
      <c r="K105" s="37">
        <v>5.7471059999999997E-2</v>
      </c>
      <c r="L105" s="37">
        <v>0.13830071999999999</v>
      </c>
      <c r="M105" s="37">
        <v>0.10216317</v>
      </c>
    </row>
    <row r="106" spans="3:13" x14ac:dyDescent="0.25">
      <c r="C106" s="19" t="s">
        <v>24</v>
      </c>
      <c r="D106" s="37">
        <v>0.21227439000000001</v>
      </c>
      <c r="E106" s="37">
        <v>0.17047349000000001</v>
      </c>
      <c r="F106" s="37">
        <v>4.1800919999999998E-2</v>
      </c>
      <c r="G106" s="37">
        <v>0.19108643</v>
      </c>
      <c r="H106" s="37">
        <v>0.15048423</v>
      </c>
      <c r="I106" s="37">
        <v>4.0602199999999998E-2</v>
      </c>
      <c r="J106" s="37">
        <v>0.33045370000000002</v>
      </c>
      <c r="K106" s="37">
        <v>4.3150010000000003E-2</v>
      </c>
      <c r="L106" s="37">
        <v>0.15929049000000001</v>
      </c>
      <c r="M106" s="37">
        <v>0.12801320999999999</v>
      </c>
    </row>
    <row r="107" spans="3:13" x14ac:dyDescent="0.25">
      <c r="C107" s="19" t="s">
        <v>25</v>
      </c>
      <c r="D107" s="37">
        <v>0.27687517</v>
      </c>
      <c r="E107" s="37">
        <v>0.20232903999999999</v>
      </c>
      <c r="F107" s="37">
        <v>7.4546130000000002E-2</v>
      </c>
      <c r="G107" s="37">
        <v>0.28714019000000002</v>
      </c>
      <c r="H107" s="37">
        <v>0.21249784999999999</v>
      </c>
      <c r="I107" s="37">
        <v>7.4642349999999996E-2</v>
      </c>
      <c r="J107" s="37">
        <v>0.39266962</v>
      </c>
      <c r="K107" s="37">
        <v>5.1773399999999997E-2</v>
      </c>
      <c r="L107" s="37">
        <v>0.21234140000000001</v>
      </c>
      <c r="M107" s="37">
        <v>0.12855483000000001</v>
      </c>
    </row>
    <row r="108" spans="3:13" x14ac:dyDescent="0.25">
      <c r="C108" s="19" t="s">
        <v>26</v>
      </c>
      <c r="D108" s="37">
        <v>0.31561819000000002</v>
      </c>
      <c r="E108" s="37">
        <v>0.18157165</v>
      </c>
      <c r="F108" s="37">
        <v>0.13404653999999999</v>
      </c>
      <c r="G108" s="37">
        <v>0.21161240000000001</v>
      </c>
      <c r="H108" s="37">
        <v>0.10826526</v>
      </c>
      <c r="I108" s="37">
        <v>0.10334714</v>
      </c>
      <c r="J108" s="37">
        <v>0.34123659000000001</v>
      </c>
      <c r="K108" s="37">
        <v>3.24085E-2</v>
      </c>
      <c r="L108" s="37">
        <v>0.22995088999999999</v>
      </c>
      <c r="M108" s="37">
        <v>7.8877199999999995E-2</v>
      </c>
    </row>
    <row r="109" spans="3:13" x14ac:dyDescent="0.25">
      <c r="C109" s="19" t="s">
        <v>27</v>
      </c>
      <c r="D109" s="37">
        <v>0.18072757</v>
      </c>
      <c r="E109" s="37">
        <v>0.14036172999999999</v>
      </c>
      <c r="F109" s="37">
        <v>4.036584E-2</v>
      </c>
      <c r="G109" s="37">
        <v>0.16173700999999999</v>
      </c>
      <c r="H109" s="37">
        <v>0.12356865</v>
      </c>
      <c r="I109" s="37">
        <v>3.8168349999999997E-2</v>
      </c>
      <c r="J109" s="37">
        <v>0.29947856</v>
      </c>
      <c r="K109" s="37">
        <v>3.671427E-2</v>
      </c>
      <c r="L109" s="37">
        <v>0.15020638</v>
      </c>
      <c r="M109" s="37">
        <v>0.11255792000000001</v>
      </c>
    </row>
    <row r="110" spans="3:13" x14ac:dyDescent="0.25">
      <c r="C110" s="19" t="s">
        <v>28</v>
      </c>
      <c r="D110" s="37">
        <v>0.19709711999999999</v>
      </c>
      <c r="E110" s="37">
        <v>0.16264321000000001</v>
      </c>
      <c r="F110" s="37">
        <v>3.4453909999999997E-2</v>
      </c>
      <c r="G110" s="37">
        <v>0.16137449000000001</v>
      </c>
      <c r="H110" s="37">
        <v>0.12796210999999999</v>
      </c>
      <c r="I110" s="37">
        <v>3.3412379999999998E-2</v>
      </c>
      <c r="J110" s="37">
        <v>0.29292899999999999</v>
      </c>
      <c r="K110" s="37">
        <v>5.2200789999999997E-2</v>
      </c>
      <c r="L110" s="37">
        <v>0.14456869</v>
      </c>
      <c r="M110" s="37">
        <v>9.6159529999999993E-2</v>
      </c>
    </row>
    <row r="111" spans="3:13" x14ac:dyDescent="0.25">
      <c r="C111" s="19" t="s">
        <v>29</v>
      </c>
      <c r="D111" s="37">
        <v>0.20037742</v>
      </c>
      <c r="E111" s="37">
        <v>0.15512831999999999</v>
      </c>
      <c r="F111" s="37">
        <v>4.5249110000000002E-2</v>
      </c>
      <c r="G111" s="37">
        <v>0.17813709</v>
      </c>
      <c r="H111" s="37">
        <v>0.13408433</v>
      </c>
      <c r="I111" s="37">
        <v>4.4052790000000001E-2</v>
      </c>
      <c r="J111" s="37">
        <v>0.32016621000000001</v>
      </c>
      <c r="K111" s="37">
        <v>4.8495730000000001E-2</v>
      </c>
      <c r="L111" s="37">
        <v>0.16667932999999999</v>
      </c>
      <c r="M111" s="37">
        <v>0.10499116</v>
      </c>
    </row>
    <row r="112" spans="3:13" x14ac:dyDescent="0.25">
      <c r="C112" s="17" t="s">
        <v>30</v>
      </c>
      <c r="D112" s="38">
        <v>0.34098139</v>
      </c>
      <c r="E112" s="38">
        <v>0.26242647000000002</v>
      </c>
      <c r="F112" s="38">
        <v>7.8554940000000004E-2</v>
      </c>
      <c r="G112" s="38">
        <v>0.31813139000000001</v>
      </c>
      <c r="H112" s="38">
        <v>0.24187855</v>
      </c>
      <c r="I112" s="38">
        <v>7.6252829999999994E-2</v>
      </c>
      <c r="J112" s="38">
        <v>0.41547722999999998</v>
      </c>
      <c r="K112" s="38">
        <v>6.6990040000000001E-2</v>
      </c>
      <c r="L112" s="38">
        <v>0.21861581999999999</v>
      </c>
      <c r="M112" s="38">
        <v>0.12987138000000001</v>
      </c>
    </row>
    <row r="113" spans="3:13" x14ac:dyDescent="0.25">
      <c r="C113" s="19"/>
      <c r="D113" s="37"/>
      <c r="E113" s="37"/>
      <c r="F113" s="37"/>
      <c r="G113" s="37"/>
      <c r="H113" s="37"/>
      <c r="I113" s="37"/>
      <c r="J113" s="37"/>
      <c r="K113" s="37"/>
      <c r="L113" s="37"/>
      <c r="M113" s="37"/>
    </row>
    <row r="114" spans="3:13" x14ac:dyDescent="0.25">
      <c r="C114" s="20"/>
      <c r="D114" s="20" t="s">
        <v>309</v>
      </c>
      <c r="E114" s="20"/>
      <c r="F114" s="20"/>
      <c r="G114" s="54" t="s">
        <v>201</v>
      </c>
    </row>
    <row r="115" spans="3:13" x14ac:dyDescent="0.25">
      <c r="C115" s="17"/>
      <c r="D115" s="17" t="s">
        <v>320</v>
      </c>
      <c r="E115" s="17" t="s">
        <v>359</v>
      </c>
      <c r="F115" s="17" t="s">
        <v>321</v>
      </c>
      <c r="G115" s="17" t="s">
        <v>320</v>
      </c>
      <c r="H115" s="17" t="s">
        <v>359</v>
      </c>
      <c r="I115" s="17" t="s">
        <v>321</v>
      </c>
    </row>
    <row r="116" spans="3:13" x14ac:dyDescent="0.25">
      <c r="C116" s="20" t="s">
        <v>1</v>
      </c>
      <c r="D116" s="20">
        <f>F83/D83*100</f>
        <v>17.357082149015458</v>
      </c>
      <c r="E116" s="20">
        <f>I83/G83</f>
        <v>0.20190274120577256</v>
      </c>
      <c r="F116" s="20">
        <f>L83/J83</f>
        <v>0.47060799525623448</v>
      </c>
      <c r="G116">
        <f>_xlfn.RANK.AVG(D116, D$116:D$145)</f>
        <v>24</v>
      </c>
      <c r="H116">
        <f>_xlfn.RANK.AVG(E116, E$116:E$145)</f>
        <v>21</v>
      </c>
      <c r="I116">
        <f>_xlfn.RANK.AVG(F116, F$116:F$145)</f>
        <v>23</v>
      </c>
    </row>
    <row r="117" spans="3:13" x14ac:dyDescent="0.25">
      <c r="C117" s="19" t="s">
        <v>2</v>
      </c>
      <c r="D117" s="19">
        <f t="shared" ref="D117:D145" si="2">F84/D84*100</f>
        <v>18.401420268223635</v>
      </c>
      <c r="E117" s="19">
        <f t="shared" ref="E117:E145" si="3">I84/G84</f>
        <v>0.21061058284688414</v>
      </c>
      <c r="F117" s="19">
        <f t="shared" ref="F117:F145" si="4">L84/J84</f>
        <v>0.48335282431202653</v>
      </c>
      <c r="G117">
        <f t="shared" ref="G117:I145" si="5">_xlfn.RANK.AVG(D117, D$116:D$145)</f>
        <v>17</v>
      </c>
      <c r="H117">
        <f t="shared" si="5"/>
        <v>15</v>
      </c>
      <c r="I117">
        <f t="shared" si="5"/>
        <v>15</v>
      </c>
    </row>
    <row r="118" spans="3:13" x14ac:dyDescent="0.25">
      <c r="C118" s="19" t="s">
        <v>3</v>
      </c>
      <c r="D118" s="19">
        <f t="shared" si="2"/>
        <v>19.978817430227277</v>
      </c>
      <c r="E118" s="19">
        <f t="shared" si="3"/>
        <v>0.20077662359543463</v>
      </c>
      <c r="F118" s="19">
        <f t="shared" si="4"/>
        <v>0.4831085606909129</v>
      </c>
      <c r="G118">
        <f t="shared" si="5"/>
        <v>13</v>
      </c>
      <c r="H118">
        <f t="shared" si="5"/>
        <v>22</v>
      </c>
      <c r="I118">
        <f t="shared" si="5"/>
        <v>16</v>
      </c>
    </row>
    <row r="119" spans="3:13" x14ac:dyDescent="0.25">
      <c r="C119" s="19" t="s">
        <v>4</v>
      </c>
      <c r="D119" s="19">
        <f t="shared" si="2"/>
        <v>17.261255917462528</v>
      </c>
      <c r="E119" s="19">
        <f t="shared" si="3"/>
        <v>0.20536405063535734</v>
      </c>
      <c r="F119" s="19">
        <f t="shared" si="4"/>
        <v>0.47775776194011349</v>
      </c>
      <c r="G119">
        <f t="shared" si="5"/>
        <v>25</v>
      </c>
      <c r="H119">
        <f t="shared" si="5"/>
        <v>20</v>
      </c>
      <c r="I119">
        <f t="shared" si="5"/>
        <v>20</v>
      </c>
    </row>
    <row r="120" spans="3:13" x14ac:dyDescent="0.25">
      <c r="C120" s="19" t="s">
        <v>5</v>
      </c>
      <c r="D120" s="19">
        <f t="shared" si="2"/>
        <v>25.725038680107954</v>
      </c>
      <c r="E120" s="19">
        <f t="shared" si="3"/>
        <v>0.28059940747685047</v>
      </c>
      <c r="F120" s="19">
        <f t="shared" si="4"/>
        <v>0.54334331581052608</v>
      </c>
      <c r="G120">
        <f t="shared" si="5"/>
        <v>3</v>
      </c>
      <c r="H120">
        <f t="shared" si="5"/>
        <v>2</v>
      </c>
      <c r="I120">
        <f t="shared" si="5"/>
        <v>2</v>
      </c>
    </row>
    <row r="121" spans="3:13" x14ac:dyDescent="0.25">
      <c r="C121" s="19" t="s">
        <v>6</v>
      </c>
      <c r="D121" s="19">
        <f t="shared" si="2"/>
        <v>19.340068683160823</v>
      </c>
      <c r="E121" s="19">
        <f t="shared" si="3"/>
        <v>0.20755745050301846</v>
      </c>
      <c r="F121" s="19">
        <f t="shared" si="4"/>
        <v>0.47164703415574871</v>
      </c>
      <c r="G121">
        <f t="shared" si="5"/>
        <v>16</v>
      </c>
      <c r="H121">
        <f t="shared" si="5"/>
        <v>18</v>
      </c>
      <c r="I121">
        <f t="shared" si="5"/>
        <v>22</v>
      </c>
    </row>
    <row r="122" spans="3:13" x14ac:dyDescent="0.25">
      <c r="C122" s="19" t="s">
        <v>7</v>
      </c>
      <c r="D122" s="19">
        <f t="shared" si="2"/>
        <v>17.742562059157219</v>
      </c>
      <c r="E122" s="19">
        <f t="shared" si="3"/>
        <v>0.20917533966561469</v>
      </c>
      <c r="F122" s="19">
        <f t="shared" si="4"/>
        <v>0.47532555710393182</v>
      </c>
      <c r="G122">
        <f t="shared" si="5"/>
        <v>20</v>
      </c>
      <c r="H122">
        <f t="shared" si="5"/>
        <v>16</v>
      </c>
      <c r="I122">
        <f t="shared" si="5"/>
        <v>21</v>
      </c>
    </row>
    <row r="123" spans="3:13" x14ac:dyDescent="0.25">
      <c r="C123" s="19" t="s">
        <v>8</v>
      </c>
      <c r="D123" s="19">
        <f t="shared" si="2"/>
        <v>18.363990782842592</v>
      </c>
      <c r="E123" s="19">
        <f t="shared" si="3"/>
        <v>0.19647427019558025</v>
      </c>
      <c r="F123" s="19">
        <f t="shared" si="4"/>
        <v>0.50808500399579259</v>
      </c>
      <c r="G123">
        <f t="shared" si="5"/>
        <v>18</v>
      </c>
      <c r="H123">
        <f t="shared" si="5"/>
        <v>24</v>
      </c>
      <c r="I123">
        <f t="shared" si="5"/>
        <v>12</v>
      </c>
    </row>
    <row r="124" spans="3:13" x14ac:dyDescent="0.25">
      <c r="C124" s="19" t="s">
        <v>9</v>
      </c>
      <c r="D124" s="19">
        <f t="shared" si="2"/>
        <v>14.613838485697103</v>
      </c>
      <c r="E124" s="19">
        <f t="shared" si="3"/>
        <v>0.17363629934039962</v>
      </c>
      <c r="F124" s="19">
        <f t="shared" si="4"/>
        <v>0.42979425547656647</v>
      </c>
      <c r="G124">
        <f t="shared" si="5"/>
        <v>27</v>
      </c>
      <c r="H124">
        <f t="shared" si="5"/>
        <v>27</v>
      </c>
      <c r="I124">
        <f t="shared" si="5"/>
        <v>28</v>
      </c>
    </row>
    <row r="125" spans="3:13" x14ac:dyDescent="0.25">
      <c r="C125" s="19" t="s">
        <v>10</v>
      </c>
      <c r="D125" s="19">
        <f t="shared" si="2"/>
        <v>14.524426441939816</v>
      </c>
      <c r="E125" s="19">
        <f t="shared" si="3"/>
        <v>0.15960244082040367</v>
      </c>
      <c r="F125" s="19">
        <f t="shared" si="4"/>
        <v>0.44259317035384477</v>
      </c>
      <c r="G125">
        <f t="shared" si="5"/>
        <v>28</v>
      </c>
      <c r="H125">
        <f t="shared" si="5"/>
        <v>28</v>
      </c>
      <c r="I125">
        <f t="shared" si="5"/>
        <v>27</v>
      </c>
    </row>
    <row r="126" spans="3:13" x14ac:dyDescent="0.25">
      <c r="C126" s="19" t="s">
        <v>11</v>
      </c>
      <c r="D126" s="19">
        <f t="shared" si="2"/>
        <v>17.50916561791092</v>
      </c>
      <c r="E126" s="19">
        <f t="shared" si="3"/>
        <v>0.21196773254381682</v>
      </c>
      <c r="F126" s="19">
        <f t="shared" si="4"/>
        <v>0.48097018926938095</v>
      </c>
      <c r="G126">
        <f t="shared" si="5"/>
        <v>22</v>
      </c>
      <c r="H126">
        <f t="shared" si="5"/>
        <v>14</v>
      </c>
      <c r="I126">
        <f t="shared" si="5"/>
        <v>18</v>
      </c>
    </row>
    <row r="127" spans="3:13" x14ac:dyDescent="0.25">
      <c r="C127" s="19" t="s">
        <v>12</v>
      </c>
      <c r="D127" s="19">
        <f t="shared" si="2"/>
        <v>19.571493726181473</v>
      </c>
      <c r="E127" s="19">
        <f t="shared" si="3"/>
        <v>0.2320319199006983</v>
      </c>
      <c r="F127" s="19">
        <f t="shared" si="4"/>
        <v>0.51446314743265109</v>
      </c>
      <c r="G127">
        <f t="shared" si="5"/>
        <v>15</v>
      </c>
      <c r="H127">
        <f t="shared" si="5"/>
        <v>11</v>
      </c>
      <c r="I127">
        <f t="shared" si="5"/>
        <v>10</v>
      </c>
    </row>
    <row r="128" spans="3:13" x14ac:dyDescent="0.25">
      <c r="C128" s="19" t="s">
        <v>13</v>
      </c>
      <c r="D128" s="19">
        <f t="shared" si="2"/>
        <v>20.885442757736033</v>
      </c>
      <c r="E128" s="19">
        <f t="shared" si="3"/>
        <v>0.24089454799230112</v>
      </c>
      <c r="F128" s="19">
        <f t="shared" si="4"/>
        <v>0.52902701264122176</v>
      </c>
      <c r="G128">
        <f t="shared" si="5"/>
        <v>11</v>
      </c>
      <c r="H128">
        <f t="shared" si="5"/>
        <v>7</v>
      </c>
      <c r="I128">
        <f t="shared" si="5"/>
        <v>6</v>
      </c>
    </row>
    <row r="129" spans="3:9" x14ac:dyDescent="0.25">
      <c r="C129" s="19" t="s">
        <v>14</v>
      </c>
      <c r="D129" s="19">
        <f t="shared" si="2"/>
        <v>19.982464901659849</v>
      </c>
      <c r="E129" s="19">
        <f t="shared" si="3"/>
        <v>0.2085905446021607</v>
      </c>
      <c r="F129" s="19">
        <f t="shared" si="4"/>
        <v>0.48056902634086585</v>
      </c>
      <c r="G129">
        <f t="shared" si="5"/>
        <v>12</v>
      </c>
      <c r="H129">
        <f t="shared" si="5"/>
        <v>17</v>
      </c>
      <c r="I129">
        <f t="shared" si="5"/>
        <v>19</v>
      </c>
    </row>
    <row r="130" spans="3:9" x14ac:dyDescent="0.25">
      <c r="C130" s="19" t="s">
        <v>15</v>
      </c>
      <c r="D130" s="19">
        <f t="shared" si="2"/>
        <v>10.170785817121459</v>
      </c>
      <c r="E130" s="19">
        <f t="shared" si="3"/>
        <v>0.12452526528086759</v>
      </c>
      <c r="F130" s="19">
        <f t="shared" si="4"/>
        <v>0.36353199834522004</v>
      </c>
      <c r="G130">
        <f t="shared" si="5"/>
        <v>30</v>
      </c>
      <c r="H130">
        <f t="shared" si="5"/>
        <v>30</v>
      </c>
      <c r="I130">
        <f t="shared" si="5"/>
        <v>30</v>
      </c>
    </row>
    <row r="131" spans="3:9" x14ac:dyDescent="0.25">
      <c r="C131" s="19" t="s">
        <v>16</v>
      </c>
      <c r="D131" s="19">
        <f t="shared" si="2"/>
        <v>24.109751681750421</v>
      </c>
      <c r="E131" s="19">
        <f t="shared" si="3"/>
        <v>0.21488924667761186</v>
      </c>
      <c r="F131" s="19">
        <f t="shared" si="4"/>
        <v>0.53596259252360379</v>
      </c>
      <c r="G131">
        <f t="shared" si="5"/>
        <v>6</v>
      </c>
      <c r="H131">
        <f t="shared" si="5"/>
        <v>12</v>
      </c>
      <c r="I131">
        <f t="shared" si="5"/>
        <v>5</v>
      </c>
    </row>
    <row r="132" spans="3:9" x14ac:dyDescent="0.25">
      <c r="C132" s="19" t="s">
        <v>17</v>
      </c>
      <c r="D132" s="19">
        <f t="shared" si="2"/>
        <v>13.249739913107279</v>
      </c>
      <c r="E132" s="19">
        <f t="shared" si="3"/>
        <v>0.14416901509604726</v>
      </c>
      <c r="F132" s="19">
        <f t="shared" si="4"/>
        <v>0.40450658711754933</v>
      </c>
      <c r="G132">
        <f t="shared" si="5"/>
        <v>29</v>
      </c>
      <c r="H132">
        <f t="shared" si="5"/>
        <v>29</v>
      </c>
      <c r="I132">
        <f t="shared" si="5"/>
        <v>29</v>
      </c>
    </row>
    <row r="133" spans="3:9" x14ac:dyDescent="0.25">
      <c r="C133" s="19" t="s">
        <v>18</v>
      </c>
      <c r="D133" s="19">
        <f t="shared" si="2"/>
        <v>18.043058535340194</v>
      </c>
      <c r="E133" s="19">
        <f t="shared" si="3"/>
        <v>0.19183526698278039</v>
      </c>
      <c r="F133" s="19">
        <f t="shared" si="4"/>
        <v>0.46469562973783263</v>
      </c>
      <c r="G133">
        <f t="shared" si="5"/>
        <v>19</v>
      </c>
      <c r="H133">
        <f t="shared" si="5"/>
        <v>26</v>
      </c>
      <c r="I133">
        <f t="shared" si="5"/>
        <v>24</v>
      </c>
    </row>
    <row r="134" spans="3:9" x14ac:dyDescent="0.25">
      <c r="C134" s="19" t="s">
        <v>19</v>
      </c>
      <c r="D134" s="19">
        <f t="shared" si="2"/>
        <v>25.609839672629654</v>
      </c>
      <c r="E134" s="19">
        <f t="shared" si="3"/>
        <v>0.26370168983688597</v>
      </c>
      <c r="F134" s="19">
        <f t="shared" si="4"/>
        <v>0.52612550704815253</v>
      </c>
      <c r="G134">
        <f t="shared" si="5"/>
        <v>4</v>
      </c>
      <c r="H134">
        <f t="shared" si="5"/>
        <v>4</v>
      </c>
      <c r="I134">
        <f t="shared" si="5"/>
        <v>8</v>
      </c>
    </row>
    <row r="135" spans="3:9" x14ac:dyDescent="0.25">
      <c r="C135" s="19" t="s">
        <v>20</v>
      </c>
      <c r="D135" s="19">
        <f t="shared" si="2"/>
        <v>22.554854790188109</v>
      </c>
      <c r="E135" s="19">
        <f t="shared" si="3"/>
        <v>0.24053250755216701</v>
      </c>
      <c r="F135" s="19">
        <f t="shared" si="4"/>
        <v>0.51368623971825489</v>
      </c>
      <c r="G135">
        <f t="shared" si="5"/>
        <v>9</v>
      </c>
      <c r="H135">
        <f t="shared" si="5"/>
        <v>8</v>
      </c>
      <c r="I135">
        <f t="shared" si="5"/>
        <v>11</v>
      </c>
    </row>
    <row r="136" spans="3:9" x14ac:dyDescent="0.25">
      <c r="C136" s="19" t="s">
        <v>21</v>
      </c>
      <c r="D136" s="19">
        <f t="shared" si="2"/>
        <v>25.402237041334729</v>
      </c>
      <c r="E136" s="19">
        <f t="shared" si="3"/>
        <v>0.26521040274281305</v>
      </c>
      <c r="F136" s="19">
        <f t="shared" si="4"/>
        <v>0.53806309778229866</v>
      </c>
      <c r="G136">
        <f t="shared" si="5"/>
        <v>5</v>
      </c>
      <c r="H136">
        <f t="shared" si="5"/>
        <v>3</v>
      </c>
      <c r="I136">
        <f t="shared" si="5"/>
        <v>4</v>
      </c>
    </row>
    <row r="137" spans="3:9" x14ac:dyDescent="0.25">
      <c r="C137" s="19" t="s">
        <v>22</v>
      </c>
      <c r="D137" s="19">
        <f t="shared" si="2"/>
        <v>17.557502168575432</v>
      </c>
      <c r="E137" s="19">
        <f t="shared" si="3"/>
        <v>0.1945975217293982</v>
      </c>
      <c r="F137" s="19">
        <f t="shared" si="4"/>
        <v>0.45722402847398924</v>
      </c>
      <c r="G137">
        <f t="shared" si="5"/>
        <v>21</v>
      </c>
      <c r="H137">
        <f t="shared" si="5"/>
        <v>25</v>
      </c>
      <c r="I137">
        <f t="shared" si="5"/>
        <v>26</v>
      </c>
    </row>
    <row r="138" spans="3:9" x14ac:dyDescent="0.25">
      <c r="C138" s="19" t="s">
        <v>23</v>
      </c>
      <c r="D138" s="19">
        <f t="shared" si="2"/>
        <v>16.944271735975153</v>
      </c>
      <c r="E138" s="19">
        <f t="shared" si="3"/>
        <v>0.19852831148830874</v>
      </c>
      <c r="F138" s="19">
        <f t="shared" si="4"/>
        <v>0.46419770490169077</v>
      </c>
      <c r="G138">
        <f t="shared" si="5"/>
        <v>26</v>
      </c>
      <c r="H138">
        <f t="shared" si="5"/>
        <v>23</v>
      </c>
      <c r="I138">
        <f t="shared" si="5"/>
        <v>25</v>
      </c>
    </row>
    <row r="139" spans="3:9" x14ac:dyDescent="0.25">
      <c r="C139" s="19" t="s">
        <v>24</v>
      </c>
      <c r="D139" s="19">
        <f t="shared" si="2"/>
        <v>19.691927980572689</v>
      </c>
      <c r="E139" s="19">
        <f t="shared" si="3"/>
        <v>0.21248081300173957</v>
      </c>
      <c r="F139" s="19">
        <f t="shared" si="4"/>
        <v>0.48203572845454595</v>
      </c>
      <c r="G139">
        <f t="shared" si="5"/>
        <v>14</v>
      </c>
      <c r="H139">
        <f t="shared" si="5"/>
        <v>13</v>
      </c>
      <c r="I139">
        <f t="shared" si="5"/>
        <v>17</v>
      </c>
    </row>
    <row r="140" spans="3:9" x14ac:dyDescent="0.25">
      <c r="C140" s="19" t="s">
        <v>25</v>
      </c>
      <c r="D140" s="19">
        <f t="shared" si="2"/>
        <v>26.924093626741612</v>
      </c>
      <c r="E140" s="19">
        <f t="shared" si="3"/>
        <v>0.25995089715584568</v>
      </c>
      <c r="F140" s="19">
        <f t="shared" si="4"/>
        <v>0.54076350495360459</v>
      </c>
      <c r="G140">
        <f t="shared" si="5"/>
        <v>2</v>
      </c>
      <c r="H140">
        <f t="shared" si="5"/>
        <v>5</v>
      </c>
      <c r="I140">
        <f t="shared" si="5"/>
        <v>3</v>
      </c>
    </row>
    <row r="141" spans="3:9" x14ac:dyDescent="0.25">
      <c r="C141" s="19" t="s">
        <v>26</v>
      </c>
      <c r="D141" s="19">
        <f t="shared" si="2"/>
        <v>42.471107257791438</v>
      </c>
      <c r="E141" s="19">
        <f t="shared" si="3"/>
        <v>0.48837941443885141</v>
      </c>
      <c r="F141" s="19">
        <f t="shared" si="4"/>
        <v>0.67387524298024426</v>
      </c>
      <c r="G141">
        <f t="shared" si="5"/>
        <v>1</v>
      </c>
      <c r="H141">
        <f t="shared" si="5"/>
        <v>1</v>
      </c>
      <c r="I141">
        <f t="shared" si="5"/>
        <v>1</v>
      </c>
    </row>
    <row r="142" spans="3:9" x14ac:dyDescent="0.25">
      <c r="C142" s="19" t="s">
        <v>27</v>
      </c>
      <c r="D142" s="19">
        <f t="shared" si="2"/>
        <v>22.33518660157938</v>
      </c>
      <c r="E142" s="19">
        <f t="shared" si="3"/>
        <v>0.23599020409738006</v>
      </c>
      <c r="F142" s="19">
        <f t="shared" si="4"/>
        <v>0.50155971098565455</v>
      </c>
      <c r="G142">
        <f t="shared" si="5"/>
        <v>10</v>
      </c>
      <c r="H142">
        <f t="shared" si="5"/>
        <v>10</v>
      </c>
      <c r="I142">
        <f t="shared" si="5"/>
        <v>13</v>
      </c>
    </row>
    <row r="143" spans="3:9" x14ac:dyDescent="0.25">
      <c r="C143" s="19" t="s">
        <v>28</v>
      </c>
      <c r="D143" s="19">
        <f t="shared" si="2"/>
        <v>17.480676531448051</v>
      </c>
      <c r="E143" s="19">
        <f t="shared" si="3"/>
        <v>0.20704871011521087</v>
      </c>
      <c r="F143" s="19">
        <f t="shared" si="4"/>
        <v>0.49352809042464213</v>
      </c>
      <c r="G143">
        <f t="shared" si="5"/>
        <v>23</v>
      </c>
      <c r="H143">
        <f t="shared" si="5"/>
        <v>19</v>
      </c>
      <c r="I143">
        <f t="shared" si="5"/>
        <v>14</v>
      </c>
    </row>
    <row r="144" spans="3:9" x14ac:dyDescent="0.25">
      <c r="C144" s="19" t="s">
        <v>29</v>
      </c>
      <c r="D144" s="19">
        <f t="shared" si="2"/>
        <v>22.581940619856269</v>
      </c>
      <c r="E144" s="19">
        <f t="shared" si="3"/>
        <v>0.24729712380504251</v>
      </c>
      <c r="F144" s="19">
        <f t="shared" si="4"/>
        <v>0.52060250205666603</v>
      </c>
      <c r="G144">
        <f t="shared" si="5"/>
        <v>8</v>
      </c>
      <c r="H144">
        <f t="shared" si="5"/>
        <v>6</v>
      </c>
      <c r="I144">
        <f t="shared" si="5"/>
        <v>9</v>
      </c>
    </row>
    <row r="145" spans="3:9" x14ac:dyDescent="0.25">
      <c r="C145" s="17" t="s">
        <v>30</v>
      </c>
      <c r="D145" s="17">
        <f t="shared" si="2"/>
        <v>23.037896584326788</v>
      </c>
      <c r="E145" s="17">
        <f t="shared" si="3"/>
        <v>0.2396897395129729</v>
      </c>
      <c r="F145" s="17">
        <f t="shared" si="4"/>
        <v>0.52618002676103337</v>
      </c>
      <c r="G145">
        <f t="shared" si="5"/>
        <v>7</v>
      </c>
      <c r="H145">
        <f t="shared" si="5"/>
        <v>9</v>
      </c>
      <c r="I145">
        <f t="shared" si="5"/>
        <v>7</v>
      </c>
    </row>
    <row r="146" spans="3:9" x14ac:dyDescent="0.25">
      <c r="C146" s="54" t="s">
        <v>190</v>
      </c>
      <c r="D146" s="54">
        <f>CORREL(D116:D145,E116:E145)</f>
        <v>0.96527429721216129</v>
      </c>
      <c r="E146" s="54">
        <f>CORREL(D116:D145,F116:F145)</f>
        <v>0.95290523313856756</v>
      </c>
      <c r="G146" s="54">
        <f>CORREL(G116:G145,H116:H145)</f>
        <v>0.90077864293659637</v>
      </c>
      <c r="H146" s="54">
        <f>CORREL(G116:G145,I116:I145)</f>
        <v>0.91012235817575105</v>
      </c>
    </row>
  </sheetData>
  <mergeCells count="3">
    <mergeCell ref="D81:F81"/>
    <mergeCell ref="G81:I81"/>
    <mergeCell ref="J81:M8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56946-97ED-4C6A-B0A0-153F9D0CCD20}">
  <dimension ref="B2:Q38"/>
  <sheetViews>
    <sheetView topLeftCell="A10" workbookViewId="0">
      <selection activeCell="C16" sqref="C16"/>
    </sheetView>
  </sheetViews>
  <sheetFormatPr defaultRowHeight="15" x14ac:dyDescent="0.25"/>
  <cols>
    <col min="3" max="4" width="8" bestFit="1" customWidth="1"/>
    <col min="5" max="6" width="9.28515625" bestFit="1" customWidth="1"/>
  </cols>
  <sheetData>
    <row r="2" spans="2:17" x14ac:dyDescent="0.25">
      <c r="B2" t="s">
        <v>205</v>
      </c>
    </row>
    <row r="5" spans="2:17" x14ac:dyDescent="0.25">
      <c r="B5" t="s">
        <v>206</v>
      </c>
    </row>
    <row r="7" spans="2:17" x14ac:dyDescent="0.25">
      <c r="B7" s="20"/>
      <c r="C7" s="20" t="s">
        <v>134</v>
      </c>
      <c r="D7" s="20" t="s">
        <v>82</v>
      </c>
      <c r="E7" s="20" t="s">
        <v>213</v>
      </c>
      <c r="F7" s="20"/>
      <c r="M7" t="s">
        <v>214</v>
      </c>
    </row>
    <row r="8" spans="2:17" x14ac:dyDescent="0.25">
      <c r="B8" s="17"/>
      <c r="C8" s="17"/>
      <c r="D8" s="17"/>
      <c r="E8" s="17" t="s">
        <v>211</v>
      </c>
      <c r="F8" s="17" t="s">
        <v>212</v>
      </c>
      <c r="N8" t="s">
        <v>207</v>
      </c>
      <c r="O8" t="s">
        <v>208</v>
      </c>
      <c r="P8" t="s">
        <v>209</v>
      </c>
      <c r="Q8" t="s">
        <v>210</v>
      </c>
    </row>
    <row r="9" spans="2:17" x14ac:dyDescent="0.25">
      <c r="B9" s="20" t="s">
        <v>1</v>
      </c>
      <c r="C9" s="39">
        <v>5410</v>
      </c>
      <c r="D9" s="39">
        <v>6075</v>
      </c>
      <c r="E9" s="36">
        <v>0.39750360000000001</v>
      </c>
      <c r="F9" s="36">
        <v>0.3586876</v>
      </c>
      <c r="M9" t="s">
        <v>1</v>
      </c>
      <c r="N9">
        <v>6075</v>
      </c>
      <c r="O9">
        <v>6075</v>
      </c>
      <c r="P9">
        <v>6075</v>
      </c>
      <c r="Q9">
        <v>6075</v>
      </c>
    </row>
    <row r="10" spans="2:17" x14ac:dyDescent="0.25">
      <c r="B10" s="19" t="s">
        <v>2</v>
      </c>
      <c r="C10" s="40">
        <v>4804</v>
      </c>
      <c r="D10" s="40">
        <v>268</v>
      </c>
      <c r="E10" s="37">
        <v>0.41986299999999999</v>
      </c>
      <c r="F10" s="37">
        <v>0.37864370000000003</v>
      </c>
      <c r="M10" t="s">
        <v>2</v>
      </c>
      <c r="N10">
        <v>268</v>
      </c>
      <c r="O10">
        <v>268</v>
      </c>
      <c r="P10">
        <v>268</v>
      </c>
      <c r="Q10">
        <v>268</v>
      </c>
    </row>
    <row r="11" spans="2:17" x14ac:dyDescent="0.25">
      <c r="B11" s="19" t="s">
        <v>3</v>
      </c>
      <c r="C11" s="40">
        <v>6441</v>
      </c>
      <c r="D11" s="40">
        <v>7232</v>
      </c>
      <c r="E11" s="37">
        <v>0.1867945</v>
      </c>
      <c r="F11" s="37">
        <v>0.1610096</v>
      </c>
      <c r="M11" t="s">
        <v>3</v>
      </c>
      <c r="N11">
        <v>7232</v>
      </c>
      <c r="O11">
        <v>7232</v>
      </c>
      <c r="P11">
        <v>7232</v>
      </c>
      <c r="Q11">
        <v>7232</v>
      </c>
    </row>
    <row r="12" spans="2:17" x14ac:dyDescent="0.25">
      <c r="B12" s="19" t="s">
        <v>4</v>
      </c>
      <c r="C12" s="40">
        <v>5737</v>
      </c>
      <c r="D12" s="40">
        <v>6665</v>
      </c>
      <c r="E12" s="37">
        <v>0.45570860000000002</v>
      </c>
      <c r="F12" s="37">
        <v>0.40415139999999999</v>
      </c>
      <c r="M12" t="s">
        <v>4</v>
      </c>
      <c r="N12">
        <v>6665</v>
      </c>
      <c r="O12">
        <v>6665</v>
      </c>
      <c r="P12">
        <v>6665</v>
      </c>
      <c r="Q12">
        <v>6665</v>
      </c>
    </row>
    <row r="13" spans="2:17" x14ac:dyDescent="0.25">
      <c r="B13" s="19" t="s">
        <v>5</v>
      </c>
      <c r="C13" s="40">
        <v>4299</v>
      </c>
      <c r="D13" s="40">
        <v>4191</v>
      </c>
      <c r="E13" s="37">
        <v>0.54047820000000002</v>
      </c>
      <c r="F13" s="37">
        <v>0.4571366</v>
      </c>
      <c r="M13" t="s">
        <v>5</v>
      </c>
      <c r="N13">
        <v>4191</v>
      </c>
      <c r="O13">
        <v>4191</v>
      </c>
      <c r="P13">
        <v>4191</v>
      </c>
      <c r="Q13">
        <v>4191</v>
      </c>
    </row>
    <row r="14" spans="2:17" x14ac:dyDescent="0.25">
      <c r="B14" s="19" t="s">
        <v>6</v>
      </c>
      <c r="C14" s="40">
        <v>7780</v>
      </c>
      <c r="D14" s="40">
        <v>1836</v>
      </c>
      <c r="E14" s="37">
        <v>0.36860349999999997</v>
      </c>
      <c r="F14" s="37">
        <v>0.3425629</v>
      </c>
      <c r="M14" t="s">
        <v>6</v>
      </c>
      <c r="N14">
        <v>1836</v>
      </c>
      <c r="O14">
        <v>1836</v>
      </c>
      <c r="P14">
        <v>1836</v>
      </c>
      <c r="Q14">
        <v>1836</v>
      </c>
    </row>
    <row r="15" spans="2:17" x14ac:dyDescent="0.25">
      <c r="B15" s="19" t="s">
        <v>7</v>
      </c>
      <c r="C15" s="40">
        <v>10567</v>
      </c>
      <c r="D15" s="40">
        <v>12878</v>
      </c>
      <c r="E15" s="37">
        <v>0.41800389999999998</v>
      </c>
      <c r="F15" s="37">
        <v>0.38439139999999999</v>
      </c>
      <c r="M15" t="s">
        <v>7</v>
      </c>
      <c r="N15">
        <v>12878</v>
      </c>
      <c r="O15">
        <v>12878</v>
      </c>
      <c r="P15">
        <v>12878</v>
      </c>
      <c r="Q15">
        <v>12878</v>
      </c>
    </row>
    <row r="16" spans="2:17" x14ac:dyDescent="0.25">
      <c r="B16" s="19" t="s">
        <v>8</v>
      </c>
      <c r="C16" s="40">
        <v>1176</v>
      </c>
      <c r="D16" s="40">
        <v>5583</v>
      </c>
      <c r="E16" s="37">
        <v>0.3328989</v>
      </c>
      <c r="F16" s="37">
        <v>0.25059490000000001</v>
      </c>
      <c r="M16" t="s">
        <v>8</v>
      </c>
      <c r="N16">
        <v>5583</v>
      </c>
      <c r="O16">
        <v>5583</v>
      </c>
      <c r="P16">
        <v>5583</v>
      </c>
      <c r="Q16">
        <v>5583</v>
      </c>
    </row>
    <row r="17" spans="2:17" x14ac:dyDescent="0.25">
      <c r="B17" s="19" t="s">
        <v>9</v>
      </c>
      <c r="C17" s="40">
        <v>5996</v>
      </c>
      <c r="D17" s="40">
        <v>6065</v>
      </c>
      <c r="E17" s="37">
        <v>0.33276909999999998</v>
      </c>
      <c r="F17" s="37">
        <v>0.3018055</v>
      </c>
      <c r="M17" t="s">
        <v>9</v>
      </c>
      <c r="N17">
        <v>6065</v>
      </c>
      <c r="O17">
        <v>6065</v>
      </c>
      <c r="P17">
        <v>6065</v>
      </c>
      <c r="Q17">
        <v>6065</v>
      </c>
    </row>
    <row r="18" spans="2:17" x14ac:dyDescent="0.25">
      <c r="B18" s="19" t="s">
        <v>10</v>
      </c>
      <c r="C18" s="40">
        <v>16740</v>
      </c>
      <c r="D18" s="40">
        <v>3521</v>
      </c>
      <c r="E18" s="37">
        <v>0.24323429999999999</v>
      </c>
      <c r="F18" s="37">
        <v>0.22391559999999999</v>
      </c>
      <c r="M18" t="s">
        <v>10</v>
      </c>
      <c r="N18">
        <v>3521</v>
      </c>
      <c r="O18">
        <v>3521</v>
      </c>
      <c r="P18">
        <v>3521</v>
      </c>
      <c r="Q18">
        <v>3521</v>
      </c>
    </row>
    <row r="19" spans="2:17" x14ac:dyDescent="0.25">
      <c r="B19" s="19" t="s">
        <v>11</v>
      </c>
      <c r="C19" s="40">
        <v>12045</v>
      </c>
      <c r="D19" s="40">
        <v>2198</v>
      </c>
      <c r="E19" s="37">
        <v>0.34944419999999998</v>
      </c>
      <c r="F19" s="37">
        <v>0.31174629999999998</v>
      </c>
      <c r="M19" t="s">
        <v>11</v>
      </c>
      <c r="N19">
        <v>2198</v>
      </c>
      <c r="O19">
        <v>2198</v>
      </c>
      <c r="P19">
        <v>2198</v>
      </c>
      <c r="Q19">
        <v>2198</v>
      </c>
    </row>
    <row r="20" spans="2:17" x14ac:dyDescent="0.25">
      <c r="B20" s="19" t="s">
        <v>12</v>
      </c>
      <c r="C20" s="40">
        <v>4844</v>
      </c>
      <c r="D20" s="40">
        <v>9831</v>
      </c>
      <c r="E20" s="37">
        <v>0.37657819999999997</v>
      </c>
      <c r="F20" s="37">
        <v>0.34660429999999998</v>
      </c>
      <c r="M20" t="s">
        <v>12</v>
      </c>
      <c r="N20">
        <v>9831</v>
      </c>
      <c r="O20">
        <v>9831</v>
      </c>
      <c r="P20">
        <v>9831</v>
      </c>
      <c r="Q20">
        <v>9831</v>
      </c>
    </row>
    <row r="21" spans="2:17" x14ac:dyDescent="0.25">
      <c r="B21" s="19" t="s">
        <v>13</v>
      </c>
      <c r="C21" s="40">
        <v>7688</v>
      </c>
      <c r="D21" s="40">
        <v>502</v>
      </c>
      <c r="E21" s="37">
        <v>0.36622369999999999</v>
      </c>
      <c r="F21" s="37">
        <v>0.32063940000000002</v>
      </c>
      <c r="M21" t="s">
        <v>13</v>
      </c>
      <c r="N21">
        <v>502</v>
      </c>
      <c r="O21">
        <v>502</v>
      </c>
      <c r="P21">
        <v>502</v>
      </c>
      <c r="Q21">
        <v>502</v>
      </c>
    </row>
    <row r="22" spans="2:17" x14ac:dyDescent="0.25">
      <c r="B22" s="19" t="s">
        <v>14</v>
      </c>
      <c r="C22" s="40">
        <v>6449</v>
      </c>
      <c r="D22" s="40">
        <v>2622</v>
      </c>
      <c r="E22" s="37">
        <v>0.32117119999999999</v>
      </c>
      <c r="F22" s="37">
        <v>0.28766330000000001</v>
      </c>
      <c r="M22" t="s">
        <v>14</v>
      </c>
      <c r="N22">
        <v>2622</v>
      </c>
      <c r="O22">
        <v>2622</v>
      </c>
      <c r="P22">
        <v>2622</v>
      </c>
      <c r="Q22">
        <v>2622</v>
      </c>
    </row>
    <row r="23" spans="2:17" x14ac:dyDescent="0.25">
      <c r="B23" s="19" t="s">
        <v>15</v>
      </c>
      <c r="C23" s="40">
        <v>5764</v>
      </c>
      <c r="D23" s="40">
        <v>3156</v>
      </c>
      <c r="E23" s="37">
        <v>0.25181120000000001</v>
      </c>
      <c r="F23" s="37">
        <v>0.21748680000000001</v>
      </c>
      <c r="M23" t="s">
        <v>15</v>
      </c>
      <c r="N23">
        <v>3156</v>
      </c>
      <c r="O23">
        <v>3156</v>
      </c>
      <c r="P23">
        <v>3156</v>
      </c>
      <c r="Q23">
        <v>3156</v>
      </c>
    </row>
    <row r="24" spans="2:17" x14ac:dyDescent="0.25">
      <c r="B24" s="19" t="s">
        <v>16</v>
      </c>
      <c r="C24" s="40">
        <v>3826</v>
      </c>
      <c r="D24" s="40">
        <v>1119</v>
      </c>
      <c r="E24" s="37">
        <v>0.1797926</v>
      </c>
      <c r="F24" s="37">
        <v>0.14107359999999999</v>
      </c>
      <c r="M24" t="s">
        <v>16</v>
      </c>
      <c r="N24">
        <v>1119</v>
      </c>
      <c r="O24">
        <v>1119</v>
      </c>
      <c r="P24">
        <v>1119</v>
      </c>
      <c r="Q24">
        <v>1119</v>
      </c>
    </row>
    <row r="25" spans="2:17" x14ac:dyDescent="0.25">
      <c r="B25" s="19" t="s">
        <v>17</v>
      </c>
      <c r="C25" s="40">
        <v>17161</v>
      </c>
      <c r="D25" s="40">
        <v>7496</v>
      </c>
      <c r="E25" s="37">
        <v>0.26982499999999998</v>
      </c>
      <c r="F25" s="37">
        <v>0.24043030000000001</v>
      </c>
      <c r="M25" t="s">
        <v>17</v>
      </c>
      <c r="N25">
        <v>7496</v>
      </c>
      <c r="O25">
        <v>7496</v>
      </c>
      <c r="P25">
        <v>7496</v>
      </c>
      <c r="Q25">
        <v>7496</v>
      </c>
    </row>
    <row r="26" spans="2:17" x14ac:dyDescent="0.25">
      <c r="B26" s="19" t="s">
        <v>18</v>
      </c>
      <c r="C26" s="40">
        <v>4369</v>
      </c>
      <c r="D26" s="40">
        <v>4902</v>
      </c>
      <c r="E26" s="37">
        <v>0.286472</v>
      </c>
      <c r="F26" s="37">
        <v>0.23399220000000001</v>
      </c>
      <c r="M26" t="s">
        <v>18</v>
      </c>
      <c r="N26">
        <v>4902</v>
      </c>
      <c r="O26">
        <v>4902</v>
      </c>
      <c r="P26">
        <v>4902</v>
      </c>
      <c r="Q26">
        <v>4902</v>
      </c>
    </row>
    <row r="27" spans="2:17" x14ac:dyDescent="0.25">
      <c r="B27" s="19" t="s">
        <v>19</v>
      </c>
      <c r="C27" s="40">
        <v>4243</v>
      </c>
      <c r="D27" s="40">
        <v>3831</v>
      </c>
      <c r="E27" s="37">
        <v>0.4199659</v>
      </c>
      <c r="F27" s="37">
        <v>0.3676528</v>
      </c>
      <c r="M27" t="s">
        <v>19</v>
      </c>
      <c r="N27">
        <v>3831</v>
      </c>
      <c r="O27">
        <v>3831</v>
      </c>
      <c r="P27">
        <v>3831</v>
      </c>
      <c r="Q27">
        <v>3831</v>
      </c>
    </row>
    <row r="28" spans="2:17" x14ac:dyDescent="0.25">
      <c r="B28" s="19" t="s">
        <v>20</v>
      </c>
      <c r="C28" s="40">
        <v>4764</v>
      </c>
      <c r="D28" s="40">
        <v>1122</v>
      </c>
      <c r="E28" s="37">
        <v>0.33378960000000002</v>
      </c>
      <c r="F28" s="37">
        <v>0.30279899999999998</v>
      </c>
      <c r="M28" t="s">
        <v>20</v>
      </c>
      <c r="N28">
        <v>1122</v>
      </c>
      <c r="O28">
        <v>1122</v>
      </c>
      <c r="P28">
        <v>1122</v>
      </c>
      <c r="Q28">
        <v>1122</v>
      </c>
    </row>
    <row r="29" spans="2:17" x14ac:dyDescent="0.25">
      <c r="B29" s="19" t="s">
        <v>21</v>
      </c>
      <c r="C29" s="40">
        <v>3791</v>
      </c>
      <c r="D29" s="40">
        <v>3820</v>
      </c>
      <c r="E29" s="37">
        <v>0.35527540000000002</v>
      </c>
      <c r="F29" s="37">
        <v>0.30471979999999999</v>
      </c>
      <c r="M29" t="s">
        <v>21</v>
      </c>
      <c r="N29">
        <v>3820</v>
      </c>
      <c r="O29">
        <v>3820</v>
      </c>
      <c r="P29">
        <v>3820</v>
      </c>
      <c r="Q29">
        <v>3820</v>
      </c>
    </row>
    <row r="30" spans="2:17" x14ac:dyDescent="0.25">
      <c r="B30" s="19" t="s">
        <v>22</v>
      </c>
      <c r="C30" s="40">
        <v>5428</v>
      </c>
      <c r="D30" s="40">
        <v>12385</v>
      </c>
      <c r="E30" s="37">
        <v>0.43755379999999999</v>
      </c>
      <c r="F30" s="37">
        <v>0.39684199999999997</v>
      </c>
      <c r="M30" t="s">
        <v>22</v>
      </c>
      <c r="N30">
        <v>12385</v>
      </c>
      <c r="O30">
        <v>12385</v>
      </c>
      <c r="P30">
        <v>12385</v>
      </c>
      <c r="Q30">
        <v>12385</v>
      </c>
    </row>
    <row r="31" spans="2:17" x14ac:dyDescent="0.25">
      <c r="B31" s="19" t="s">
        <v>23</v>
      </c>
      <c r="C31" s="40">
        <v>3061</v>
      </c>
      <c r="D31" s="40">
        <v>5932</v>
      </c>
      <c r="E31" s="37">
        <v>0.36865429999999999</v>
      </c>
      <c r="F31" s="37">
        <v>0.33927370000000001</v>
      </c>
      <c r="M31" t="s">
        <v>23</v>
      </c>
      <c r="N31">
        <v>5932</v>
      </c>
      <c r="O31">
        <v>5932</v>
      </c>
      <c r="P31">
        <v>5932</v>
      </c>
      <c r="Q31">
        <v>5932</v>
      </c>
    </row>
    <row r="32" spans="2:17" x14ac:dyDescent="0.25">
      <c r="B32" s="19" t="s">
        <v>24</v>
      </c>
      <c r="C32" s="40">
        <v>11674</v>
      </c>
      <c r="D32" s="40">
        <v>15193</v>
      </c>
      <c r="E32" s="37">
        <v>0.28621780000000002</v>
      </c>
      <c r="F32" s="37">
        <v>0.26810659999999997</v>
      </c>
      <c r="M32" t="s">
        <v>24</v>
      </c>
      <c r="N32">
        <v>15193</v>
      </c>
      <c r="O32">
        <v>15193</v>
      </c>
      <c r="P32">
        <v>15193</v>
      </c>
      <c r="Q32">
        <v>15193</v>
      </c>
    </row>
    <row r="33" spans="2:17" x14ac:dyDescent="0.25">
      <c r="B33" s="19" t="s">
        <v>25</v>
      </c>
      <c r="C33" s="40">
        <v>12678</v>
      </c>
      <c r="D33" s="40">
        <v>4750</v>
      </c>
      <c r="E33" s="37">
        <v>0.33667550000000002</v>
      </c>
      <c r="F33" s="37">
        <v>0.28577609999999998</v>
      </c>
      <c r="M33" t="s">
        <v>25</v>
      </c>
      <c r="N33">
        <v>4750</v>
      </c>
      <c r="O33">
        <v>4750</v>
      </c>
      <c r="P33">
        <v>4750</v>
      </c>
      <c r="Q33">
        <v>4750</v>
      </c>
    </row>
    <row r="34" spans="2:17" x14ac:dyDescent="0.25">
      <c r="B34" s="19" t="s">
        <v>26</v>
      </c>
      <c r="C34" s="40">
        <v>6798</v>
      </c>
      <c r="D34" s="40">
        <v>787</v>
      </c>
      <c r="E34" s="37">
        <v>0.51243870000000002</v>
      </c>
      <c r="F34" s="37">
        <v>0.49326900000000001</v>
      </c>
      <c r="M34" t="s">
        <v>26</v>
      </c>
      <c r="N34">
        <v>787</v>
      </c>
      <c r="O34">
        <v>787</v>
      </c>
      <c r="P34">
        <v>787</v>
      </c>
      <c r="Q34">
        <v>787</v>
      </c>
    </row>
    <row r="35" spans="2:17" x14ac:dyDescent="0.25">
      <c r="B35" s="19" t="s">
        <v>27</v>
      </c>
      <c r="C35" s="40">
        <v>4464</v>
      </c>
      <c r="D35" s="40">
        <v>367</v>
      </c>
      <c r="E35" s="37">
        <v>0.33880690000000002</v>
      </c>
      <c r="F35" s="37">
        <v>0.30820249999999999</v>
      </c>
      <c r="M35" t="s">
        <v>27</v>
      </c>
      <c r="N35">
        <v>367</v>
      </c>
      <c r="O35">
        <v>367</v>
      </c>
      <c r="P35">
        <v>367</v>
      </c>
      <c r="Q35">
        <v>367</v>
      </c>
    </row>
    <row r="36" spans="2:17" x14ac:dyDescent="0.25">
      <c r="B36" s="19" t="s">
        <v>28</v>
      </c>
      <c r="C36" s="40">
        <v>2429</v>
      </c>
      <c r="D36" s="40">
        <v>5814</v>
      </c>
      <c r="E36" s="37">
        <v>0.35933189999999998</v>
      </c>
      <c r="F36" s="37">
        <v>0.31461280000000003</v>
      </c>
      <c r="M36" t="s">
        <v>28</v>
      </c>
      <c r="N36">
        <v>5814</v>
      </c>
      <c r="O36">
        <v>5814</v>
      </c>
      <c r="P36">
        <v>5814</v>
      </c>
      <c r="Q36">
        <v>5814</v>
      </c>
    </row>
    <row r="37" spans="2:17" x14ac:dyDescent="0.25">
      <c r="B37" s="19" t="s">
        <v>29</v>
      </c>
      <c r="C37" s="40">
        <v>3847</v>
      </c>
      <c r="D37" s="40">
        <v>2868</v>
      </c>
      <c r="E37" s="37">
        <v>0.38663039999999999</v>
      </c>
      <c r="F37" s="37">
        <v>0.35291519999999998</v>
      </c>
      <c r="M37" t="s">
        <v>29</v>
      </c>
      <c r="N37">
        <v>2868</v>
      </c>
      <c r="O37">
        <v>2868</v>
      </c>
      <c r="P37">
        <v>2868</v>
      </c>
      <c r="Q37">
        <v>2868</v>
      </c>
    </row>
    <row r="38" spans="2:17" x14ac:dyDescent="0.25">
      <c r="B38" s="17" t="s">
        <v>30</v>
      </c>
      <c r="C38" s="41">
        <v>9396</v>
      </c>
      <c r="D38" s="41">
        <v>1828</v>
      </c>
      <c r="E38" s="38">
        <v>0.28234389999999998</v>
      </c>
      <c r="F38" s="38">
        <v>0.25277070000000001</v>
      </c>
      <c r="M38" t="s">
        <v>30</v>
      </c>
      <c r="N38">
        <v>1828</v>
      </c>
      <c r="O38">
        <v>1828</v>
      </c>
      <c r="P38">
        <v>1828</v>
      </c>
      <c r="Q38">
        <v>1828</v>
      </c>
    </row>
  </sheetData>
  <pageMargins left="0.7" right="0.7" top="0.75" bottom="0.75" header="0.3" footer="0.3"/>
  <pageSetup paperSize="9" orientation="portrait" horizontalDpi="360" verticalDpi="36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95EB36-F06B-4EBF-9819-D5F843B3EF35}">
  <dimension ref="A1:AT143"/>
  <sheetViews>
    <sheetView topLeftCell="A121" workbookViewId="0">
      <selection activeCell="W155" sqref="W155:W156"/>
    </sheetView>
  </sheetViews>
  <sheetFormatPr defaultRowHeight="15" x14ac:dyDescent="0.25"/>
  <cols>
    <col min="20" max="20" width="9.5703125" bestFit="1" customWidth="1"/>
    <col min="52" max="53" width="9.7109375" bestFit="1" customWidth="1"/>
  </cols>
  <sheetData>
    <row r="1" spans="1:26" x14ac:dyDescent="0.25">
      <c r="A1" s="1" t="s">
        <v>182</v>
      </c>
    </row>
    <row r="2" spans="1:26" s="3" customFormat="1" ht="15.75" thickBot="1" x14ac:dyDescent="0.3">
      <c r="C2" s="3" t="s">
        <v>74</v>
      </c>
      <c r="Q2" s="3" t="s">
        <v>75</v>
      </c>
    </row>
    <row r="3" spans="1:26" x14ac:dyDescent="0.25">
      <c r="C3" t="s">
        <v>183</v>
      </c>
      <c r="P3" t="s">
        <v>183</v>
      </c>
    </row>
    <row r="4" spans="1:26" x14ac:dyDescent="0.25">
      <c r="A4" s="13" t="s">
        <v>222</v>
      </c>
      <c r="G4" t="s">
        <v>73</v>
      </c>
      <c r="S4" t="s">
        <v>73</v>
      </c>
    </row>
    <row r="5" spans="1:26" x14ac:dyDescent="0.25">
      <c r="D5">
        <v>1</v>
      </c>
      <c r="E5">
        <v>2</v>
      </c>
      <c r="F5">
        <v>3</v>
      </c>
      <c r="G5">
        <v>4</v>
      </c>
      <c r="H5">
        <v>5</v>
      </c>
      <c r="I5">
        <v>6</v>
      </c>
      <c r="J5">
        <v>7</v>
      </c>
      <c r="K5">
        <v>8</v>
      </c>
      <c r="L5">
        <v>9</v>
      </c>
      <c r="M5" t="s">
        <v>181</v>
      </c>
      <c r="Q5">
        <v>1</v>
      </c>
      <c r="R5">
        <v>2</v>
      </c>
      <c r="S5">
        <v>3</v>
      </c>
      <c r="T5">
        <v>4</v>
      </c>
      <c r="U5">
        <v>5</v>
      </c>
      <c r="V5">
        <v>6</v>
      </c>
      <c r="W5">
        <v>7</v>
      </c>
      <c r="X5">
        <v>8</v>
      </c>
      <c r="Y5">
        <v>9</v>
      </c>
      <c r="Z5" t="s">
        <v>181</v>
      </c>
    </row>
    <row r="6" spans="1:26" x14ac:dyDescent="0.25">
      <c r="C6" t="s">
        <v>1</v>
      </c>
      <c r="D6">
        <v>8.4033600000000003E-3</v>
      </c>
      <c r="E6">
        <v>3.1931899999999998E-3</v>
      </c>
      <c r="F6">
        <v>2.9940100000000001E-3</v>
      </c>
      <c r="G6">
        <v>0</v>
      </c>
      <c r="H6">
        <v>0</v>
      </c>
      <c r="I6">
        <v>6.0150400000000001E-3</v>
      </c>
      <c r="J6">
        <v>3.8022799999999999E-3</v>
      </c>
      <c r="K6">
        <v>9.2592600000000001E-3</v>
      </c>
      <c r="L6">
        <v>4.3668099999999996E-3</v>
      </c>
      <c r="M6">
        <v>4.7829300000000003E-3</v>
      </c>
      <c r="P6" t="s">
        <v>1</v>
      </c>
      <c r="Q6">
        <v>6.5380000000000004E-3</v>
      </c>
      <c r="R6">
        <v>4.3078300000000003E-3</v>
      </c>
      <c r="S6">
        <v>2.7443099999999998E-3</v>
      </c>
      <c r="T6">
        <v>0</v>
      </c>
      <c r="U6">
        <v>0</v>
      </c>
      <c r="V6">
        <v>8.0410499999999992E-3</v>
      </c>
      <c r="W6">
        <v>3.2920499999999999E-3</v>
      </c>
      <c r="X6">
        <v>8.36369E-3</v>
      </c>
      <c r="Y6">
        <v>4.09743E-3</v>
      </c>
      <c r="Z6">
        <v>4.95212E-3</v>
      </c>
    </row>
    <row r="7" spans="1:26" x14ac:dyDescent="0.25">
      <c r="C7" t="s">
        <v>2</v>
      </c>
      <c r="D7">
        <v>4.6136099999999999E-2</v>
      </c>
      <c r="E7">
        <v>4.4871790000000002E-2</v>
      </c>
      <c r="F7">
        <v>4.7080980000000001E-2</v>
      </c>
      <c r="G7">
        <v>3.971119E-2</v>
      </c>
      <c r="H7">
        <v>500</v>
      </c>
      <c r="I7">
        <v>4.1841000000000003E-2</v>
      </c>
      <c r="J7">
        <v>6.5677970000000002E-2</v>
      </c>
      <c r="K7">
        <v>7.0588239999999997E-2</v>
      </c>
      <c r="L7">
        <v>7.0512820000000004E-2</v>
      </c>
      <c r="M7">
        <v>5.1717329999999999E-2</v>
      </c>
      <c r="P7" t="s">
        <v>2</v>
      </c>
      <c r="Q7">
        <v>2.8159750000000001E-2</v>
      </c>
      <c r="R7">
        <v>3.5164300000000002E-2</v>
      </c>
      <c r="S7">
        <v>3.1356549999999997E-2</v>
      </c>
      <c r="T7">
        <v>2.9898540000000001E-2</v>
      </c>
      <c r="U7">
        <v>500</v>
      </c>
      <c r="V7">
        <v>2.333731E-2</v>
      </c>
      <c r="W7">
        <v>4.1550209999999997E-2</v>
      </c>
      <c r="X7">
        <v>4.4882569999999997E-2</v>
      </c>
      <c r="Y7">
        <v>4.7791119999999999E-2</v>
      </c>
      <c r="Z7">
        <v>3.5480610000000003E-2</v>
      </c>
    </row>
    <row r="8" spans="1:26" x14ac:dyDescent="0.25">
      <c r="C8" t="s">
        <v>3</v>
      </c>
      <c r="D8">
        <v>0</v>
      </c>
      <c r="E8">
        <v>0</v>
      </c>
      <c r="F8">
        <v>2.65957E-3</v>
      </c>
      <c r="G8">
        <v>0</v>
      </c>
      <c r="H8">
        <v>0</v>
      </c>
      <c r="I8">
        <v>0</v>
      </c>
      <c r="J8">
        <v>8.0451000000000003E-4</v>
      </c>
      <c r="K8">
        <v>1.9960099999999999E-3</v>
      </c>
      <c r="L8">
        <v>1.2804100000000001E-3</v>
      </c>
      <c r="M8">
        <v>9.3066999999999998E-4</v>
      </c>
      <c r="P8" t="s">
        <v>3</v>
      </c>
      <c r="Q8">
        <v>0</v>
      </c>
      <c r="R8">
        <v>0</v>
      </c>
      <c r="S8">
        <v>1.58859E-3</v>
      </c>
      <c r="T8">
        <v>0</v>
      </c>
      <c r="U8">
        <v>0</v>
      </c>
      <c r="V8">
        <v>0</v>
      </c>
      <c r="W8">
        <v>1.2691899999999999E-3</v>
      </c>
      <c r="X8">
        <v>1.8232599999999999E-3</v>
      </c>
      <c r="Y8">
        <v>8.1928999999999997E-4</v>
      </c>
      <c r="Z8">
        <v>8.0665000000000001E-4</v>
      </c>
    </row>
    <row r="9" spans="1:26" x14ac:dyDescent="0.25">
      <c r="C9" t="s">
        <v>4</v>
      </c>
      <c r="D9">
        <v>1.56128E-3</v>
      </c>
      <c r="E9">
        <v>1.3933999999999999E-3</v>
      </c>
      <c r="F9">
        <v>4.4910200000000001E-3</v>
      </c>
      <c r="G9">
        <v>1.169591E-2</v>
      </c>
      <c r="H9">
        <v>500</v>
      </c>
      <c r="I9">
        <v>3.1948900000000001E-3</v>
      </c>
      <c r="J9">
        <v>0</v>
      </c>
      <c r="K9">
        <v>3.23625E-3</v>
      </c>
      <c r="L9">
        <v>1.324503E-2</v>
      </c>
      <c r="M9">
        <v>2.78116E-3</v>
      </c>
      <c r="P9" t="s">
        <v>4</v>
      </c>
      <c r="Q9">
        <v>1.6562700000000001E-3</v>
      </c>
      <c r="R9">
        <v>1.4118100000000001E-3</v>
      </c>
      <c r="S9">
        <v>2.7942100000000001E-3</v>
      </c>
      <c r="T9">
        <v>9.0995399999999997E-3</v>
      </c>
      <c r="U9">
        <v>500</v>
      </c>
      <c r="V9">
        <v>2.1918300000000001E-3</v>
      </c>
      <c r="W9">
        <v>0</v>
      </c>
      <c r="X9">
        <v>8.8597899999999993E-3</v>
      </c>
      <c r="Y9">
        <v>7.6060099999999999E-3</v>
      </c>
      <c r="Z9">
        <v>2.8465500000000002E-3</v>
      </c>
    </row>
    <row r="10" spans="1:26" x14ac:dyDescent="0.25">
      <c r="C10" t="s">
        <v>5</v>
      </c>
      <c r="D10">
        <v>0</v>
      </c>
      <c r="E10">
        <v>0</v>
      </c>
      <c r="F10">
        <v>0</v>
      </c>
      <c r="G10">
        <v>0</v>
      </c>
      <c r="H10">
        <v>500</v>
      </c>
      <c r="I10">
        <v>0</v>
      </c>
      <c r="J10">
        <v>0</v>
      </c>
      <c r="K10">
        <v>0</v>
      </c>
      <c r="L10">
        <v>0</v>
      </c>
      <c r="M10">
        <v>0</v>
      </c>
      <c r="P10" t="s">
        <v>5</v>
      </c>
      <c r="Q10">
        <v>0</v>
      </c>
      <c r="R10">
        <v>0</v>
      </c>
      <c r="S10">
        <v>0</v>
      </c>
      <c r="T10">
        <v>0</v>
      </c>
      <c r="U10">
        <v>500</v>
      </c>
      <c r="V10">
        <v>0</v>
      </c>
      <c r="W10">
        <v>0</v>
      </c>
      <c r="X10">
        <v>0</v>
      </c>
      <c r="Y10">
        <v>0</v>
      </c>
      <c r="Z10">
        <v>0</v>
      </c>
    </row>
    <row r="11" spans="1:26" x14ac:dyDescent="0.25">
      <c r="C11" t="s">
        <v>6</v>
      </c>
      <c r="D11">
        <v>0</v>
      </c>
      <c r="E11">
        <v>0</v>
      </c>
      <c r="F11">
        <v>0</v>
      </c>
      <c r="G11">
        <v>0</v>
      </c>
      <c r="H11">
        <v>500</v>
      </c>
      <c r="I11">
        <v>0</v>
      </c>
      <c r="J11">
        <v>0</v>
      </c>
      <c r="K11">
        <v>0</v>
      </c>
      <c r="L11">
        <v>0</v>
      </c>
      <c r="M11">
        <v>0</v>
      </c>
      <c r="P11" t="s">
        <v>6</v>
      </c>
      <c r="Q11">
        <v>0</v>
      </c>
      <c r="R11">
        <v>0</v>
      </c>
      <c r="S11">
        <v>0</v>
      </c>
      <c r="T11">
        <v>0</v>
      </c>
      <c r="U11">
        <v>500</v>
      </c>
      <c r="V11">
        <v>0</v>
      </c>
      <c r="W11">
        <v>0</v>
      </c>
      <c r="X11">
        <v>0</v>
      </c>
      <c r="Y11">
        <v>0</v>
      </c>
      <c r="Z11">
        <v>0</v>
      </c>
    </row>
    <row r="12" spans="1:26" x14ac:dyDescent="0.25">
      <c r="C12" t="s">
        <v>7</v>
      </c>
      <c r="D12">
        <v>3.9912899999999998E-3</v>
      </c>
      <c r="E12">
        <v>9.6431999999999996E-4</v>
      </c>
      <c r="F12">
        <v>4.1296099999999997E-3</v>
      </c>
      <c r="G12">
        <v>6.7114100000000001E-3</v>
      </c>
      <c r="H12">
        <v>500</v>
      </c>
      <c r="I12">
        <v>4.8543700000000002E-3</v>
      </c>
      <c r="J12">
        <v>6.1665000000000001E-3</v>
      </c>
      <c r="K12">
        <v>3.8510900000000002E-3</v>
      </c>
      <c r="L12">
        <v>5.98205E-3</v>
      </c>
      <c r="M12">
        <v>4.2404799999999996E-3</v>
      </c>
      <c r="P12" t="s">
        <v>7</v>
      </c>
      <c r="Q12">
        <v>5.3614700000000001E-3</v>
      </c>
      <c r="R12">
        <v>1.2942699999999999E-3</v>
      </c>
      <c r="S12">
        <v>5.43466E-3</v>
      </c>
      <c r="T12">
        <v>4.8039900000000002E-3</v>
      </c>
      <c r="U12">
        <v>500</v>
      </c>
      <c r="V12">
        <v>1.26786E-2</v>
      </c>
      <c r="W12">
        <v>6.6257499999999997E-3</v>
      </c>
      <c r="X12">
        <v>4.3187199999999999E-3</v>
      </c>
      <c r="Y12">
        <v>8.8242400000000006E-3</v>
      </c>
      <c r="Z12">
        <v>5.9336900000000001E-3</v>
      </c>
    </row>
    <row r="13" spans="1:26" x14ac:dyDescent="0.25">
      <c r="B13" t="s">
        <v>76</v>
      </c>
      <c r="C13" t="s">
        <v>8</v>
      </c>
      <c r="D13">
        <v>0.55000000000000004</v>
      </c>
      <c r="E13">
        <v>0.52990556</v>
      </c>
      <c r="F13">
        <v>0.48</v>
      </c>
      <c r="G13">
        <v>500</v>
      </c>
      <c r="H13">
        <v>500</v>
      </c>
      <c r="I13">
        <v>0.52816901000000005</v>
      </c>
      <c r="J13">
        <v>0.43642611999999997</v>
      </c>
      <c r="K13">
        <v>0.49640287999999999</v>
      </c>
      <c r="L13">
        <v>0.38095237999999998</v>
      </c>
      <c r="M13">
        <v>0.50169492000000004</v>
      </c>
      <c r="O13" t="s">
        <v>76</v>
      </c>
      <c r="P13" t="s">
        <v>8</v>
      </c>
      <c r="Q13">
        <v>0.64418160999999996</v>
      </c>
      <c r="R13">
        <v>0.64112906000000003</v>
      </c>
      <c r="S13">
        <v>0.56123862999999996</v>
      </c>
      <c r="T13">
        <v>500</v>
      </c>
      <c r="U13">
        <v>500</v>
      </c>
      <c r="V13">
        <v>0.62277574999999996</v>
      </c>
      <c r="W13">
        <v>0.53709068999999998</v>
      </c>
      <c r="X13">
        <v>0.60241073000000001</v>
      </c>
      <c r="Y13">
        <v>0.50325704999999998</v>
      </c>
      <c r="Z13">
        <v>0.60225452000000002</v>
      </c>
    </row>
    <row r="14" spans="1:26" x14ac:dyDescent="0.25">
      <c r="C14" t="s">
        <v>9</v>
      </c>
      <c r="D14">
        <v>1.9646400000000001E-3</v>
      </c>
      <c r="E14">
        <v>5.4719599999999997E-3</v>
      </c>
      <c r="F14">
        <v>1.7391299999999998E-2</v>
      </c>
      <c r="G14">
        <v>9.6153799999999998E-3</v>
      </c>
      <c r="H14">
        <v>500</v>
      </c>
      <c r="I14">
        <v>8.6767900000000002E-3</v>
      </c>
      <c r="J14">
        <v>1.7316020000000001E-2</v>
      </c>
      <c r="K14">
        <v>4.3041599999999996E-3</v>
      </c>
      <c r="L14">
        <v>1.109215E-2</v>
      </c>
      <c r="M14">
        <v>8.1058699999999994E-3</v>
      </c>
      <c r="P14" t="s">
        <v>9</v>
      </c>
      <c r="Q14">
        <v>6.3435E-4</v>
      </c>
      <c r="R14">
        <v>5.2108500000000004E-3</v>
      </c>
      <c r="S14">
        <v>1.060986E-2</v>
      </c>
      <c r="T14">
        <v>1.1181709999999999E-2</v>
      </c>
      <c r="U14">
        <v>500</v>
      </c>
      <c r="V14">
        <v>5.5371800000000001E-3</v>
      </c>
      <c r="W14">
        <v>1.7325139999999999E-2</v>
      </c>
      <c r="X14">
        <v>5.1380200000000001E-3</v>
      </c>
      <c r="Y14">
        <v>4.5823599999999997E-3</v>
      </c>
      <c r="Z14">
        <v>6.0911300000000002E-3</v>
      </c>
    </row>
    <row r="15" spans="1:26" x14ac:dyDescent="0.25">
      <c r="C15" t="s">
        <v>10</v>
      </c>
      <c r="D15">
        <v>1.7094E-3</v>
      </c>
      <c r="E15">
        <v>2.3964400000000001E-3</v>
      </c>
      <c r="F15">
        <v>3.16957E-3</v>
      </c>
      <c r="G15">
        <v>1.2690399999999999E-3</v>
      </c>
      <c r="H15">
        <v>1.5772900000000001E-3</v>
      </c>
      <c r="I15">
        <v>7.3126099999999998E-3</v>
      </c>
      <c r="J15">
        <v>3.9408899999999998E-3</v>
      </c>
      <c r="K15">
        <v>5.3571399999999998E-3</v>
      </c>
      <c r="L15">
        <v>4.2689399999999997E-3</v>
      </c>
      <c r="M15">
        <v>2.97796E-3</v>
      </c>
      <c r="P15" t="s">
        <v>10</v>
      </c>
      <c r="Q15">
        <v>3.4643299999999998E-3</v>
      </c>
      <c r="R15">
        <v>1.26044E-3</v>
      </c>
      <c r="S15">
        <v>2.06953E-3</v>
      </c>
      <c r="T15">
        <v>8.5906999999999997E-4</v>
      </c>
      <c r="U15">
        <v>2.3416000000000001E-3</v>
      </c>
      <c r="V15">
        <v>2.23435E-3</v>
      </c>
      <c r="W15">
        <v>2.1267299999999999E-3</v>
      </c>
      <c r="X15">
        <v>5.10897E-3</v>
      </c>
      <c r="Y15">
        <v>2.9366700000000002E-3</v>
      </c>
      <c r="Z15">
        <v>2.2951400000000002E-3</v>
      </c>
    </row>
    <row r="16" spans="1:26" x14ac:dyDescent="0.25">
      <c r="C16" t="s">
        <v>11</v>
      </c>
      <c r="D16">
        <v>1.8797E-3</v>
      </c>
      <c r="E16">
        <v>1.0555899999999999E-3</v>
      </c>
      <c r="F16">
        <v>1.07759E-3</v>
      </c>
      <c r="G16">
        <v>1.6638899999999999E-3</v>
      </c>
      <c r="H16">
        <v>0</v>
      </c>
      <c r="I16">
        <v>1.38889E-3</v>
      </c>
      <c r="J16">
        <v>3.5479000000000001E-3</v>
      </c>
      <c r="K16">
        <v>1.88324E-3</v>
      </c>
      <c r="L16">
        <v>9.7751999999999995E-4</v>
      </c>
      <c r="M16">
        <v>1.6576900000000001E-3</v>
      </c>
      <c r="P16" t="s">
        <v>11</v>
      </c>
      <c r="Q16">
        <v>2.8607400000000001E-3</v>
      </c>
      <c r="R16">
        <v>8.6103000000000004E-4</v>
      </c>
      <c r="S16">
        <v>2.7806E-4</v>
      </c>
      <c r="T16">
        <v>1.53637E-3</v>
      </c>
      <c r="U16">
        <v>0</v>
      </c>
      <c r="V16">
        <v>7.4359999999999997E-4</v>
      </c>
      <c r="W16">
        <v>4.1560499999999997E-3</v>
      </c>
      <c r="X16">
        <v>5.0888299999999999E-3</v>
      </c>
      <c r="Y16">
        <v>1.8999900000000001E-3</v>
      </c>
      <c r="Z16">
        <v>2.1217900000000001E-3</v>
      </c>
    </row>
    <row r="17" spans="2:26" x14ac:dyDescent="0.25">
      <c r="C17" t="s">
        <v>12</v>
      </c>
      <c r="D17">
        <v>2.1589790000000001E-2</v>
      </c>
      <c r="E17">
        <v>1.9157090000000002E-2</v>
      </c>
      <c r="F17">
        <v>3.4129689999999997E-2</v>
      </c>
      <c r="G17">
        <v>4.0241449999999998E-2</v>
      </c>
      <c r="H17">
        <v>3.2786899999999999E-3</v>
      </c>
      <c r="I17">
        <v>0</v>
      </c>
      <c r="J17">
        <v>7.3282440000000004E-2</v>
      </c>
      <c r="K17">
        <v>6.4343159999999996E-2</v>
      </c>
      <c r="L17">
        <v>9.5132739999999993E-2</v>
      </c>
      <c r="M17">
        <v>3.8316459999999997E-2</v>
      </c>
      <c r="O17" t="s">
        <v>76</v>
      </c>
      <c r="P17" t="s">
        <v>12</v>
      </c>
      <c r="Q17">
        <v>3.1389590000000002E-2</v>
      </c>
      <c r="R17">
        <v>2.616574E-2</v>
      </c>
      <c r="S17">
        <v>3.759096E-2</v>
      </c>
      <c r="T17">
        <v>4.8986300000000003E-2</v>
      </c>
      <c r="U17">
        <v>2.1466900000000001E-3</v>
      </c>
      <c r="V17">
        <v>0</v>
      </c>
      <c r="W17">
        <v>7.4017990000000006E-2</v>
      </c>
      <c r="X17">
        <v>5.9473079999999998E-2</v>
      </c>
      <c r="Y17">
        <v>0.10495863</v>
      </c>
      <c r="Z17">
        <v>4.7833290000000001E-2</v>
      </c>
    </row>
    <row r="18" spans="2:26" x14ac:dyDescent="0.25">
      <c r="C18" t="s">
        <v>13</v>
      </c>
      <c r="D18">
        <v>9.7959199999999996E-3</v>
      </c>
      <c r="E18">
        <v>8.0816700000000009E-3</v>
      </c>
      <c r="F18">
        <v>1.140065E-2</v>
      </c>
      <c r="G18">
        <v>1.298701E-2</v>
      </c>
      <c r="H18">
        <v>500</v>
      </c>
      <c r="I18">
        <v>1.298701E-2</v>
      </c>
      <c r="J18">
        <v>9.2592600000000001E-3</v>
      </c>
      <c r="K18">
        <v>2.9473679999999999E-2</v>
      </c>
      <c r="L18">
        <v>2.1758840000000002E-2</v>
      </c>
      <c r="M18">
        <v>1.2713500000000001E-2</v>
      </c>
      <c r="P18" t="s">
        <v>13</v>
      </c>
      <c r="Q18">
        <v>7.0962999999999998E-3</v>
      </c>
      <c r="R18">
        <v>6.2390400000000004E-3</v>
      </c>
      <c r="S18">
        <v>1.5668270000000002E-2</v>
      </c>
      <c r="T18">
        <v>1.034386E-2</v>
      </c>
      <c r="U18">
        <v>500</v>
      </c>
      <c r="V18">
        <v>1.9991200000000001E-2</v>
      </c>
      <c r="W18">
        <v>8.8351000000000002E-3</v>
      </c>
      <c r="X18">
        <v>2.484194E-2</v>
      </c>
      <c r="Y18">
        <v>2.3116939999999999E-2</v>
      </c>
      <c r="Z18">
        <v>1.251705E-2</v>
      </c>
    </row>
    <row r="19" spans="2:26" x14ac:dyDescent="0.25">
      <c r="C19" t="s">
        <v>14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P19" t="s">
        <v>14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</row>
    <row r="20" spans="2:26" x14ac:dyDescent="0.25">
      <c r="C20" t="s">
        <v>15</v>
      </c>
      <c r="D20">
        <v>0</v>
      </c>
      <c r="E20">
        <v>1.7841199999999999E-3</v>
      </c>
      <c r="F20">
        <v>0</v>
      </c>
      <c r="G20">
        <v>0</v>
      </c>
      <c r="H20">
        <v>0</v>
      </c>
      <c r="I20">
        <v>5.4644799999999999E-3</v>
      </c>
      <c r="J20">
        <v>0</v>
      </c>
      <c r="K20">
        <v>1.0193699999999999E-3</v>
      </c>
      <c r="L20">
        <v>1.2674299999999999E-3</v>
      </c>
      <c r="M20">
        <v>1.0398600000000001E-3</v>
      </c>
      <c r="P20" t="s">
        <v>15</v>
      </c>
      <c r="Q20">
        <v>0</v>
      </c>
      <c r="R20">
        <v>2.7724899999999999E-3</v>
      </c>
      <c r="S20">
        <v>0</v>
      </c>
      <c r="T20">
        <v>0</v>
      </c>
      <c r="U20">
        <v>0</v>
      </c>
      <c r="V20">
        <v>1.6330259999999999E-2</v>
      </c>
      <c r="W20">
        <v>0</v>
      </c>
      <c r="X20">
        <v>1.8823399999999999E-3</v>
      </c>
      <c r="Y20">
        <v>6.8946000000000003E-4</v>
      </c>
      <c r="Z20">
        <v>1.5518800000000001E-3</v>
      </c>
    </row>
    <row r="21" spans="2:26" x14ac:dyDescent="0.25">
      <c r="C21" t="s">
        <v>16</v>
      </c>
      <c r="D21">
        <v>9.3896699999999993E-3</v>
      </c>
      <c r="E21">
        <v>1.210898E-2</v>
      </c>
      <c r="F21">
        <v>1.311475E-2</v>
      </c>
      <c r="G21">
        <v>6.7796599999999999E-3</v>
      </c>
      <c r="H21">
        <v>0</v>
      </c>
      <c r="I21">
        <v>1.06383E-2</v>
      </c>
      <c r="J21">
        <v>2.2580650000000001E-2</v>
      </c>
      <c r="K21">
        <v>2.9850749999999999E-2</v>
      </c>
      <c r="L21">
        <v>3.7825060000000001E-2</v>
      </c>
      <c r="M21">
        <v>1.6199539999999998E-2</v>
      </c>
      <c r="P21" t="s">
        <v>16</v>
      </c>
      <c r="Q21">
        <v>3.36557E-3</v>
      </c>
      <c r="R21">
        <v>1.27572E-2</v>
      </c>
      <c r="S21">
        <v>1.0435420000000001E-2</v>
      </c>
      <c r="T21">
        <v>7.8902999999999994E-3</v>
      </c>
      <c r="U21">
        <v>0</v>
      </c>
      <c r="V21">
        <v>9.1162399999999994E-3</v>
      </c>
      <c r="W21">
        <v>2.0318590000000001E-2</v>
      </c>
      <c r="X21">
        <v>1.869229E-2</v>
      </c>
      <c r="Y21">
        <v>3.4927800000000002E-2</v>
      </c>
      <c r="Z21">
        <v>1.406337E-2</v>
      </c>
    </row>
    <row r="22" spans="2:26" x14ac:dyDescent="0.25">
      <c r="C22" t="s">
        <v>17</v>
      </c>
      <c r="D22">
        <v>0</v>
      </c>
      <c r="E22">
        <v>5.9927999999999999E-4</v>
      </c>
      <c r="F22">
        <v>6.0276999999999998E-4</v>
      </c>
      <c r="G22">
        <v>3.1113899999999999E-3</v>
      </c>
      <c r="H22">
        <v>500</v>
      </c>
      <c r="I22">
        <v>5.7034199999999998E-3</v>
      </c>
      <c r="J22">
        <v>2.7079299999999999E-3</v>
      </c>
      <c r="K22">
        <v>1.040222E-2</v>
      </c>
      <c r="L22">
        <v>5.7932299999999999E-3</v>
      </c>
      <c r="M22">
        <v>2.9051200000000002E-3</v>
      </c>
      <c r="P22" t="s">
        <v>17</v>
      </c>
      <c r="Q22">
        <v>0</v>
      </c>
      <c r="R22">
        <v>1.2198599999999999E-3</v>
      </c>
      <c r="S22">
        <v>5.5325000000000003E-4</v>
      </c>
      <c r="T22">
        <v>2.2830400000000001E-3</v>
      </c>
      <c r="U22">
        <v>500</v>
      </c>
      <c r="V22">
        <v>2.81401E-3</v>
      </c>
      <c r="W22">
        <v>5.9596900000000001E-3</v>
      </c>
      <c r="X22">
        <v>8.0956899999999991E-3</v>
      </c>
      <c r="Y22">
        <v>5.2955199999999997E-3</v>
      </c>
      <c r="Z22">
        <v>3.1035899999999998E-3</v>
      </c>
    </row>
    <row r="23" spans="2:26" x14ac:dyDescent="0.25">
      <c r="C23" t="s">
        <v>18</v>
      </c>
      <c r="D23">
        <v>2.4193550000000001E-2</v>
      </c>
      <c r="E23">
        <v>2.7777779999999998E-2</v>
      </c>
      <c r="F23">
        <v>1.5228429999999999E-2</v>
      </c>
      <c r="G23">
        <v>2.8436019999999999E-2</v>
      </c>
      <c r="H23">
        <v>1.052632E-2</v>
      </c>
      <c r="I23">
        <v>3.4090910000000002E-2</v>
      </c>
      <c r="J23">
        <v>3.551402E-2</v>
      </c>
      <c r="K23">
        <v>3.7478709999999998E-2</v>
      </c>
      <c r="L23">
        <v>2.311558E-2</v>
      </c>
      <c r="M23">
        <v>2.7382009999999998E-2</v>
      </c>
      <c r="P23" t="s">
        <v>18</v>
      </c>
      <c r="Q23">
        <v>2.73155E-2</v>
      </c>
      <c r="R23">
        <v>3.4110799999999997E-2</v>
      </c>
      <c r="S23">
        <v>2.4249960000000001E-2</v>
      </c>
      <c r="T23">
        <v>2.023757E-2</v>
      </c>
      <c r="U23">
        <v>6.39859E-3</v>
      </c>
      <c r="V23">
        <v>4.3998370000000002E-2</v>
      </c>
      <c r="W23">
        <v>5.1732439999999998E-2</v>
      </c>
      <c r="X23">
        <v>4.804597E-2</v>
      </c>
      <c r="Y23">
        <v>3.5183470000000001E-2</v>
      </c>
      <c r="Z23">
        <v>3.5231289999999998E-2</v>
      </c>
    </row>
    <row r="24" spans="2:26" x14ac:dyDescent="0.25">
      <c r="C24" t="s">
        <v>19</v>
      </c>
      <c r="D24">
        <v>6.5530800000000002E-3</v>
      </c>
      <c r="E24">
        <v>9.5377799999999992E-3</v>
      </c>
      <c r="F24">
        <v>1.657459E-2</v>
      </c>
      <c r="G24">
        <v>1.3513509999999999E-2</v>
      </c>
      <c r="H24">
        <v>500</v>
      </c>
      <c r="I24">
        <v>1.37457E-2</v>
      </c>
      <c r="J24">
        <v>2.9279280000000001E-2</v>
      </c>
      <c r="K24">
        <v>3.2640950000000002E-2</v>
      </c>
      <c r="L24">
        <v>3.7790700000000003E-2</v>
      </c>
      <c r="M24">
        <v>1.8278570000000001E-2</v>
      </c>
      <c r="P24" t="s">
        <v>19</v>
      </c>
      <c r="Q24">
        <v>2.88229E-3</v>
      </c>
      <c r="R24">
        <v>7.3562300000000001E-3</v>
      </c>
      <c r="S24">
        <v>2.271743E-2</v>
      </c>
      <c r="T24">
        <v>1.600445E-2</v>
      </c>
      <c r="U24">
        <v>500</v>
      </c>
      <c r="V24">
        <v>9.4864200000000006E-3</v>
      </c>
      <c r="W24">
        <v>2.532216E-2</v>
      </c>
      <c r="X24">
        <v>2.785369E-2</v>
      </c>
      <c r="Y24">
        <v>4.1050980000000001E-2</v>
      </c>
      <c r="Z24">
        <v>1.6353320000000001E-2</v>
      </c>
    </row>
    <row r="25" spans="2:26" x14ac:dyDescent="0.25">
      <c r="C25" t="s">
        <v>20</v>
      </c>
      <c r="D25">
        <v>2.6178E-3</v>
      </c>
      <c r="E25">
        <v>4.5208000000000002E-3</v>
      </c>
      <c r="F25">
        <v>7.4074099999999997E-3</v>
      </c>
      <c r="G25">
        <v>0</v>
      </c>
      <c r="H25">
        <v>0</v>
      </c>
      <c r="I25">
        <v>0</v>
      </c>
      <c r="J25">
        <v>1.4925400000000001E-3</v>
      </c>
      <c r="K25">
        <v>6.99301E-3</v>
      </c>
      <c r="L25">
        <v>2.06186E-3</v>
      </c>
      <c r="M25">
        <v>3.3472799999999998E-3</v>
      </c>
      <c r="P25" t="s">
        <v>20</v>
      </c>
      <c r="Q25">
        <v>3.5124100000000001E-3</v>
      </c>
      <c r="R25">
        <v>7.6761499999999996E-3</v>
      </c>
      <c r="S25">
        <v>1.3852059999999999E-2</v>
      </c>
      <c r="T25">
        <v>0</v>
      </c>
      <c r="U25">
        <v>0</v>
      </c>
      <c r="V25">
        <v>0</v>
      </c>
      <c r="W25">
        <v>2.8757100000000001E-3</v>
      </c>
      <c r="X25">
        <v>9.7682600000000008E-3</v>
      </c>
      <c r="Y25">
        <v>2.3512300000000002E-3</v>
      </c>
      <c r="Z25">
        <v>5.2287999999999996E-3</v>
      </c>
    </row>
    <row r="26" spans="2:26" x14ac:dyDescent="0.25">
      <c r="C26" t="s">
        <v>21</v>
      </c>
      <c r="D26">
        <v>0</v>
      </c>
      <c r="E26">
        <v>0</v>
      </c>
      <c r="F26">
        <v>1.53846E-3</v>
      </c>
      <c r="G26">
        <v>0</v>
      </c>
      <c r="H26">
        <v>500</v>
      </c>
      <c r="I26">
        <v>5.7142900000000003E-3</v>
      </c>
      <c r="J26">
        <v>1.9157099999999999E-3</v>
      </c>
      <c r="K26">
        <v>0</v>
      </c>
      <c r="L26">
        <v>0</v>
      </c>
      <c r="M26">
        <v>7.9071999999999996E-4</v>
      </c>
      <c r="P26" t="s">
        <v>21</v>
      </c>
      <c r="Q26">
        <v>0</v>
      </c>
      <c r="R26">
        <v>0</v>
      </c>
      <c r="S26">
        <v>5.4306999999999999E-4</v>
      </c>
      <c r="T26">
        <v>0</v>
      </c>
      <c r="U26">
        <v>500</v>
      </c>
      <c r="V26">
        <v>1.9961100000000002E-3</v>
      </c>
      <c r="W26">
        <v>1.4659E-3</v>
      </c>
      <c r="X26">
        <v>0</v>
      </c>
      <c r="Y26">
        <v>0</v>
      </c>
      <c r="Z26">
        <v>3.902E-4</v>
      </c>
    </row>
    <row r="27" spans="2:26" x14ac:dyDescent="0.25">
      <c r="B27" t="s">
        <v>76</v>
      </c>
      <c r="C27" t="s">
        <v>22</v>
      </c>
      <c r="D27">
        <v>3.0303030000000002E-2</v>
      </c>
      <c r="E27">
        <v>3.0943789999999999E-2</v>
      </c>
      <c r="F27">
        <v>4.6104930000000002E-2</v>
      </c>
      <c r="G27">
        <v>4.6218490000000001E-2</v>
      </c>
      <c r="H27">
        <v>500</v>
      </c>
      <c r="I27">
        <v>6.0606060000000003E-2</v>
      </c>
      <c r="J27">
        <v>6.6666669999999997E-2</v>
      </c>
      <c r="K27">
        <v>8.2949309999999998E-2</v>
      </c>
      <c r="L27">
        <v>0.1035503</v>
      </c>
      <c r="M27">
        <v>4.5374600000000001E-2</v>
      </c>
      <c r="O27" t="s">
        <v>76</v>
      </c>
      <c r="P27" t="s">
        <v>22</v>
      </c>
      <c r="Q27">
        <v>3.9060879999999999E-2</v>
      </c>
      <c r="R27">
        <v>4.3337559999999997E-2</v>
      </c>
      <c r="S27">
        <v>5.2163349999999997E-2</v>
      </c>
      <c r="T27">
        <v>6.1631760000000001E-2</v>
      </c>
      <c r="U27">
        <v>500</v>
      </c>
      <c r="V27">
        <v>8.9487200000000003E-2</v>
      </c>
      <c r="W27">
        <v>8.1304760000000004E-2</v>
      </c>
      <c r="X27">
        <v>8.9387069999999999E-2</v>
      </c>
      <c r="Y27">
        <v>0.12013697</v>
      </c>
      <c r="Z27">
        <v>5.821689E-2</v>
      </c>
    </row>
    <row r="28" spans="2:26" x14ac:dyDescent="0.25">
      <c r="B28" t="s">
        <v>76</v>
      </c>
      <c r="C28" t="s">
        <v>23</v>
      </c>
      <c r="D28">
        <v>6.9444399999999996E-3</v>
      </c>
      <c r="E28">
        <v>1.077944E-2</v>
      </c>
      <c r="F28">
        <v>1.7341039999999999E-2</v>
      </c>
      <c r="G28">
        <v>4.4444440000000002E-2</v>
      </c>
      <c r="H28">
        <v>500</v>
      </c>
      <c r="I28">
        <v>4.301075E-2</v>
      </c>
      <c r="J28">
        <v>4.889976E-2</v>
      </c>
      <c r="K28">
        <v>9.7560980000000005E-2</v>
      </c>
      <c r="L28">
        <v>9.375E-2</v>
      </c>
      <c r="M28">
        <v>2.7945379999999999E-2</v>
      </c>
      <c r="O28" t="s">
        <v>76</v>
      </c>
      <c r="P28" t="s">
        <v>23</v>
      </c>
      <c r="Q28">
        <v>1.15665E-2</v>
      </c>
      <c r="R28">
        <v>1.345679E-2</v>
      </c>
      <c r="S28">
        <v>1.87376E-2</v>
      </c>
      <c r="T28">
        <v>4.8023389999999999E-2</v>
      </c>
      <c r="U28">
        <v>500</v>
      </c>
      <c r="V28">
        <v>5.9354379999999998E-2</v>
      </c>
      <c r="W28">
        <v>6.214298E-2</v>
      </c>
      <c r="X28">
        <v>0.13957649999999999</v>
      </c>
      <c r="Y28">
        <v>0.13861299999999999</v>
      </c>
      <c r="Z28">
        <v>4.1679040000000001E-2</v>
      </c>
    </row>
    <row r="29" spans="2:26" x14ac:dyDescent="0.25">
      <c r="C29" t="s">
        <v>24</v>
      </c>
      <c r="D29">
        <v>3.3068799999999999E-3</v>
      </c>
      <c r="E29">
        <v>3.5046700000000001E-3</v>
      </c>
      <c r="F29">
        <v>7.5949399999999997E-3</v>
      </c>
      <c r="G29">
        <v>7.1326699999999998E-3</v>
      </c>
      <c r="H29">
        <v>1.36612E-3</v>
      </c>
      <c r="I29">
        <v>4.4943800000000001E-3</v>
      </c>
      <c r="J29">
        <v>3.0441399999999999E-3</v>
      </c>
      <c r="K29">
        <v>4.9906400000000002E-3</v>
      </c>
      <c r="L29">
        <v>7.7481800000000003E-3</v>
      </c>
      <c r="M29">
        <v>4.77408E-3</v>
      </c>
      <c r="P29" t="s">
        <v>24</v>
      </c>
      <c r="Q29">
        <v>2.3725E-3</v>
      </c>
      <c r="R29">
        <v>2.9980300000000001E-3</v>
      </c>
      <c r="S29">
        <v>9.1283600000000003E-3</v>
      </c>
      <c r="T29">
        <v>5.54683E-3</v>
      </c>
      <c r="U29">
        <v>1.3958600000000001E-3</v>
      </c>
      <c r="V29">
        <v>6.6636000000000004E-3</v>
      </c>
      <c r="W29">
        <v>3.4535500000000001E-3</v>
      </c>
      <c r="X29">
        <v>3.1366599999999999E-3</v>
      </c>
      <c r="Y29">
        <v>8.6108999999999995E-3</v>
      </c>
      <c r="Z29">
        <v>4.5353299999999997E-3</v>
      </c>
    </row>
    <row r="30" spans="2:26" x14ac:dyDescent="0.25">
      <c r="C30" t="s">
        <v>25</v>
      </c>
      <c r="D30">
        <v>5.7183700000000004E-3</v>
      </c>
      <c r="E30">
        <v>2.4639200000000001E-3</v>
      </c>
      <c r="F30">
        <v>5.3404500000000001E-3</v>
      </c>
      <c r="G30">
        <v>1.46199E-3</v>
      </c>
      <c r="H30">
        <v>500</v>
      </c>
      <c r="I30">
        <v>8.6580000000000001E-4</v>
      </c>
      <c r="J30">
        <v>3.57143E-3</v>
      </c>
      <c r="K30">
        <v>5.12445E-3</v>
      </c>
      <c r="L30">
        <v>3.4965E-3</v>
      </c>
      <c r="M30">
        <v>3.4585800000000002E-3</v>
      </c>
      <c r="P30" t="s">
        <v>25</v>
      </c>
      <c r="Q30">
        <v>6.2097699999999999E-3</v>
      </c>
      <c r="R30">
        <v>2.8689399999999999E-3</v>
      </c>
      <c r="S30">
        <v>6.2576200000000002E-3</v>
      </c>
      <c r="T30">
        <v>3.5779499999999999E-3</v>
      </c>
      <c r="U30">
        <v>500</v>
      </c>
      <c r="V30">
        <v>2.7307999999999998E-4</v>
      </c>
      <c r="W30">
        <v>3.4114100000000001E-3</v>
      </c>
      <c r="X30">
        <v>3.6271799999999998E-3</v>
      </c>
      <c r="Y30">
        <v>2.7245400000000001E-3</v>
      </c>
      <c r="Z30">
        <v>3.4675000000000001E-3</v>
      </c>
    </row>
    <row r="31" spans="2:26" x14ac:dyDescent="0.25">
      <c r="C31" t="s">
        <v>26</v>
      </c>
      <c r="D31">
        <v>0</v>
      </c>
      <c r="E31">
        <v>0</v>
      </c>
      <c r="F31">
        <v>0</v>
      </c>
      <c r="G31">
        <v>0</v>
      </c>
      <c r="H31">
        <v>0</v>
      </c>
      <c r="I31">
        <v>500</v>
      </c>
      <c r="J31">
        <v>0</v>
      </c>
      <c r="K31">
        <v>0</v>
      </c>
      <c r="L31">
        <v>0</v>
      </c>
      <c r="M31">
        <v>0</v>
      </c>
      <c r="P31" t="s">
        <v>26</v>
      </c>
      <c r="Q31">
        <v>0</v>
      </c>
      <c r="R31">
        <v>0</v>
      </c>
      <c r="S31">
        <v>0</v>
      </c>
      <c r="T31">
        <v>0</v>
      </c>
      <c r="U31">
        <v>0</v>
      </c>
      <c r="V31">
        <v>500</v>
      </c>
      <c r="W31">
        <v>0</v>
      </c>
      <c r="X31">
        <v>0</v>
      </c>
      <c r="Y31">
        <v>0</v>
      </c>
      <c r="Z31">
        <v>0</v>
      </c>
    </row>
    <row r="32" spans="2:26" x14ac:dyDescent="0.25">
      <c r="C32" t="s">
        <v>27</v>
      </c>
      <c r="D32">
        <v>2.4390200000000001E-3</v>
      </c>
      <c r="E32">
        <v>4.9566300000000001E-3</v>
      </c>
      <c r="F32">
        <v>3.1645599999999999E-3</v>
      </c>
      <c r="G32">
        <v>7.7519399999999997E-3</v>
      </c>
      <c r="H32">
        <v>9.6618399999999997E-3</v>
      </c>
      <c r="I32">
        <v>0</v>
      </c>
      <c r="J32">
        <v>8.0753700000000001E-3</v>
      </c>
      <c r="K32">
        <v>3.1397199999999999E-3</v>
      </c>
      <c r="L32">
        <v>4.2417799999999997E-3</v>
      </c>
      <c r="M32">
        <v>4.9041500000000003E-3</v>
      </c>
      <c r="P32" t="s">
        <v>27</v>
      </c>
      <c r="Q32">
        <v>1.1280000000000001E-3</v>
      </c>
      <c r="R32">
        <v>4.1269599999999998E-3</v>
      </c>
      <c r="S32">
        <v>3.4362999999999999E-4</v>
      </c>
      <c r="T32">
        <v>5.3804400000000002E-3</v>
      </c>
      <c r="U32">
        <v>1.205176E-2</v>
      </c>
      <c r="V32">
        <v>0</v>
      </c>
      <c r="W32">
        <v>6.8831999999999999E-3</v>
      </c>
      <c r="X32">
        <v>5.7753700000000002E-3</v>
      </c>
      <c r="Y32">
        <v>3.1189799999999999E-3</v>
      </c>
      <c r="Z32">
        <v>4.1231499999999999E-3</v>
      </c>
    </row>
    <row r="33" spans="1:41" x14ac:dyDescent="0.25">
      <c r="B33" t="s">
        <v>76</v>
      </c>
      <c r="C33" t="s">
        <v>28</v>
      </c>
      <c r="D33">
        <v>0.14092953999999999</v>
      </c>
      <c r="E33">
        <v>0.14694280000000001</v>
      </c>
      <c r="F33">
        <v>0.18857143000000001</v>
      </c>
      <c r="G33">
        <v>0.20634921000000001</v>
      </c>
      <c r="H33">
        <v>500</v>
      </c>
      <c r="I33">
        <v>0.19417476</v>
      </c>
      <c r="J33">
        <v>0.21678322</v>
      </c>
      <c r="K33">
        <v>0.16585366000000001</v>
      </c>
      <c r="L33">
        <v>0.28054298999999999</v>
      </c>
      <c r="M33">
        <v>0.17380952</v>
      </c>
      <c r="O33" t="s">
        <v>76</v>
      </c>
      <c r="P33" t="s">
        <v>28</v>
      </c>
      <c r="Q33">
        <v>0.16134689999999999</v>
      </c>
      <c r="R33">
        <v>0.15981340999999999</v>
      </c>
      <c r="S33">
        <v>0.21195642000000001</v>
      </c>
      <c r="T33">
        <v>0.21690512000000001</v>
      </c>
      <c r="U33">
        <v>500</v>
      </c>
      <c r="V33">
        <v>0.20737421</v>
      </c>
      <c r="W33">
        <v>0.22837647999999999</v>
      </c>
      <c r="X33">
        <v>0.16887281000000001</v>
      </c>
      <c r="Y33">
        <v>0.28507648000000002</v>
      </c>
      <c r="Z33">
        <v>0.19137172</v>
      </c>
    </row>
    <row r="34" spans="1:41" x14ac:dyDescent="0.25">
      <c r="C34" t="s">
        <v>29</v>
      </c>
      <c r="D34">
        <v>9.4251000000000003E-4</v>
      </c>
      <c r="E34">
        <v>0</v>
      </c>
      <c r="F34">
        <v>0</v>
      </c>
      <c r="G34">
        <v>0</v>
      </c>
      <c r="H34">
        <v>500</v>
      </c>
      <c r="I34">
        <v>0</v>
      </c>
      <c r="J34">
        <v>0</v>
      </c>
      <c r="K34">
        <v>0</v>
      </c>
      <c r="L34">
        <v>1.6835000000000001E-3</v>
      </c>
      <c r="M34">
        <v>5.1962000000000004E-4</v>
      </c>
      <c r="P34" t="s">
        <v>29</v>
      </c>
      <c r="Q34">
        <v>3.0287000000000001E-4</v>
      </c>
      <c r="R34">
        <v>0</v>
      </c>
      <c r="S34">
        <v>0</v>
      </c>
      <c r="T34">
        <v>0</v>
      </c>
      <c r="U34">
        <v>500</v>
      </c>
      <c r="V34">
        <v>0</v>
      </c>
      <c r="W34">
        <v>0</v>
      </c>
      <c r="X34">
        <v>0</v>
      </c>
      <c r="Y34">
        <v>1.0559199999999999E-3</v>
      </c>
      <c r="Z34">
        <v>2.4748000000000001E-4</v>
      </c>
    </row>
    <row r="35" spans="1:41" x14ac:dyDescent="0.25">
      <c r="B35" t="s">
        <v>76</v>
      </c>
      <c r="C35" t="s">
        <v>30</v>
      </c>
      <c r="D35">
        <v>0.36286645000000001</v>
      </c>
      <c r="E35">
        <v>0.37175722</v>
      </c>
      <c r="F35">
        <v>0.36206896999999999</v>
      </c>
      <c r="G35">
        <v>0.36420862999999998</v>
      </c>
      <c r="H35">
        <v>500</v>
      </c>
      <c r="I35">
        <v>0.35205617</v>
      </c>
      <c r="J35">
        <v>0.37380457</v>
      </c>
      <c r="K35">
        <v>0.39814814999999998</v>
      </c>
      <c r="L35">
        <v>0.36598279</v>
      </c>
      <c r="M35">
        <v>0.36825119000000001</v>
      </c>
      <c r="O35" t="s">
        <v>76</v>
      </c>
      <c r="P35" t="s">
        <v>30</v>
      </c>
      <c r="Q35">
        <v>0.33619621999999999</v>
      </c>
      <c r="R35">
        <v>0.33663050999999999</v>
      </c>
      <c r="S35">
        <v>0.32705856999999999</v>
      </c>
      <c r="T35">
        <v>0.32560825999999998</v>
      </c>
      <c r="U35">
        <v>500</v>
      </c>
      <c r="V35">
        <v>0.31837417000000001</v>
      </c>
      <c r="W35">
        <v>0.33479980999999998</v>
      </c>
      <c r="X35">
        <v>0.34026156000000002</v>
      </c>
      <c r="Y35">
        <v>0.33948316000000001</v>
      </c>
      <c r="Z35">
        <v>0.33388202</v>
      </c>
    </row>
    <row r="40" spans="1:41" s="3" customFormat="1" ht="15.75" thickBot="1" x14ac:dyDescent="0.3">
      <c r="B40" s="3" t="s">
        <v>77</v>
      </c>
      <c r="L40" s="3" t="s">
        <v>184</v>
      </c>
    </row>
    <row r="41" spans="1:41" x14ac:dyDescent="0.25">
      <c r="A41" t="s">
        <v>172</v>
      </c>
      <c r="C41" t="s">
        <v>85</v>
      </c>
      <c r="E41" t="s">
        <v>86</v>
      </c>
      <c r="F41" t="s">
        <v>87</v>
      </c>
      <c r="L41" t="s">
        <v>85</v>
      </c>
      <c r="N41" t="s">
        <v>86</v>
      </c>
      <c r="O41" t="s">
        <v>88</v>
      </c>
      <c r="W41" t="s">
        <v>85</v>
      </c>
      <c r="Y41" t="s">
        <v>89</v>
      </c>
      <c r="Z41" t="s">
        <v>87</v>
      </c>
      <c r="AG41" t="s">
        <v>85</v>
      </c>
      <c r="AI41" t="s">
        <v>89</v>
      </c>
      <c r="AJ41" t="s">
        <v>88</v>
      </c>
    </row>
    <row r="43" spans="1:41" x14ac:dyDescent="0.25">
      <c r="B43" t="s">
        <v>0</v>
      </c>
      <c r="C43" t="s">
        <v>79</v>
      </c>
      <c r="D43" t="s">
        <v>28</v>
      </c>
      <c r="E43" t="s">
        <v>80</v>
      </c>
      <c r="F43" t="s">
        <v>81</v>
      </c>
      <c r="G43" t="s">
        <v>82</v>
      </c>
      <c r="H43" t="s">
        <v>83</v>
      </c>
      <c r="I43" t="s">
        <v>84</v>
      </c>
      <c r="L43" t="s">
        <v>0</v>
      </c>
      <c r="M43" t="s">
        <v>79</v>
      </c>
      <c r="N43" t="s">
        <v>28</v>
      </c>
      <c r="O43" t="s">
        <v>80</v>
      </c>
      <c r="P43" t="s">
        <v>81</v>
      </c>
      <c r="Q43" t="s">
        <v>82</v>
      </c>
      <c r="R43" t="s">
        <v>83</v>
      </c>
      <c r="S43" t="s">
        <v>84</v>
      </c>
      <c r="W43" t="s">
        <v>0</v>
      </c>
      <c r="X43" t="s">
        <v>79</v>
      </c>
      <c r="Y43" t="s">
        <v>28</v>
      </c>
      <c r="Z43" t="s">
        <v>80</v>
      </c>
      <c r="AA43" t="s">
        <v>81</v>
      </c>
      <c r="AB43" t="s">
        <v>82</v>
      </c>
      <c r="AC43" t="s">
        <v>83</v>
      </c>
      <c r="AD43" t="s">
        <v>84</v>
      </c>
      <c r="AG43" t="s">
        <v>0</v>
      </c>
      <c r="AH43" t="s">
        <v>79</v>
      </c>
      <c r="AI43" t="s">
        <v>28</v>
      </c>
      <c r="AJ43" t="s">
        <v>80</v>
      </c>
      <c r="AK43" t="s">
        <v>81</v>
      </c>
      <c r="AL43" t="s">
        <v>82</v>
      </c>
      <c r="AM43" t="s">
        <v>83</v>
      </c>
      <c r="AN43" t="s">
        <v>84</v>
      </c>
    </row>
    <row r="44" spans="1:41" x14ac:dyDescent="0.25">
      <c r="B44" t="s">
        <v>1</v>
      </c>
      <c r="C44">
        <v>0.31877349999999999</v>
      </c>
      <c r="D44">
        <v>1.10118E-2</v>
      </c>
      <c r="E44">
        <v>0.29718430000000001</v>
      </c>
      <c r="F44">
        <v>0.34036280000000002</v>
      </c>
      <c r="G44">
        <v>4062</v>
      </c>
      <c r="H44">
        <v>1</v>
      </c>
      <c r="I44">
        <v>1</v>
      </c>
      <c r="L44" t="s">
        <v>1</v>
      </c>
      <c r="M44">
        <v>0.31877349999999999</v>
      </c>
      <c r="N44">
        <v>1.10118E-2</v>
      </c>
      <c r="O44">
        <v>0.29718430000000001</v>
      </c>
      <c r="P44">
        <v>0.34036280000000002</v>
      </c>
      <c r="Q44">
        <v>4062</v>
      </c>
      <c r="R44">
        <v>2</v>
      </c>
      <c r="S44">
        <v>1</v>
      </c>
      <c r="T44" s="6">
        <f>M44/C44*100</f>
        <v>100</v>
      </c>
      <c r="W44" t="s">
        <v>1</v>
      </c>
      <c r="X44">
        <v>0.3180615</v>
      </c>
      <c r="Y44">
        <v>1.1051699999999999E-2</v>
      </c>
      <c r="Z44">
        <v>0.29639409999999999</v>
      </c>
      <c r="AA44">
        <v>0.3397289</v>
      </c>
      <c r="AB44">
        <v>4062</v>
      </c>
      <c r="AC44">
        <v>1</v>
      </c>
      <c r="AD44">
        <v>2</v>
      </c>
      <c r="AE44" s="5">
        <f>X44/C44*100</f>
        <v>99.776643918017029</v>
      </c>
      <c r="AG44" t="s">
        <v>1</v>
      </c>
      <c r="AH44">
        <v>0.3180615</v>
      </c>
      <c r="AI44">
        <v>1.1051699999999999E-2</v>
      </c>
      <c r="AJ44">
        <v>0.29639409999999999</v>
      </c>
      <c r="AK44">
        <v>0.3397289</v>
      </c>
      <c r="AL44">
        <v>4062</v>
      </c>
      <c r="AM44">
        <v>2</v>
      </c>
      <c r="AN44">
        <v>2</v>
      </c>
      <c r="AO44" s="5">
        <f>AH44/M44*100</f>
        <v>99.776643918017029</v>
      </c>
    </row>
    <row r="45" spans="1:41" x14ac:dyDescent="0.25">
      <c r="B45" t="s">
        <v>2</v>
      </c>
      <c r="C45">
        <v>0.1795612</v>
      </c>
      <c r="D45">
        <v>7.6873999999999996E-3</v>
      </c>
      <c r="E45">
        <v>0.16442509999999999</v>
      </c>
      <c r="F45">
        <v>0.19469729999999999</v>
      </c>
      <c r="G45">
        <v>265</v>
      </c>
      <c r="H45">
        <v>1</v>
      </c>
      <c r="I45">
        <v>1</v>
      </c>
      <c r="L45" t="s">
        <v>2</v>
      </c>
      <c r="M45">
        <v>0.1804673</v>
      </c>
      <c r="N45">
        <v>7.6813000000000003E-3</v>
      </c>
      <c r="O45">
        <v>0.1653432</v>
      </c>
      <c r="P45">
        <v>0.1955914</v>
      </c>
      <c r="Q45">
        <v>265</v>
      </c>
      <c r="R45">
        <v>2</v>
      </c>
      <c r="S45">
        <v>1</v>
      </c>
      <c r="T45" s="6">
        <f t="shared" ref="T45:T73" si="0">M45/C45*100</f>
        <v>100.50461903796588</v>
      </c>
      <c r="W45" t="s">
        <v>2</v>
      </c>
      <c r="X45">
        <v>0.17744770000000001</v>
      </c>
      <c r="Y45">
        <v>7.8618999999999998E-3</v>
      </c>
      <c r="Z45">
        <v>0.1619679</v>
      </c>
      <c r="AA45">
        <v>0.1929276</v>
      </c>
      <c r="AB45">
        <v>265</v>
      </c>
      <c r="AC45">
        <v>1</v>
      </c>
      <c r="AD45">
        <v>2</v>
      </c>
      <c r="AE45" s="5">
        <f t="shared" ref="AE45:AE73" si="1">X45/C45*100</f>
        <v>98.822963981082779</v>
      </c>
      <c r="AG45" t="s">
        <v>2</v>
      </c>
      <c r="AH45">
        <v>0.17820739999999999</v>
      </c>
      <c r="AI45">
        <v>7.8522000000000002E-3</v>
      </c>
      <c r="AJ45">
        <v>0.1627468</v>
      </c>
      <c r="AK45">
        <v>0.19366800000000001</v>
      </c>
      <c r="AL45">
        <v>265</v>
      </c>
      <c r="AM45">
        <v>2</v>
      </c>
      <c r="AN45">
        <v>2</v>
      </c>
      <c r="AO45" s="5">
        <f t="shared" ref="AO45:AO73" si="2">AH45/M45*100</f>
        <v>98.74775097760093</v>
      </c>
    </row>
    <row r="46" spans="1:41" x14ac:dyDescent="0.25">
      <c r="B46" t="s">
        <v>3</v>
      </c>
      <c r="C46">
        <v>0.3663981</v>
      </c>
      <c r="D46">
        <v>1.7857399999999999E-2</v>
      </c>
      <c r="E46">
        <v>0.33138919999999999</v>
      </c>
      <c r="F46">
        <v>0.40140690000000001</v>
      </c>
      <c r="G46">
        <v>4675</v>
      </c>
      <c r="H46">
        <v>1</v>
      </c>
      <c r="I46">
        <v>1</v>
      </c>
      <c r="L46" t="s">
        <v>3</v>
      </c>
      <c r="M46">
        <v>0.36457329999999999</v>
      </c>
      <c r="N46">
        <v>1.7655199999999999E-2</v>
      </c>
      <c r="O46">
        <v>0.3299608</v>
      </c>
      <c r="P46">
        <v>0.39918589999999998</v>
      </c>
      <c r="Q46">
        <v>4675</v>
      </c>
      <c r="R46">
        <v>2</v>
      </c>
      <c r="S46">
        <v>1</v>
      </c>
      <c r="T46" s="6">
        <f t="shared" si="0"/>
        <v>99.501962482884053</v>
      </c>
      <c r="W46" t="s">
        <v>3</v>
      </c>
      <c r="X46">
        <v>0.36638569999999998</v>
      </c>
      <c r="Y46">
        <v>1.7868999999999999E-2</v>
      </c>
      <c r="Z46">
        <v>0.33135399999999998</v>
      </c>
      <c r="AA46">
        <v>0.40141739999999998</v>
      </c>
      <c r="AB46">
        <v>4675</v>
      </c>
      <c r="AC46">
        <v>1</v>
      </c>
      <c r="AD46">
        <v>2</v>
      </c>
      <c r="AE46" s="5">
        <f t="shared" si="1"/>
        <v>99.996615702974438</v>
      </c>
      <c r="AG46" t="s">
        <v>3</v>
      </c>
      <c r="AH46">
        <v>0.36455769999999998</v>
      </c>
      <c r="AI46">
        <v>1.7666600000000001E-2</v>
      </c>
      <c r="AJ46">
        <v>0.32992290000000002</v>
      </c>
      <c r="AK46">
        <v>0.3991924</v>
      </c>
      <c r="AL46">
        <v>4675</v>
      </c>
      <c r="AM46">
        <v>2</v>
      </c>
      <c r="AN46">
        <v>2</v>
      </c>
      <c r="AO46" s="5">
        <f t="shared" si="2"/>
        <v>99.995721025099755</v>
      </c>
    </row>
    <row r="47" spans="1:41" x14ac:dyDescent="0.25">
      <c r="B47" t="s">
        <v>4</v>
      </c>
      <c r="C47">
        <v>0.29408509999999999</v>
      </c>
      <c r="D47">
        <v>1.12198E-2</v>
      </c>
      <c r="E47">
        <v>0.27208939999999998</v>
      </c>
      <c r="F47">
        <v>0.31608069999999999</v>
      </c>
      <c r="G47">
        <v>5010</v>
      </c>
      <c r="H47">
        <v>1</v>
      </c>
      <c r="I47">
        <v>1</v>
      </c>
      <c r="L47" t="s">
        <v>4</v>
      </c>
      <c r="M47">
        <v>0.29408509999999999</v>
      </c>
      <c r="N47">
        <v>1.12198E-2</v>
      </c>
      <c r="O47">
        <v>0.27208939999999998</v>
      </c>
      <c r="P47">
        <v>0.31608069999999999</v>
      </c>
      <c r="Q47">
        <v>5010</v>
      </c>
      <c r="R47">
        <v>2</v>
      </c>
      <c r="S47">
        <v>1</v>
      </c>
      <c r="T47" s="6">
        <f t="shared" si="0"/>
        <v>100</v>
      </c>
      <c r="W47" t="s">
        <v>4</v>
      </c>
      <c r="X47">
        <v>0.2947941</v>
      </c>
      <c r="Y47">
        <v>1.13247E-2</v>
      </c>
      <c r="Z47">
        <v>0.27259280000000002</v>
      </c>
      <c r="AA47">
        <v>0.31699539999999998</v>
      </c>
      <c r="AB47">
        <v>5025</v>
      </c>
      <c r="AC47">
        <v>1</v>
      </c>
      <c r="AD47">
        <v>2</v>
      </c>
      <c r="AE47" s="5">
        <f t="shared" si="1"/>
        <v>100.24108667865185</v>
      </c>
      <c r="AG47" t="s">
        <v>4</v>
      </c>
      <c r="AH47">
        <v>0.2947941</v>
      </c>
      <c r="AI47">
        <v>1.13247E-2</v>
      </c>
      <c r="AJ47">
        <v>0.27259280000000002</v>
      </c>
      <c r="AK47">
        <v>0.31699539999999998</v>
      </c>
      <c r="AL47">
        <v>5025</v>
      </c>
      <c r="AM47">
        <v>2</v>
      </c>
      <c r="AN47">
        <v>2</v>
      </c>
      <c r="AO47" s="5">
        <f t="shared" si="2"/>
        <v>100.24108667865185</v>
      </c>
    </row>
    <row r="48" spans="1:41" x14ac:dyDescent="0.25">
      <c r="B48" t="s">
        <v>5</v>
      </c>
      <c r="C48">
        <v>0.26824039999999999</v>
      </c>
      <c r="D48">
        <v>8.2363000000000002E-3</v>
      </c>
      <c r="E48">
        <v>0.25209110000000001</v>
      </c>
      <c r="F48">
        <v>0.28438970000000002</v>
      </c>
      <c r="G48">
        <v>2985</v>
      </c>
      <c r="H48">
        <v>1</v>
      </c>
      <c r="I48">
        <v>1</v>
      </c>
      <c r="L48" t="s">
        <v>5</v>
      </c>
      <c r="M48">
        <v>0.26600240000000003</v>
      </c>
      <c r="N48">
        <v>8.2056000000000004E-3</v>
      </c>
      <c r="O48">
        <v>0.2499131</v>
      </c>
      <c r="P48">
        <v>0.2820916</v>
      </c>
      <c r="Q48">
        <v>2985</v>
      </c>
      <c r="R48">
        <v>2</v>
      </c>
      <c r="S48">
        <v>1</v>
      </c>
      <c r="T48" s="6">
        <f t="shared" si="0"/>
        <v>99.165673776209715</v>
      </c>
      <c r="W48" t="s">
        <v>5</v>
      </c>
      <c r="X48">
        <v>0.26987250000000002</v>
      </c>
      <c r="Y48">
        <v>8.3353000000000003E-3</v>
      </c>
      <c r="Z48">
        <v>0.253529</v>
      </c>
      <c r="AA48">
        <v>0.28621600000000003</v>
      </c>
      <c r="AB48">
        <v>2985</v>
      </c>
      <c r="AC48">
        <v>1</v>
      </c>
      <c r="AD48">
        <v>2</v>
      </c>
      <c r="AE48" s="5">
        <f t="shared" si="1"/>
        <v>100.60844675149605</v>
      </c>
      <c r="AG48" t="s">
        <v>5</v>
      </c>
      <c r="AH48">
        <v>0.267619</v>
      </c>
      <c r="AI48">
        <v>8.3043000000000006E-3</v>
      </c>
      <c r="AJ48">
        <v>0.25133630000000001</v>
      </c>
      <c r="AK48">
        <v>0.28390179999999998</v>
      </c>
      <c r="AL48">
        <v>2985</v>
      </c>
      <c r="AM48">
        <v>2</v>
      </c>
      <c r="AN48">
        <v>2</v>
      </c>
      <c r="AO48" s="5">
        <f t="shared" si="2"/>
        <v>100.60773887754395</v>
      </c>
    </row>
    <row r="49" spans="2:41" x14ac:dyDescent="0.25">
      <c r="B49" t="s">
        <v>6</v>
      </c>
      <c r="C49">
        <v>0.1560753</v>
      </c>
      <c r="D49">
        <v>4.0990999999999996E-3</v>
      </c>
      <c r="E49">
        <v>0.14803569999999999</v>
      </c>
      <c r="F49">
        <v>0.16411490000000001</v>
      </c>
      <c r="G49">
        <v>1725</v>
      </c>
      <c r="H49">
        <v>1</v>
      </c>
      <c r="I49">
        <v>1</v>
      </c>
      <c r="L49" t="s">
        <v>6</v>
      </c>
      <c r="M49">
        <v>0.157634</v>
      </c>
      <c r="N49">
        <v>4.1764999999999997E-3</v>
      </c>
      <c r="O49">
        <v>0.14944250000000001</v>
      </c>
      <c r="P49">
        <v>0.16582540000000001</v>
      </c>
      <c r="Q49">
        <v>1725</v>
      </c>
      <c r="R49">
        <v>2</v>
      </c>
      <c r="S49">
        <v>1</v>
      </c>
      <c r="T49" s="6">
        <f t="shared" si="0"/>
        <v>100.99868460928796</v>
      </c>
      <c r="W49" t="s">
        <v>6</v>
      </c>
      <c r="X49">
        <v>0.15546470000000001</v>
      </c>
      <c r="Y49">
        <v>4.0948E-3</v>
      </c>
      <c r="Z49">
        <v>0.14743339999999999</v>
      </c>
      <c r="AA49">
        <v>0.16349610000000001</v>
      </c>
      <c r="AB49">
        <v>1725</v>
      </c>
      <c r="AC49">
        <v>1</v>
      </c>
      <c r="AD49">
        <v>2</v>
      </c>
      <c r="AE49" s="5">
        <f t="shared" si="1"/>
        <v>99.608778583158269</v>
      </c>
      <c r="AG49" t="s">
        <v>6</v>
      </c>
      <c r="AH49">
        <v>0.1569989</v>
      </c>
      <c r="AI49">
        <v>4.1732999999999996E-3</v>
      </c>
      <c r="AJ49">
        <v>0.14881359999999999</v>
      </c>
      <c r="AK49">
        <v>0.1651842</v>
      </c>
      <c r="AL49">
        <v>1725</v>
      </c>
      <c r="AM49">
        <v>2</v>
      </c>
      <c r="AN49">
        <v>2</v>
      </c>
      <c r="AO49" s="5">
        <f t="shared" si="2"/>
        <v>99.597104685537388</v>
      </c>
    </row>
    <row r="50" spans="2:41" x14ac:dyDescent="0.25">
      <c r="B50" t="s">
        <v>7</v>
      </c>
      <c r="C50">
        <v>0.31002380000000002</v>
      </c>
      <c r="D50">
        <v>6.7771000000000003E-3</v>
      </c>
      <c r="E50">
        <v>0.29673890000000003</v>
      </c>
      <c r="F50">
        <v>0.3233086</v>
      </c>
      <c r="G50">
        <v>8286</v>
      </c>
      <c r="H50">
        <v>1</v>
      </c>
      <c r="I50">
        <v>1</v>
      </c>
      <c r="L50" t="s">
        <v>7</v>
      </c>
      <c r="M50">
        <v>0.3127858</v>
      </c>
      <c r="N50">
        <v>6.8329999999999997E-3</v>
      </c>
      <c r="O50">
        <v>0.29939149999999998</v>
      </c>
      <c r="P50">
        <v>0.32618019999999998</v>
      </c>
      <c r="Q50">
        <v>8286</v>
      </c>
      <c r="R50">
        <v>2</v>
      </c>
      <c r="S50">
        <v>1</v>
      </c>
      <c r="T50" s="6">
        <f t="shared" si="0"/>
        <v>100.89089934385682</v>
      </c>
      <c r="W50" t="s">
        <v>7</v>
      </c>
      <c r="X50">
        <v>0.305147</v>
      </c>
      <c r="Y50">
        <v>6.7286999999999998E-3</v>
      </c>
      <c r="Z50">
        <v>0.29195710000000002</v>
      </c>
      <c r="AA50">
        <v>0.31833699999999998</v>
      </c>
      <c r="AB50">
        <v>8286</v>
      </c>
      <c r="AC50">
        <v>1</v>
      </c>
      <c r="AD50">
        <v>2</v>
      </c>
      <c r="AE50" s="5">
        <f t="shared" si="1"/>
        <v>98.426959478594867</v>
      </c>
      <c r="AG50" t="s">
        <v>7</v>
      </c>
      <c r="AH50">
        <v>0.30789899999999998</v>
      </c>
      <c r="AI50">
        <v>6.7843000000000001E-3</v>
      </c>
      <c r="AJ50">
        <v>0.29460009999999998</v>
      </c>
      <c r="AK50">
        <v>0.32119789999999998</v>
      </c>
      <c r="AL50">
        <v>8286</v>
      </c>
      <c r="AM50">
        <v>2</v>
      </c>
      <c r="AN50">
        <v>2</v>
      </c>
      <c r="AO50" s="5">
        <f t="shared" si="2"/>
        <v>98.43765286020016</v>
      </c>
    </row>
    <row r="51" spans="2:41" x14ac:dyDescent="0.25">
      <c r="B51" t="s">
        <v>8</v>
      </c>
      <c r="C51">
        <v>0.19170599999999999</v>
      </c>
      <c r="D51">
        <v>2.2012799999999999E-2</v>
      </c>
      <c r="E51">
        <v>0.1485495</v>
      </c>
      <c r="F51">
        <v>0.2348626</v>
      </c>
      <c r="G51">
        <v>4249</v>
      </c>
      <c r="H51">
        <v>1</v>
      </c>
      <c r="I51">
        <v>1</v>
      </c>
      <c r="L51" t="s">
        <v>8</v>
      </c>
      <c r="M51">
        <v>0.19324830000000001</v>
      </c>
      <c r="N51">
        <v>2.17538E-2</v>
      </c>
      <c r="O51">
        <v>0.1505996</v>
      </c>
      <c r="P51">
        <v>0.2358971</v>
      </c>
      <c r="Q51">
        <v>4277</v>
      </c>
      <c r="R51">
        <v>2</v>
      </c>
      <c r="S51">
        <v>1</v>
      </c>
      <c r="T51" s="6">
        <f t="shared" si="0"/>
        <v>100.80451316077745</v>
      </c>
      <c r="W51" t="s">
        <v>8</v>
      </c>
      <c r="X51">
        <v>0.1473594</v>
      </c>
      <c r="Y51">
        <v>2.1461299999999999E-2</v>
      </c>
      <c r="Z51">
        <v>0.10528419999999999</v>
      </c>
      <c r="AA51">
        <v>0.18943470000000001</v>
      </c>
      <c r="AB51">
        <v>4293</v>
      </c>
      <c r="AC51">
        <v>1</v>
      </c>
      <c r="AD51">
        <v>2</v>
      </c>
      <c r="AE51" s="7">
        <f t="shared" si="1"/>
        <v>76.86739069199713</v>
      </c>
      <c r="AG51" t="s">
        <v>8</v>
      </c>
      <c r="AH51">
        <v>0.14872940000000001</v>
      </c>
      <c r="AI51">
        <v>2.1064800000000002E-2</v>
      </c>
      <c r="AJ51">
        <v>0.1074316</v>
      </c>
      <c r="AK51">
        <v>0.19002720000000001</v>
      </c>
      <c r="AL51">
        <v>4321</v>
      </c>
      <c r="AM51">
        <v>2</v>
      </c>
      <c r="AN51">
        <v>2</v>
      </c>
      <c r="AO51" s="7">
        <f t="shared" si="2"/>
        <v>76.962850384712311</v>
      </c>
    </row>
    <row r="52" spans="2:41" x14ac:dyDescent="0.25">
      <c r="B52" t="s">
        <v>9</v>
      </c>
      <c r="C52">
        <v>0.2661097</v>
      </c>
      <c r="D52">
        <v>8.1405999999999996E-3</v>
      </c>
      <c r="E52">
        <v>0.25015009999999999</v>
      </c>
      <c r="F52">
        <v>0.28206930000000002</v>
      </c>
      <c r="G52">
        <v>4463</v>
      </c>
      <c r="H52">
        <v>1</v>
      </c>
      <c r="I52">
        <v>1</v>
      </c>
      <c r="L52" t="s">
        <v>9</v>
      </c>
      <c r="M52">
        <v>0.26338719999999999</v>
      </c>
      <c r="N52">
        <v>7.9138999999999998E-3</v>
      </c>
      <c r="O52">
        <v>0.24787210000000001</v>
      </c>
      <c r="P52">
        <v>0.27890229999999999</v>
      </c>
      <c r="Q52">
        <v>4463</v>
      </c>
      <c r="R52">
        <v>2</v>
      </c>
      <c r="S52">
        <v>1</v>
      </c>
      <c r="T52" s="6">
        <f t="shared" si="0"/>
        <v>98.976925681401312</v>
      </c>
      <c r="W52" t="s">
        <v>9</v>
      </c>
      <c r="X52">
        <v>0.2620479</v>
      </c>
      <c r="Y52">
        <v>8.0706000000000007E-3</v>
      </c>
      <c r="Z52">
        <v>0.24622559999999999</v>
      </c>
      <c r="AA52">
        <v>0.27787020000000001</v>
      </c>
      <c r="AB52">
        <v>4463</v>
      </c>
      <c r="AC52">
        <v>1</v>
      </c>
      <c r="AD52">
        <v>2</v>
      </c>
      <c r="AE52" s="5">
        <f t="shared" si="1"/>
        <v>98.473637000079279</v>
      </c>
      <c r="AG52" t="s">
        <v>9</v>
      </c>
      <c r="AH52">
        <v>0.25955899999999998</v>
      </c>
      <c r="AI52">
        <v>7.8467999999999993E-3</v>
      </c>
      <c r="AJ52">
        <v>0.24417549999999999</v>
      </c>
      <c r="AK52">
        <v>0.27494249999999998</v>
      </c>
      <c r="AL52">
        <v>4463</v>
      </c>
      <c r="AM52">
        <v>2</v>
      </c>
      <c r="AN52">
        <v>2</v>
      </c>
      <c r="AO52" s="5">
        <f t="shared" si="2"/>
        <v>98.546550477775682</v>
      </c>
    </row>
    <row r="53" spans="2:41" x14ac:dyDescent="0.25">
      <c r="B53" t="s">
        <v>10</v>
      </c>
      <c r="C53">
        <v>0.2622467</v>
      </c>
      <c r="D53">
        <v>6.5750000000000001E-3</v>
      </c>
      <c r="E53">
        <v>0.2493553</v>
      </c>
      <c r="F53">
        <v>0.2751382</v>
      </c>
      <c r="G53">
        <v>3319</v>
      </c>
      <c r="H53">
        <v>1</v>
      </c>
      <c r="I53">
        <v>1</v>
      </c>
      <c r="L53" t="s">
        <v>10</v>
      </c>
      <c r="M53">
        <v>0.26247209999999999</v>
      </c>
      <c r="N53">
        <v>6.5802999999999999E-3</v>
      </c>
      <c r="O53">
        <v>0.24957019999999999</v>
      </c>
      <c r="P53">
        <v>0.27537410000000001</v>
      </c>
      <c r="Q53">
        <v>3319</v>
      </c>
      <c r="R53">
        <v>2</v>
      </c>
      <c r="S53">
        <v>1</v>
      </c>
      <c r="T53" s="6">
        <f t="shared" si="0"/>
        <v>100.08594960394164</v>
      </c>
      <c r="W53" t="s">
        <v>10</v>
      </c>
      <c r="X53">
        <v>0.2617389</v>
      </c>
      <c r="Y53">
        <v>6.5643000000000003E-3</v>
      </c>
      <c r="Z53">
        <v>0.24886839999999999</v>
      </c>
      <c r="AA53">
        <v>0.2746093</v>
      </c>
      <c r="AB53">
        <v>3319</v>
      </c>
      <c r="AC53">
        <v>1</v>
      </c>
      <c r="AD53">
        <v>2</v>
      </c>
      <c r="AE53" s="5">
        <f t="shared" si="1"/>
        <v>99.806365532912338</v>
      </c>
      <c r="AG53" t="s">
        <v>10</v>
      </c>
      <c r="AH53">
        <v>0.26196429999999998</v>
      </c>
      <c r="AI53">
        <v>6.5694999999999998E-3</v>
      </c>
      <c r="AJ53">
        <v>0.24908350000000001</v>
      </c>
      <c r="AK53">
        <v>0.27484500000000001</v>
      </c>
      <c r="AL53">
        <v>3319</v>
      </c>
      <c r="AM53">
        <v>2</v>
      </c>
      <c r="AN53">
        <v>2</v>
      </c>
      <c r="AO53" s="5">
        <f t="shared" si="2"/>
        <v>99.80653181804847</v>
      </c>
    </row>
    <row r="54" spans="2:41" x14ac:dyDescent="0.25">
      <c r="B54" t="s">
        <v>11</v>
      </c>
      <c r="C54">
        <v>0.33272770000000002</v>
      </c>
      <c r="D54">
        <v>7.7183E-3</v>
      </c>
      <c r="E54">
        <v>0.31759150000000003</v>
      </c>
      <c r="F54">
        <v>0.3478639</v>
      </c>
      <c r="G54">
        <v>2157</v>
      </c>
      <c r="H54">
        <v>1</v>
      </c>
      <c r="I54">
        <v>1</v>
      </c>
      <c r="L54" t="s">
        <v>11</v>
      </c>
      <c r="M54">
        <v>0.33310899999999999</v>
      </c>
      <c r="N54">
        <v>7.6651999999999996E-3</v>
      </c>
      <c r="O54">
        <v>0.318077</v>
      </c>
      <c r="P54">
        <v>0.34814099999999998</v>
      </c>
      <c r="Q54">
        <v>2158</v>
      </c>
      <c r="R54">
        <v>2</v>
      </c>
      <c r="S54">
        <v>1</v>
      </c>
      <c r="T54" s="6">
        <f t="shared" si="0"/>
        <v>100.11459821349409</v>
      </c>
      <c r="W54" t="s">
        <v>11</v>
      </c>
      <c r="X54">
        <v>0.33193519999999999</v>
      </c>
      <c r="Y54">
        <v>7.7055999999999999E-3</v>
      </c>
      <c r="Z54">
        <v>0.31682389999999999</v>
      </c>
      <c r="AA54">
        <v>0.34704639999999998</v>
      </c>
      <c r="AB54">
        <v>2157</v>
      </c>
      <c r="AC54">
        <v>1</v>
      </c>
      <c r="AD54">
        <v>2</v>
      </c>
      <c r="AE54" s="5">
        <f t="shared" si="1"/>
        <v>99.761817245753804</v>
      </c>
      <c r="AG54" t="s">
        <v>11</v>
      </c>
      <c r="AH54">
        <v>0.33231959999999999</v>
      </c>
      <c r="AI54">
        <v>7.6525999999999999E-3</v>
      </c>
      <c r="AJ54">
        <v>0.31731229999999999</v>
      </c>
      <c r="AK54">
        <v>0.34732689999999999</v>
      </c>
      <c r="AL54">
        <v>2158</v>
      </c>
      <c r="AM54">
        <v>2</v>
      </c>
      <c r="AN54">
        <v>2</v>
      </c>
      <c r="AO54" s="5">
        <f t="shared" si="2"/>
        <v>99.763020512805127</v>
      </c>
    </row>
    <row r="55" spans="2:41" x14ac:dyDescent="0.25">
      <c r="B55" t="s">
        <v>12</v>
      </c>
      <c r="C55">
        <v>0.2075446</v>
      </c>
      <c r="D55">
        <v>7.7127999999999997E-3</v>
      </c>
      <c r="E55">
        <v>0.1924255</v>
      </c>
      <c r="F55">
        <v>0.22266359999999999</v>
      </c>
      <c r="G55">
        <v>7967</v>
      </c>
      <c r="H55">
        <v>1</v>
      </c>
      <c r="I55">
        <v>1</v>
      </c>
      <c r="L55" t="s">
        <v>12</v>
      </c>
      <c r="M55">
        <v>0.21226390000000001</v>
      </c>
      <c r="N55">
        <v>7.8156000000000007E-3</v>
      </c>
      <c r="O55">
        <v>0.19694329999999999</v>
      </c>
      <c r="P55">
        <v>0.22758439999999999</v>
      </c>
      <c r="Q55">
        <v>7971</v>
      </c>
      <c r="R55">
        <v>2</v>
      </c>
      <c r="S55">
        <v>1</v>
      </c>
      <c r="T55" s="6">
        <f t="shared" si="0"/>
        <v>102.27387270013288</v>
      </c>
      <c r="W55" t="s">
        <v>12</v>
      </c>
      <c r="X55">
        <v>0.19125220000000001</v>
      </c>
      <c r="Y55">
        <v>7.4028999999999996E-3</v>
      </c>
      <c r="Z55">
        <v>0.1767406</v>
      </c>
      <c r="AA55">
        <v>0.2057638</v>
      </c>
      <c r="AB55">
        <v>7967</v>
      </c>
      <c r="AC55">
        <v>1</v>
      </c>
      <c r="AD55">
        <v>2</v>
      </c>
      <c r="AE55" s="7">
        <f t="shared" si="1"/>
        <v>92.149928256384413</v>
      </c>
      <c r="AG55" t="s">
        <v>12</v>
      </c>
      <c r="AH55">
        <v>0.1956562</v>
      </c>
      <c r="AI55">
        <v>7.4691999999999996E-3</v>
      </c>
      <c r="AJ55">
        <v>0.18101449999999999</v>
      </c>
      <c r="AK55">
        <v>0.21029790000000001</v>
      </c>
      <c r="AL55">
        <v>7971</v>
      </c>
      <c r="AM55">
        <v>2</v>
      </c>
      <c r="AN55">
        <v>2</v>
      </c>
      <c r="AO55" s="7">
        <f t="shared" si="2"/>
        <v>92.175918750197269</v>
      </c>
    </row>
    <row r="56" spans="2:41" x14ac:dyDescent="0.25">
      <c r="B56" t="s">
        <v>13</v>
      </c>
      <c r="C56">
        <v>0.28192519999999999</v>
      </c>
      <c r="D56">
        <v>1.04633E-2</v>
      </c>
      <c r="E56">
        <v>0.26136789999999999</v>
      </c>
      <c r="F56">
        <v>0.30248239999999998</v>
      </c>
      <c r="G56">
        <v>501</v>
      </c>
      <c r="H56">
        <v>1</v>
      </c>
      <c r="I56">
        <v>1</v>
      </c>
      <c r="L56" t="s">
        <v>13</v>
      </c>
      <c r="M56">
        <v>0.28192519999999999</v>
      </c>
      <c r="N56">
        <v>1.04633E-2</v>
      </c>
      <c r="O56">
        <v>0.26136789999999999</v>
      </c>
      <c r="P56">
        <v>0.30248239999999998</v>
      </c>
      <c r="Q56">
        <v>501</v>
      </c>
      <c r="R56">
        <v>2</v>
      </c>
      <c r="S56">
        <v>1</v>
      </c>
      <c r="T56" s="6">
        <f t="shared" si="0"/>
        <v>100</v>
      </c>
      <c r="W56" t="s">
        <v>13</v>
      </c>
      <c r="X56">
        <v>0.27713480000000001</v>
      </c>
      <c r="Y56">
        <v>1.05206E-2</v>
      </c>
      <c r="Z56">
        <v>0.256465</v>
      </c>
      <c r="AA56">
        <v>0.29780469999999998</v>
      </c>
      <c r="AB56">
        <v>501</v>
      </c>
      <c r="AC56">
        <v>1</v>
      </c>
      <c r="AD56">
        <v>2</v>
      </c>
      <c r="AE56" s="5">
        <f t="shared" si="1"/>
        <v>98.300825892825486</v>
      </c>
      <c r="AG56" t="s">
        <v>13</v>
      </c>
      <c r="AH56">
        <v>0.27713480000000001</v>
      </c>
      <c r="AI56">
        <v>1.05206E-2</v>
      </c>
      <c r="AJ56">
        <v>0.256465</v>
      </c>
      <c r="AK56">
        <v>0.29780469999999998</v>
      </c>
      <c r="AL56">
        <v>501</v>
      </c>
      <c r="AM56">
        <v>2</v>
      </c>
      <c r="AN56">
        <v>2</v>
      </c>
      <c r="AO56" s="5">
        <f t="shared" si="2"/>
        <v>98.300825892825486</v>
      </c>
    </row>
    <row r="57" spans="2:41" x14ac:dyDescent="0.25">
      <c r="B57" t="s">
        <v>14</v>
      </c>
      <c r="C57">
        <v>0.1867965</v>
      </c>
      <c r="D57">
        <v>6.0482000000000001E-3</v>
      </c>
      <c r="E57">
        <v>0.1749357</v>
      </c>
      <c r="F57">
        <v>0.19865730000000001</v>
      </c>
      <c r="G57">
        <v>2152</v>
      </c>
      <c r="H57">
        <v>1</v>
      </c>
      <c r="I57">
        <v>1</v>
      </c>
      <c r="L57" t="s">
        <v>14</v>
      </c>
      <c r="M57">
        <v>0.18920909999999999</v>
      </c>
      <c r="N57">
        <v>6.1862000000000002E-3</v>
      </c>
      <c r="O57">
        <v>0.1770775</v>
      </c>
      <c r="P57">
        <v>0.20134070000000001</v>
      </c>
      <c r="Q57">
        <v>2152</v>
      </c>
      <c r="R57">
        <v>2</v>
      </c>
      <c r="S57">
        <v>1</v>
      </c>
      <c r="T57" s="6">
        <f t="shared" si="0"/>
        <v>101.29156595546489</v>
      </c>
      <c r="W57" t="s">
        <v>14</v>
      </c>
      <c r="X57">
        <v>0.1867965</v>
      </c>
      <c r="Y57">
        <v>6.0482000000000001E-3</v>
      </c>
      <c r="Z57">
        <v>0.1749357</v>
      </c>
      <c r="AA57">
        <v>0.19865730000000001</v>
      </c>
      <c r="AB57">
        <v>2152</v>
      </c>
      <c r="AC57">
        <v>1</v>
      </c>
      <c r="AD57">
        <v>2</v>
      </c>
      <c r="AE57" s="5">
        <f t="shared" si="1"/>
        <v>100</v>
      </c>
      <c r="AG57" t="s">
        <v>14</v>
      </c>
      <c r="AH57">
        <v>0.18920909999999999</v>
      </c>
      <c r="AI57">
        <v>6.1862000000000002E-3</v>
      </c>
      <c r="AJ57">
        <v>0.1770775</v>
      </c>
      <c r="AK57">
        <v>0.20134070000000001</v>
      </c>
      <c r="AL57">
        <v>2152</v>
      </c>
      <c r="AM57">
        <v>2</v>
      </c>
      <c r="AN57">
        <v>2</v>
      </c>
      <c r="AO57" s="5">
        <f t="shared" si="2"/>
        <v>100</v>
      </c>
    </row>
    <row r="58" spans="2:41" x14ac:dyDescent="0.25">
      <c r="B58" t="s">
        <v>15</v>
      </c>
      <c r="C58">
        <v>0.25587769999999999</v>
      </c>
      <c r="D58">
        <v>1.26716E-2</v>
      </c>
      <c r="E58">
        <v>0.2310316</v>
      </c>
      <c r="F58">
        <v>0.28072380000000002</v>
      </c>
      <c r="G58">
        <v>2925</v>
      </c>
      <c r="H58">
        <v>1</v>
      </c>
      <c r="I58">
        <v>1</v>
      </c>
      <c r="L58" t="s">
        <v>15</v>
      </c>
      <c r="M58">
        <v>0.25775500000000001</v>
      </c>
      <c r="N58">
        <v>1.2667599999999999E-2</v>
      </c>
      <c r="O58">
        <v>0.2329167</v>
      </c>
      <c r="P58">
        <v>0.28259339999999999</v>
      </c>
      <c r="Q58">
        <v>2927</v>
      </c>
      <c r="R58">
        <v>2</v>
      </c>
      <c r="S58">
        <v>1</v>
      </c>
      <c r="T58" s="6">
        <f t="shared" si="0"/>
        <v>100.73367081226696</v>
      </c>
      <c r="W58" t="s">
        <v>15</v>
      </c>
      <c r="X58">
        <v>0.25620419999999999</v>
      </c>
      <c r="Y58">
        <v>1.26952E-2</v>
      </c>
      <c r="Z58">
        <v>0.23131170000000001</v>
      </c>
      <c r="AA58">
        <v>0.28109659999999997</v>
      </c>
      <c r="AB58">
        <v>2927</v>
      </c>
      <c r="AC58">
        <v>1</v>
      </c>
      <c r="AD58">
        <v>2</v>
      </c>
      <c r="AE58" s="5">
        <f t="shared" si="1"/>
        <v>100.12760002141647</v>
      </c>
      <c r="AG58" t="s">
        <v>15</v>
      </c>
      <c r="AH58">
        <v>0.25808389999999998</v>
      </c>
      <c r="AI58">
        <v>1.2691300000000001E-2</v>
      </c>
      <c r="AJ58">
        <v>0.23319909999999999</v>
      </c>
      <c r="AK58">
        <v>0.28296880000000002</v>
      </c>
      <c r="AL58">
        <v>2929</v>
      </c>
      <c r="AM58">
        <v>2</v>
      </c>
      <c r="AN58">
        <v>2</v>
      </c>
      <c r="AO58" s="5">
        <f t="shared" si="2"/>
        <v>100.12760179239974</v>
      </c>
    </row>
    <row r="59" spans="2:41" x14ac:dyDescent="0.25">
      <c r="B59" t="s">
        <v>16</v>
      </c>
      <c r="C59">
        <v>0.36987199999999998</v>
      </c>
      <c r="D59">
        <v>2.5869400000000001E-2</v>
      </c>
      <c r="E59">
        <v>0.31910680000000002</v>
      </c>
      <c r="F59">
        <v>0.42063709999999999</v>
      </c>
      <c r="G59">
        <v>992</v>
      </c>
      <c r="H59">
        <v>1</v>
      </c>
      <c r="I59">
        <v>1</v>
      </c>
      <c r="L59" t="s">
        <v>16</v>
      </c>
      <c r="M59">
        <v>0.37034329999999999</v>
      </c>
      <c r="N59">
        <v>2.5717E-2</v>
      </c>
      <c r="O59">
        <v>0.31987739999999998</v>
      </c>
      <c r="P59">
        <v>0.42080919999999999</v>
      </c>
      <c r="Q59">
        <v>992</v>
      </c>
      <c r="R59">
        <v>2</v>
      </c>
      <c r="S59">
        <v>1</v>
      </c>
      <c r="T59" s="6">
        <f t="shared" si="0"/>
        <v>100.12742245966173</v>
      </c>
      <c r="W59" t="s">
        <v>16</v>
      </c>
      <c r="X59">
        <v>0.36586580000000002</v>
      </c>
      <c r="Y59">
        <v>2.6062200000000001E-2</v>
      </c>
      <c r="Z59">
        <v>0.31472240000000001</v>
      </c>
      <c r="AA59">
        <v>0.41700920000000002</v>
      </c>
      <c r="AB59">
        <v>993</v>
      </c>
      <c r="AC59">
        <v>1</v>
      </c>
      <c r="AD59">
        <v>2</v>
      </c>
      <c r="AE59" s="5">
        <f t="shared" si="1"/>
        <v>98.916868538305152</v>
      </c>
      <c r="AG59" t="s">
        <v>16</v>
      </c>
      <c r="AH59">
        <v>0.36632389999999998</v>
      </c>
      <c r="AI59">
        <v>2.5908799999999999E-2</v>
      </c>
      <c r="AJ59">
        <v>0.31548150000000003</v>
      </c>
      <c r="AK59">
        <v>0.41716619999999999</v>
      </c>
      <c r="AL59">
        <v>993</v>
      </c>
      <c r="AM59">
        <v>2</v>
      </c>
      <c r="AN59">
        <v>2</v>
      </c>
      <c r="AO59" s="5">
        <f t="shared" si="2"/>
        <v>98.914682674156651</v>
      </c>
    </row>
    <row r="60" spans="2:41" x14ac:dyDescent="0.25">
      <c r="B60" t="s">
        <v>17</v>
      </c>
      <c r="C60">
        <v>0.26642729999999998</v>
      </c>
      <c r="D60">
        <v>5.4478E-3</v>
      </c>
      <c r="E60">
        <v>0.25574730000000001</v>
      </c>
      <c r="F60">
        <v>0.2771073</v>
      </c>
      <c r="G60">
        <v>4980</v>
      </c>
      <c r="H60">
        <v>1</v>
      </c>
      <c r="I60">
        <v>1</v>
      </c>
      <c r="L60" t="s">
        <v>17</v>
      </c>
      <c r="M60">
        <v>0.2660361</v>
      </c>
      <c r="N60">
        <v>5.4257999999999997E-3</v>
      </c>
      <c r="O60">
        <v>0.25539909999999999</v>
      </c>
      <c r="P60">
        <v>0.276673</v>
      </c>
      <c r="Q60">
        <v>4980</v>
      </c>
      <c r="R60">
        <v>2</v>
      </c>
      <c r="S60">
        <v>1</v>
      </c>
      <c r="T60" s="6">
        <f t="shared" si="0"/>
        <v>99.853168200105628</v>
      </c>
      <c r="W60" t="s">
        <v>17</v>
      </c>
      <c r="X60">
        <v>0.26454349999999999</v>
      </c>
      <c r="Y60">
        <v>5.4574999999999997E-3</v>
      </c>
      <c r="Z60">
        <v>0.25384449999999997</v>
      </c>
      <c r="AA60">
        <v>0.2752425</v>
      </c>
      <c r="AB60">
        <v>4980</v>
      </c>
      <c r="AC60">
        <v>1</v>
      </c>
      <c r="AD60">
        <v>2</v>
      </c>
      <c r="AE60" s="5">
        <f t="shared" si="1"/>
        <v>99.292940325559726</v>
      </c>
      <c r="AG60" t="s">
        <v>17</v>
      </c>
      <c r="AH60">
        <v>0.26409539999999998</v>
      </c>
      <c r="AI60">
        <v>5.4354E-3</v>
      </c>
      <c r="AJ60">
        <v>0.25343949999999998</v>
      </c>
      <c r="AK60">
        <v>0.27475129999999998</v>
      </c>
      <c r="AL60">
        <v>4980</v>
      </c>
      <c r="AM60">
        <v>2</v>
      </c>
      <c r="AN60">
        <v>2</v>
      </c>
      <c r="AO60" s="5">
        <f t="shared" si="2"/>
        <v>99.270512535704739</v>
      </c>
    </row>
    <row r="61" spans="2:41" x14ac:dyDescent="0.25">
      <c r="B61" t="s">
        <v>18</v>
      </c>
      <c r="C61">
        <v>0.29830099999999998</v>
      </c>
      <c r="D61">
        <v>1.1589500000000001E-2</v>
      </c>
      <c r="E61">
        <v>0.2755782</v>
      </c>
      <c r="F61">
        <v>0.32102389999999997</v>
      </c>
      <c r="G61">
        <v>3509</v>
      </c>
      <c r="H61">
        <v>1</v>
      </c>
      <c r="I61">
        <v>1</v>
      </c>
      <c r="L61" t="s">
        <v>18</v>
      </c>
      <c r="M61">
        <v>0.300595</v>
      </c>
      <c r="N61">
        <v>1.1775900000000001E-2</v>
      </c>
      <c r="O61">
        <v>0.27750659999999999</v>
      </c>
      <c r="P61">
        <v>0.32368330000000001</v>
      </c>
      <c r="Q61">
        <v>3509</v>
      </c>
      <c r="R61">
        <v>2</v>
      </c>
      <c r="S61">
        <v>1</v>
      </c>
      <c r="T61" s="6">
        <f t="shared" si="0"/>
        <v>100.769021893993</v>
      </c>
      <c r="W61" t="s">
        <v>18</v>
      </c>
      <c r="X61">
        <v>0.29819220000000002</v>
      </c>
      <c r="Y61">
        <v>1.1815900000000001E-2</v>
      </c>
      <c r="Z61">
        <v>0.27502549999999998</v>
      </c>
      <c r="AA61">
        <v>0.3213589</v>
      </c>
      <c r="AB61">
        <v>3509</v>
      </c>
      <c r="AC61">
        <v>1</v>
      </c>
      <c r="AD61">
        <v>2</v>
      </c>
      <c r="AE61" s="5">
        <f t="shared" si="1"/>
        <v>99.963526773292756</v>
      </c>
      <c r="AG61" t="s">
        <v>18</v>
      </c>
      <c r="AH61">
        <v>0.3005758</v>
      </c>
      <c r="AI61">
        <v>1.2014199999999999E-2</v>
      </c>
      <c r="AJ61">
        <v>0.27702019999999999</v>
      </c>
      <c r="AK61">
        <v>0.32413130000000001</v>
      </c>
      <c r="AL61">
        <v>3509</v>
      </c>
      <c r="AM61">
        <v>2</v>
      </c>
      <c r="AN61">
        <v>2</v>
      </c>
      <c r="AO61" s="5">
        <f t="shared" si="2"/>
        <v>99.993612668208058</v>
      </c>
    </row>
    <row r="62" spans="2:41" x14ac:dyDescent="0.25">
      <c r="B62" t="s">
        <v>19</v>
      </c>
      <c r="C62">
        <v>0.28562910000000002</v>
      </c>
      <c r="D62">
        <v>1.25819E-2</v>
      </c>
      <c r="E62">
        <v>0.26095849999999998</v>
      </c>
      <c r="F62">
        <v>0.31029960000000001</v>
      </c>
      <c r="G62">
        <v>2842</v>
      </c>
      <c r="H62">
        <v>1</v>
      </c>
      <c r="I62">
        <v>1</v>
      </c>
      <c r="L62" t="s">
        <v>19</v>
      </c>
      <c r="M62">
        <v>0.2878966</v>
      </c>
      <c r="N62">
        <v>1.25253E-2</v>
      </c>
      <c r="O62">
        <v>0.26333699999999999</v>
      </c>
      <c r="P62">
        <v>0.31245610000000001</v>
      </c>
      <c r="Q62">
        <v>2846</v>
      </c>
      <c r="R62">
        <v>2</v>
      </c>
      <c r="S62">
        <v>1</v>
      </c>
      <c r="T62" s="6">
        <f t="shared" si="0"/>
        <v>100.79386168986282</v>
      </c>
      <c r="W62" t="s">
        <v>19</v>
      </c>
      <c r="X62">
        <v>0.28288170000000001</v>
      </c>
      <c r="Y62">
        <v>1.2734000000000001E-2</v>
      </c>
      <c r="Z62">
        <v>0.2579128</v>
      </c>
      <c r="AA62">
        <v>0.30785050000000003</v>
      </c>
      <c r="AB62">
        <v>2844</v>
      </c>
      <c r="AC62">
        <v>1</v>
      </c>
      <c r="AD62">
        <v>2</v>
      </c>
      <c r="AE62" s="5">
        <f t="shared" si="1"/>
        <v>99.038123216436986</v>
      </c>
      <c r="AG62" t="s">
        <v>19</v>
      </c>
      <c r="AH62">
        <v>0.28509099999999998</v>
      </c>
      <c r="AI62">
        <v>1.2673200000000001E-2</v>
      </c>
      <c r="AJ62">
        <v>0.26024140000000001</v>
      </c>
      <c r="AK62">
        <v>0.30994050000000001</v>
      </c>
      <c r="AL62">
        <v>2848</v>
      </c>
      <c r="AM62">
        <v>2</v>
      </c>
      <c r="AN62">
        <v>2</v>
      </c>
      <c r="AO62" s="5">
        <f t="shared" si="2"/>
        <v>99.0254834548237</v>
      </c>
    </row>
    <row r="63" spans="2:41" x14ac:dyDescent="0.25">
      <c r="B63" t="s">
        <v>20</v>
      </c>
      <c r="C63">
        <v>0.2719356</v>
      </c>
      <c r="D63">
        <v>9.2490000000000003E-3</v>
      </c>
      <c r="E63">
        <v>0.2537876</v>
      </c>
      <c r="F63">
        <v>0.2900837</v>
      </c>
      <c r="G63">
        <v>1075</v>
      </c>
      <c r="H63">
        <v>1</v>
      </c>
      <c r="I63">
        <v>1</v>
      </c>
      <c r="L63" t="s">
        <v>20</v>
      </c>
      <c r="M63">
        <v>0.27335029999999999</v>
      </c>
      <c r="N63">
        <v>9.4141999999999993E-3</v>
      </c>
      <c r="O63">
        <v>0.2548781</v>
      </c>
      <c r="P63">
        <v>0.29182259999999999</v>
      </c>
      <c r="Q63">
        <v>1075</v>
      </c>
      <c r="R63">
        <v>2</v>
      </c>
      <c r="S63">
        <v>1</v>
      </c>
      <c r="T63" s="6">
        <f t="shared" si="0"/>
        <v>100.52023346704146</v>
      </c>
      <c r="W63" t="s">
        <v>20</v>
      </c>
      <c r="X63">
        <v>0.27090009999999998</v>
      </c>
      <c r="Y63">
        <v>9.1421999999999996E-3</v>
      </c>
      <c r="Z63">
        <v>0.25296160000000001</v>
      </c>
      <c r="AA63">
        <v>0.2888387</v>
      </c>
      <c r="AB63">
        <v>1075</v>
      </c>
      <c r="AC63">
        <v>1</v>
      </c>
      <c r="AD63">
        <v>2</v>
      </c>
      <c r="AE63" s="5">
        <f t="shared" si="1"/>
        <v>99.619211313266803</v>
      </c>
      <c r="AG63" t="s">
        <v>20</v>
      </c>
      <c r="AH63">
        <v>0.27233950000000001</v>
      </c>
      <c r="AI63">
        <v>9.3141000000000005E-3</v>
      </c>
      <c r="AJ63">
        <v>0.2540637</v>
      </c>
      <c r="AK63">
        <v>0.29061540000000002</v>
      </c>
      <c r="AL63">
        <v>1075</v>
      </c>
      <c r="AM63">
        <v>2</v>
      </c>
      <c r="AN63">
        <v>2</v>
      </c>
      <c r="AO63" s="5">
        <f t="shared" si="2"/>
        <v>99.630218075487761</v>
      </c>
    </row>
    <row r="64" spans="2:41" x14ac:dyDescent="0.25">
      <c r="B64" t="s">
        <v>21</v>
      </c>
      <c r="C64">
        <v>0.20841299999999999</v>
      </c>
      <c r="D64">
        <v>1.03435E-2</v>
      </c>
      <c r="E64">
        <v>0.18812989999999999</v>
      </c>
      <c r="F64">
        <v>0.22869619999999999</v>
      </c>
      <c r="G64">
        <v>2416</v>
      </c>
      <c r="H64">
        <v>1</v>
      </c>
      <c r="I64">
        <v>1</v>
      </c>
      <c r="L64" t="s">
        <v>21</v>
      </c>
      <c r="M64">
        <v>0.21296519999999999</v>
      </c>
      <c r="N64">
        <v>1.05533E-2</v>
      </c>
      <c r="O64">
        <v>0.19227069999999999</v>
      </c>
      <c r="P64">
        <v>0.2336597</v>
      </c>
      <c r="Q64">
        <v>2418</v>
      </c>
      <c r="R64">
        <v>2</v>
      </c>
      <c r="S64">
        <v>1</v>
      </c>
      <c r="T64" s="6">
        <f t="shared" si="0"/>
        <v>102.18422075398368</v>
      </c>
      <c r="W64" t="s">
        <v>21</v>
      </c>
      <c r="X64">
        <v>0.208286</v>
      </c>
      <c r="Y64">
        <v>1.0393599999999999E-2</v>
      </c>
      <c r="Z64">
        <v>0.1879046</v>
      </c>
      <c r="AA64">
        <v>0.22866739999999999</v>
      </c>
      <c r="AB64">
        <v>2416</v>
      </c>
      <c r="AC64">
        <v>1</v>
      </c>
      <c r="AD64">
        <v>2</v>
      </c>
      <c r="AE64" s="5">
        <f t="shared" si="1"/>
        <v>99.939063302193247</v>
      </c>
      <c r="AG64" t="s">
        <v>21</v>
      </c>
      <c r="AH64">
        <v>0.21286179999999999</v>
      </c>
      <c r="AI64">
        <v>1.06046E-2</v>
      </c>
      <c r="AJ64">
        <v>0.19206670000000001</v>
      </c>
      <c r="AK64">
        <v>0.2336569</v>
      </c>
      <c r="AL64">
        <v>2418</v>
      </c>
      <c r="AM64">
        <v>2</v>
      </c>
      <c r="AN64">
        <v>2</v>
      </c>
      <c r="AO64" s="5">
        <f t="shared" si="2"/>
        <v>99.951447466534432</v>
      </c>
    </row>
    <row r="65" spans="2:46" x14ac:dyDescent="0.25">
      <c r="B65" t="s">
        <v>22</v>
      </c>
      <c r="C65">
        <v>0.26184190000000002</v>
      </c>
      <c r="D65">
        <v>8.5517000000000006E-3</v>
      </c>
      <c r="E65">
        <v>0.2450785</v>
      </c>
      <c r="F65">
        <v>0.2786053</v>
      </c>
      <c r="G65">
        <v>8398</v>
      </c>
      <c r="H65">
        <v>1</v>
      </c>
      <c r="I65">
        <v>1</v>
      </c>
      <c r="L65" t="s">
        <v>22</v>
      </c>
      <c r="M65">
        <v>0.26668429999999999</v>
      </c>
      <c r="N65">
        <v>8.6298E-3</v>
      </c>
      <c r="O65">
        <v>0.24976780000000001</v>
      </c>
      <c r="P65">
        <v>0.28360079999999999</v>
      </c>
      <c r="Q65">
        <v>8399</v>
      </c>
      <c r="R65">
        <v>2</v>
      </c>
      <c r="S65">
        <v>1</v>
      </c>
      <c r="T65" s="6">
        <f t="shared" si="0"/>
        <v>101.84936024371957</v>
      </c>
      <c r="W65" t="s">
        <v>22</v>
      </c>
      <c r="X65">
        <v>0.25051839999999997</v>
      </c>
      <c r="Y65">
        <v>8.1317000000000004E-3</v>
      </c>
      <c r="Z65">
        <v>0.23457819999999999</v>
      </c>
      <c r="AA65">
        <v>0.26645859999999999</v>
      </c>
      <c r="AB65">
        <v>8413</v>
      </c>
      <c r="AC65">
        <v>1</v>
      </c>
      <c r="AD65">
        <v>2</v>
      </c>
      <c r="AE65" s="7">
        <f t="shared" si="1"/>
        <v>95.675443846076575</v>
      </c>
      <c r="AG65" t="s">
        <v>22</v>
      </c>
      <c r="AH65">
        <v>0.25530249999999999</v>
      </c>
      <c r="AI65">
        <v>8.2121E-3</v>
      </c>
      <c r="AJ65">
        <v>0.2392048</v>
      </c>
      <c r="AK65">
        <v>0.27140029999999998</v>
      </c>
      <c r="AL65">
        <v>8414</v>
      </c>
      <c r="AM65">
        <v>2</v>
      </c>
      <c r="AN65">
        <v>2</v>
      </c>
      <c r="AO65" s="7">
        <f t="shared" si="2"/>
        <v>95.732107214410448</v>
      </c>
    </row>
    <row r="66" spans="2:46" x14ac:dyDescent="0.25">
      <c r="B66" t="s">
        <v>23</v>
      </c>
      <c r="C66">
        <v>0.19433619999999999</v>
      </c>
      <c r="D66">
        <v>8.1273000000000005E-3</v>
      </c>
      <c r="E66">
        <v>0.17840300000000001</v>
      </c>
      <c r="F66">
        <v>0.21026929999999999</v>
      </c>
      <c r="G66">
        <v>4857</v>
      </c>
      <c r="H66">
        <v>1</v>
      </c>
      <c r="I66">
        <v>1</v>
      </c>
      <c r="L66" t="s">
        <v>23</v>
      </c>
      <c r="M66">
        <v>0.19670270000000001</v>
      </c>
      <c r="N66">
        <v>8.0587000000000002E-3</v>
      </c>
      <c r="O66">
        <v>0.18090400000000001</v>
      </c>
      <c r="P66">
        <v>0.21250140000000001</v>
      </c>
      <c r="Q66">
        <v>4864</v>
      </c>
      <c r="R66">
        <v>2</v>
      </c>
      <c r="S66">
        <v>1</v>
      </c>
      <c r="T66" s="6">
        <f t="shared" si="0"/>
        <v>101.21773503855691</v>
      </c>
      <c r="W66" t="s">
        <v>23</v>
      </c>
      <c r="X66">
        <v>0.19048490000000001</v>
      </c>
      <c r="Y66">
        <v>8.1171000000000004E-3</v>
      </c>
      <c r="Z66">
        <v>0.1745718</v>
      </c>
      <c r="AA66">
        <v>0.206398</v>
      </c>
      <c r="AB66">
        <v>4867</v>
      </c>
      <c r="AC66">
        <v>1</v>
      </c>
      <c r="AD66">
        <v>2</v>
      </c>
      <c r="AE66" s="5">
        <f t="shared" si="1"/>
        <v>98.018228204523922</v>
      </c>
      <c r="AG66" t="s">
        <v>23</v>
      </c>
      <c r="AH66">
        <v>0.19286900000000001</v>
      </c>
      <c r="AI66">
        <v>8.0411000000000007E-3</v>
      </c>
      <c r="AJ66">
        <v>0.17710480000000001</v>
      </c>
      <c r="AK66">
        <v>0.20863329999999999</v>
      </c>
      <c r="AL66">
        <v>4874</v>
      </c>
      <c r="AM66">
        <v>2</v>
      </c>
      <c r="AN66">
        <v>2</v>
      </c>
      <c r="AO66" s="5">
        <f t="shared" si="2"/>
        <v>98.051018110071695</v>
      </c>
    </row>
    <row r="67" spans="2:46" x14ac:dyDescent="0.25">
      <c r="B67" t="s">
        <v>24</v>
      </c>
      <c r="C67">
        <v>0.2116208</v>
      </c>
      <c r="D67">
        <v>4.5850999999999999E-3</v>
      </c>
      <c r="E67">
        <v>0.20263310000000001</v>
      </c>
      <c r="F67">
        <v>0.22060859999999999</v>
      </c>
      <c r="G67">
        <v>9905</v>
      </c>
      <c r="H67">
        <v>1</v>
      </c>
      <c r="I67">
        <v>1</v>
      </c>
      <c r="L67" t="s">
        <v>24</v>
      </c>
      <c r="M67">
        <v>0.2122744</v>
      </c>
      <c r="N67">
        <v>4.5856999999999998E-3</v>
      </c>
      <c r="O67">
        <v>0.20328550000000001</v>
      </c>
      <c r="P67">
        <v>0.22126319999999999</v>
      </c>
      <c r="Q67">
        <v>9905</v>
      </c>
      <c r="R67">
        <v>2</v>
      </c>
      <c r="S67">
        <v>1</v>
      </c>
      <c r="T67" s="6">
        <f t="shared" si="0"/>
        <v>100.30885432811898</v>
      </c>
      <c r="W67" t="s">
        <v>24</v>
      </c>
      <c r="X67">
        <v>0.21127770000000001</v>
      </c>
      <c r="Y67">
        <v>4.5636000000000001E-3</v>
      </c>
      <c r="Z67">
        <v>0.20233200000000001</v>
      </c>
      <c r="AA67">
        <v>0.22022330000000001</v>
      </c>
      <c r="AB67">
        <v>9905</v>
      </c>
      <c r="AC67">
        <v>1</v>
      </c>
      <c r="AD67">
        <v>2</v>
      </c>
      <c r="AE67" s="5">
        <f t="shared" si="1"/>
        <v>99.837870379471212</v>
      </c>
      <c r="AG67" t="s">
        <v>24</v>
      </c>
      <c r="AH67">
        <v>0.21193310000000001</v>
      </c>
      <c r="AI67">
        <v>4.5621999999999998E-3</v>
      </c>
      <c r="AJ67">
        <v>0.20299030000000001</v>
      </c>
      <c r="AK67">
        <v>0.22087599999999999</v>
      </c>
      <c r="AL67">
        <v>9905</v>
      </c>
      <c r="AM67">
        <v>2</v>
      </c>
      <c r="AN67">
        <v>2</v>
      </c>
      <c r="AO67" s="5">
        <f t="shared" si="2"/>
        <v>99.839217541069488</v>
      </c>
    </row>
    <row r="68" spans="2:46" x14ac:dyDescent="0.25">
      <c r="B68" t="s">
        <v>25</v>
      </c>
      <c r="C68">
        <v>0.27403630000000001</v>
      </c>
      <c r="D68">
        <v>7.1801E-3</v>
      </c>
      <c r="E68">
        <v>0.25995950000000001</v>
      </c>
      <c r="F68">
        <v>0.28811310000000001</v>
      </c>
      <c r="G68">
        <v>4242</v>
      </c>
      <c r="H68">
        <v>1</v>
      </c>
      <c r="I68">
        <v>1</v>
      </c>
      <c r="L68" t="s">
        <v>25</v>
      </c>
      <c r="M68">
        <v>0.27687519999999999</v>
      </c>
      <c r="N68">
        <v>7.2053999999999998E-3</v>
      </c>
      <c r="O68">
        <v>0.26274890000000001</v>
      </c>
      <c r="P68">
        <v>0.29100150000000002</v>
      </c>
      <c r="Q68">
        <v>4242</v>
      </c>
      <c r="R68">
        <v>2</v>
      </c>
      <c r="S68">
        <v>1</v>
      </c>
      <c r="T68" s="6">
        <f t="shared" si="0"/>
        <v>101.03595764502731</v>
      </c>
      <c r="W68" t="s">
        <v>25</v>
      </c>
      <c r="X68">
        <v>0.26991500000000002</v>
      </c>
      <c r="Y68">
        <v>7.1866999999999999E-3</v>
      </c>
      <c r="Z68">
        <v>0.25582529999999998</v>
      </c>
      <c r="AA68">
        <v>0.2840047</v>
      </c>
      <c r="AB68">
        <v>4243</v>
      </c>
      <c r="AC68">
        <v>1</v>
      </c>
      <c r="AD68">
        <v>2</v>
      </c>
      <c r="AE68" s="5">
        <f t="shared" si="1"/>
        <v>98.496075155006835</v>
      </c>
      <c r="AG68" t="s">
        <v>25</v>
      </c>
      <c r="AH68">
        <v>0.27276699999999998</v>
      </c>
      <c r="AI68">
        <v>7.2110000000000004E-3</v>
      </c>
      <c r="AJ68">
        <v>0.25862970000000002</v>
      </c>
      <c r="AK68">
        <v>0.2869043</v>
      </c>
      <c r="AL68">
        <v>4243</v>
      </c>
      <c r="AM68">
        <v>2</v>
      </c>
      <c r="AN68">
        <v>2</v>
      </c>
      <c r="AO68" s="5">
        <f t="shared" si="2"/>
        <v>98.516226805434357</v>
      </c>
    </row>
    <row r="69" spans="2:46" x14ac:dyDescent="0.25">
      <c r="B69" t="s">
        <v>26</v>
      </c>
      <c r="C69">
        <v>0.31316870000000002</v>
      </c>
      <c r="D69">
        <v>1.8785E-2</v>
      </c>
      <c r="E69">
        <v>0.27629239999999999</v>
      </c>
      <c r="F69">
        <v>0.3500451</v>
      </c>
      <c r="G69">
        <v>764</v>
      </c>
      <c r="H69">
        <v>1</v>
      </c>
      <c r="I69">
        <v>1</v>
      </c>
      <c r="L69" t="s">
        <v>26</v>
      </c>
      <c r="M69">
        <v>0.31561820000000002</v>
      </c>
      <c r="N69">
        <v>1.8819200000000001E-2</v>
      </c>
      <c r="O69">
        <v>0.2786747</v>
      </c>
      <c r="P69">
        <v>0.35256169999999998</v>
      </c>
      <c r="Q69">
        <v>764</v>
      </c>
      <c r="R69">
        <v>2</v>
      </c>
      <c r="S69">
        <v>1</v>
      </c>
      <c r="T69" s="6">
        <f t="shared" si="0"/>
        <v>100.78216628928753</v>
      </c>
      <c r="W69" t="s">
        <v>26</v>
      </c>
      <c r="X69">
        <v>0.31581300000000001</v>
      </c>
      <c r="Y69">
        <v>1.8986900000000001E-2</v>
      </c>
      <c r="Z69">
        <v>0.27854050000000002</v>
      </c>
      <c r="AA69">
        <v>0.3530856</v>
      </c>
      <c r="AB69">
        <v>764</v>
      </c>
      <c r="AC69">
        <v>1</v>
      </c>
      <c r="AD69">
        <v>2</v>
      </c>
      <c r="AE69" s="5">
        <f t="shared" si="1"/>
        <v>100.84436918504306</v>
      </c>
      <c r="AG69" t="s">
        <v>26</v>
      </c>
      <c r="AH69">
        <v>0.31803399999999998</v>
      </c>
      <c r="AI69">
        <v>1.9016499999999999E-2</v>
      </c>
      <c r="AJ69">
        <v>0.28070319999999999</v>
      </c>
      <c r="AK69">
        <v>0.35536479999999998</v>
      </c>
      <c r="AL69">
        <v>764</v>
      </c>
      <c r="AM69">
        <v>2</v>
      </c>
      <c r="AN69">
        <v>2</v>
      </c>
      <c r="AO69" s="5">
        <f t="shared" si="2"/>
        <v>100.76541847079794</v>
      </c>
    </row>
    <row r="70" spans="2:46" x14ac:dyDescent="0.25">
      <c r="B70" t="s">
        <v>27</v>
      </c>
      <c r="C70">
        <v>0.1802742</v>
      </c>
      <c r="D70">
        <v>8.1177999999999997E-3</v>
      </c>
      <c r="E70">
        <v>0.16430929999999999</v>
      </c>
      <c r="F70">
        <v>0.1962391</v>
      </c>
      <c r="G70">
        <v>356</v>
      </c>
      <c r="H70">
        <v>1</v>
      </c>
      <c r="I70">
        <v>1</v>
      </c>
      <c r="L70" t="s">
        <v>27</v>
      </c>
      <c r="M70">
        <v>0.18072759999999999</v>
      </c>
      <c r="N70">
        <v>8.1291999999999996E-3</v>
      </c>
      <c r="O70">
        <v>0.16474040000000001</v>
      </c>
      <c r="P70">
        <v>0.1967148</v>
      </c>
      <c r="Q70">
        <v>356</v>
      </c>
      <c r="R70">
        <v>2</v>
      </c>
      <c r="S70">
        <v>1</v>
      </c>
      <c r="T70" s="6">
        <f t="shared" si="0"/>
        <v>100.25150576177843</v>
      </c>
      <c r="W70" t="s">
        <v>27</v>
      </c>
      <c r="X70">
        <v>0.17893919999999999</v>
      </c>
      <c r="Y70">
        <v>8.1147000000000007E-3</v>
      </c>
      <c r="Z70">
        <v>0.1629804</v>
      </c>
      <c r="AA70">
        <v>0.19489799999999999</v>
      </c>
      <c r="AB70">
        <v>356</v>
      </c>
      <c r="AC70">
        <v>1</v>
      </c>
      <c r="AD70">
        <v>2</v>
      </c>
      <c r="AE70" s="5">
        <f t="shared" si="1"/>
        <v>99.259461420436196</v>
      </c>
      <c r="AG70" t="s">
        <v>27</v>
      </c>
      <c r="AH70">
        <v>0.17939340000000001</v>
      </c>
      <c r="AI70">
        <v>8.1255000000000008E-3</v>
      </c>
      <c r="AJ70">
        <v>0.16341349999999999</v>
      </c>
      <c r="AK70">
        <v>0.1953734</v>
      </c>
      <c r="AL70">
        <v>356</v>
      </c>
      <c r="AM70">
        <v>2</v>
      </c>
      <c r="AN70">
        <v>2</v>
      </c>
      <c r="AO70" s="5">
        <f t="shared" si="2"/>
        <v>99.26176190022997</v>
      </c>
    </row>
    <row r="71" spans="2:46" x14ac:dyDescent="0.25">
      <c r="B71" t="s">
        <v>28</v>
      </c>
      <c r="C71">
        <v>0.19327159999999999</v>
      </c>
      <c r="D71">
        <v>9.8811999999999997E-3</v>
      </c>
      <c r="E71">
        <v>0.17389950000000001</v>
      </c>
      <c r="F71">
        <v>0.21264359999999999</v>
      </c>
      <c r="G71">
        <v>4566</v>
      </c>
      <c r="H71">
        <v>1</v>
      </c>
      <c r="I71">
        <v>1</v>
      </c>
      <c r="L71" t="s">
        <v>28</v>
      </c>
      <c r="M71">
        <v>0.1970971</v>
      </c>
      <c r="N71">
        <v>9.9439000000000003E-3</v>
      </c>
      <c r="O71">
        <v>0.17760219999999999</v>
      </c>
      <c r="P71">
        <v>0.21659200000000001</v>
      </c>
      <c r="Q71">
        <v>4580</v>
      </c>
      <c r="R71">
        <v>2</v>
      </c>
      <c r="S71">
        <v>1</v>
      </c>
      <c r="T71" s="6">
        <f t="shared" si="0"/>
        <v>101.97933891994479</v>
      </c>
      <c r="W71" t="s">
        <v>28</v>
      </c>
      <c r="X71">
        <v>0.1727552</v>
      </c>
      <c r="Y71">
        <v>1.0199099999999999E-2</v>
      </c>
      <c r="Z71">
        <v>0.15276010000000001</v>
      </c>
      <c r="AA71">
        <v>0.19275039999999999</v>
      </c>
      <c r="AB71">
        <v>4576</v>
      </c>
      <c r="AC71">
        <v>1</v>
      </c>
      <c r="AD71">
        <v>2</v>
      </c>
      <c r="AE71" s="7">
        <f t="shared" si="1"/>
        <v>89.384679383830843</v>
      </c>
      <c r="AG71" t="s">
        <v>28</v>
      </c>
      <c r="AH71">
        <v>0.1764831</v>
      </c>
      <c r="AI71">
        <v>1.0279399999999999E-2</v>
      </c>
      <c r="AJ71">
        <v>0.15633059999999999</v>
      </c>
      <c r="AK71">
        <v>0.19663559999999999</v>
      </c>
      <c r="AL71">
        <v>4590</v>
      </c>
      <c r="AM71">
        <v>2</v>
      </c>
      <c r="AN71">
        <v>2</v>
      </c>
      <c r="AO71" s="7">
        <f t="shared" si="2"/>
        <v>89.541195684766549</v>
      </c>
    </row>
    <row r="72" spans="2:46" x14ac:dyDescent="0.25">
      <c r="B72" t="s">
        <v>29</v>
      </c>
      <c r="C72">
        <v>0.2005246</v>
      </c>
      <c r="D72">
        <v>6.6350999999999997E-3</v>
      </c>
      <c r="E72">
        <v>0.18751409999999999</v>
      </c>
      <c r="F72">
        <v>0.21353510000000001</v>
      </c>
      <c r="G72">
        <v>2668</v>
      </c>
      <c r="H72">
        <v>1</v>
      </c>
      <c r="I72">
        <v>1</v>
      </c>
      <c r="L72" t="s">
        <v>29</v>
      </c>
      <c r="M72">
        <v>0.20037740000000001</v>
      </c>
      <c r="N72">
        <v>6.6325000000000004E-3</v>
      </c>
      <c r="O72">
        <v>0.18737200000000001</v>
      </c>
      <c r="P72">
        <v>0.21338280000000001</v>
      </c>
      <c r="Q72">
        <v>2668</v>
      </c>
      <c r="R72">
        <v>2</v>
      </c>
      <c r="S72">
        <v>1</v>
      </c>
      <c r="T72" s="6">
        <f t="shared" si="0"/>
        <v>99.926592547747262</v>
      </c>
      <c r="W72" t="s">
        <v>29</v>
      </c>
      <c r="X72">
        <v>0.19697339999999999</v>
      </c>
      <c r="Y72">
        <v>6.6143E-3</v>
      </c>
      <c r="Z72">
        <v>0.18400369999999999</v>
      </c>
      <c r="AA72">
        <v>0.2099432</v>
      </c>
      <c r="AB72">
        <v>2668</v>
      </c>
      <c r="AC72">
        <v>1</v>
      </c>
      <c r="AD72">
        <v>2</v>
      </c>
      <c r="AE72" s="5">
        <f t="shared" si="1"/>
        <v>98.229045214402618</v>
      </c>
      <c r="AG72" t="s">
        <v>29</v>
      </c>
      <c r="AH72">
        <v>0.19680300000000001</v>
      </c>
      <c r="AI72">
        <v>6.6096999999999996E-3</v>
      </c>
      <c r="AJ72">
        <v>0.18384239999999999</v>
      </c>
      <c r="AK72">
        <v>0.2097637</v>
      </c>
      <c r="AL72">
        <v>2668</v>
      </c>
      <c r="AM72">
        <v>2</v>
      </c>
      <c r="AN72">
        <v>2</v>
      </c>
      <c r="AO72" s="5">
        <f t="shared" si="2"/>
        <v>98.216166094579521</v>
      </c>
    </row>
    <row r="73" spans="2:46" x14ac:dyDescent="0.25">
      <c r="B73" t="s">
        <v>30</v>
      </c>
      <c r="C73">
        <v>0.33864100000000003</v>
      </c>
      <c r="D73">
        <v>7.1782E-3</v>
      </c>
      <c r="E73">
        <v>0.3245615</v>
      </c>
      <c r="F73">
        <v>0.3527206</v>
      </c>
      <c r="G73">
        <v>1620</v>
      </c>
      <c r="H73">
        <v>1</v>
      </c>
      <c r="I73">
        <v>1</v>
      </c>
      <c r="L73" t="s">
        <v>30</v>
      </c>
      <c r="M73">
        <v>0.34098139999999999</v>
      </c>
      <c r="N73">
        <v>7.1513999999999996E-3</v>
      </c>
      <c r="O73">
        <v>0.32695449999999998</v>
      </c>
      <c r="P73">
        <v>0.3550083</v>
      </c>
      <c r="Q73">
        <v>1621</v>
      </c>
      <c r="R73">
        <v>2</v>
      </c>
      <c r="S73">
        <v>1</v>
      </c>
      <c r="T73" s="6">
        <f t="shared" si="0"/>
        <v>100.69111536996405</v>
      </c>
      <c r="W73" t="s">
        <v>30</v>
      </c>
      <c r="X73">
        <v>0.33821030000000002</v>
      </c>
      <c r="Y73">
        <v>8.1963999999999995E-3</v>
      </c>
      <c r="Z73">
        <v>0.32213370000000002</v>
      </c>
      <c r="AA73">
        <v>0.35428680000000001</v>
      </c>
      <c r="AB73">
        <v>1627</v>
      </c>
      <c r="AC73">
        <v>1</v>
      </c>
      <c r="AD73">
        <v>2</v>
      </c>
      <c r="AE73" s="5">
        <f t="shared" si="1"/>
        <v>99.872815164141372</v>
      </c>
      <c r="AF73" t="s">
        <v>90</v>
      </c>
      <c r="AG73" t="s">
        <v>30</v>
      </c>
      <c r="AH73">
        <v>0.3405087</v>
      </c>
      <c r="AI73">
        <v>8.1908999999999992E-3</v>
      </c>
      <c r="AJ73">
        <v>0.32444289999999998</v>
      </c>
      <c r="AK73">
        <v>0.35657450000000002</v>
      </c>
      <c r="AL73">
        <v>1628</v>
      </c>
      <c r="AM73">
        <v>2</v>
      </c>
      <c r="AN73">
        <v>2</v>
      </c>
      <c r="AO73" s="5">
        <f t="shared" si="2"/>
        <v>99.861370737524098</v>
      </c>
      <c r="AP73" t="s">
        <v>90</v>
      </c>
    </row>
    <row r="76" spans="2:46" x14ac:dyDescent="0.25">
      <c r="C76" t="s">
        <v>91</v>
      </c>
      <c r="E76" t="s">
        <v>86</v>
      </c>
      <c r="F76" t="s">
        <v>87</v>
      </c>
      <c r="L76" t="s">
        <v>91</v>
      </c>
      <c r="N76" t="s">
        <v>86</v>
      </c>
      <c r="O76" t="s">
        <v>88</v>
      </c>
      <c r="W76" t="s">
        <v>91</v>
      </c>
      <c r="Y76" t="s">
        <v>89</v>
      </c>
      <c r="Z76" t="s">
        <v>87</v>
      </c>
      <c r="AG76" t="s">
        <v>91</v>
      </c>
      <c r="AI76" t="s">
        <v>89</v>
      </c>
      <c r="AJ76" t="s">
        <v>88</v>
      </c>
    </row>
    <row r="77" spans="2:46" x14ac:dyDescent="0.25">
      <c r="AR77" t="s">
        <v>190</v>
      </c>
      <c r="AT77">
        <f>CORREL(AS79:AS108,AT79:AT108)</f>
        <v>0.99466073414905465</v>
      </c>
    </row>
    <row r="78" spans="2:46" x14ac:dyDescent="0.25">
      <c r="B78" t="s">
        <v>0</v>
      </c>
      <c r="C78" t="s">
        <v>79</v>
      </c>
      <c r="D78" t="s">
        <v>28</v>
      </c>
      <c r="E78" t="s">
        <v>80</v>
      </c>
      <c r="F78" t="s">
        <v>81</v>
      </c>
      <c r="G78" t="s">
        <v>82</v>
      </c>
      <c r="H78" t="s">
        <v>83</v>
      </c>
      <c r="I78" t="s">
        <v>84</v>
      </c>
      <c r="L78" t="s">
        <v>0</v>
      </c>
      <c r="M78" t="s">
        <v>79</v>
      </c>
      <c r="N78" t="s">
        <v>28</v>
      </c>
      <c r="O78" t="s">
        <v>80</v>
      </c>
      <c r="P78" t="s">
        <v>81</v>
      </c>
      <c r="Q78" t="s">
        <v>82</v>
      </c>
      <c r="R78" t="s">
        <v>83</v>
      </c>
      <c r="S78" t="s">
        <v>84</v>
      </c>
      <c r="V78" t="s">
        <v>0</v>
      </c>
      <c r="W78" t="s">
        <v>79</v>
      </c>
      <c r="X78" t="s">
        <v>28</v>
      </c>
      <c r="Y78" t="s">
        <v>80</v>
      </c>
      <c r="Z78" t="s">
        <v>81</v>
      </c>
      <c r="AA78" t="s">
        <v>82</v>
      </c>
      <c r="AB78" t="s">
        <v>83</v>
      </c>
      <c r="AC78" t="s">
        <v>84</v>
      </c>
      <c r="AG78" t="s">
        <v>0</v>
      </c>
      <c r="AH78" t="s">
        <v>79</v>
      </c>
      <c r="AI78" t="s">
        <v>28</v>
      </c>
      <c r="AJ78" t="s">
        <v>80</v>
      </c>
      <c r="AK78" t="s">
        <v>81</v>
      </c>
      <c r="AL78" t="s">
        <v>82</v>
      </c>
      <c r="AM78" t="s">
        <v>83</v>
      </c>
      <c r="AN78" t="s">
        <v>84</v>
      </c>
      <c r="AR78">
        <f>CORREL(AH79:AH108,M79:M108)</f>
        <v>0.99868080822435412</v>
      </c>
      <c r="AS78" t="s">
        <v>191</v>
      </c>
      <c r="AT78" t="s">
        <v>192</v>
      </c>
    </row>
    <row r="79" spans="2:46" x14ac:dyDescent="0.25">
      <c r="B79" t="s">
        <v>1</v>
      </c>
      <c r="C79">
        <v>5.5329799999999998E-2</v>
      </c>
      <c r="D79">
        <v>3.7000000000000002E-3</v>
      </c>
      <c r="E79">
        <v>4.8075800000000002E-2</v>
      </c>
      <c r="F79">
        <v>6.2583799999999995E-2</v>
      </c>
      <c r="G79">
        <v>4062</v>
      </c>
      <c r="H79">
        <v>1</v>
      </c>
      <c r="I79">
        <v>1</v>
      </c>
      <c r="L79" t="s">
        <v>1</v>
      </c>
      <c r="M79">
        <v>5.5329799999999998E-2</v>
      </c>
      <c r="N79">
        <v>3.7000000000000002E-3</v>
      </c>
      <c r="O79">
        <v>4.8075800000000002E-2</v>
      </c>
      <c r="P79">
        <v>6.2583799999999995E-2</v>
      </c>
      <c r="Q79">
        <v>4062</v>
      </c>
      <c r="R79">
        <v>2</v>
      </c>
      <c r="S79">
        <v>1</v>
      </c>
      <c r="T79" s="5">
        <f>M79/C79*100</f>
        <v>100</v>
      </c>
      <c r="V79" t="s">
        <v>1</v>
      </c>
      <c r="W79">
        <v>5.5729399999999998E-2</v>
      </c>
      <c r="X79">
        <v>3.7201000000000001E-3</v>
      </c>
      <c r="Y79">
        <v>4.8435899999999997E-2</v>
      </c>
      <c r="Z79">
        <v>6.3022900000000007E-2</v>
      </c>
      <c r="AA79">
        <v>4062</v>
      </c>
      <c r="AB79">
        <v>1</v>
      </c>
      <c r="AC79">
        <v>2</v>
      </c>
      <c r="AD79" s="5">
        <f>W79/C79*100</f>
        <v>100.72221479202889</v>
      </c>
      <c r="AG79" t="s">
        <v>1</v>
      </c>
      <c r="AH79">
        <v>5.5729399999999998E-2</v>
      </c>
      <c r="AI79">
        <v>3.7201000000000001E-3</v>
      </c>
      <c r="AJ79">
        <v>4.8435899999999997E-2</v>
      </c>
      <c r="AK79">
        <v>6.3022900000000007E-2</v>
      </c>
      <c r="AL79">
        <v>4062</v>
      </c>
      <c r="AM79">
        <v>2</v>
      </c>
      <c r="AN79">
        <v>2</v>
      </c>
      <c r="AO79" s="12">
        <f>AH79/M79*100</f>
        <v>100.72221479202889</v>
      </c>
      <c r="AP79">
        <f>AH79-M79</f>
        <v>3.9959999999999996E-4</v>
      </c>
      <c r="AQ79">
        <f>AK79-AJ79</f>
        <v>1.458700000000001E-2</v>
      </c>
      <c r="AS79">
        <f>_xlfn.RANK.AVG(M79,M$79:M$108)</f>
        <v>12</v>
      </c>
      <c r="AT79">
        <f>_xlfn.RANK.AVG(AH79,AH$79:AH$108)</f>
        <v>11</v>
      </c>
    </row>
    <row r="80" spans="2:46" x14ac:dyDescent="0.25">
      <c r="B80" t="s">
        <v>2</v>
      </c>
      <c r="C80">
        <v>3.2383599999999998E-2</v>
      </c>
      <c r="D80">
        <v>2.5964E-3</v>
      </c>
      <c r="E80">
        <v>2.7271400000000001E-2</v>
      </c>
      <c r="F80">
        <v>3.7495899999999999E-2</v>
      </c>
      <c r="G80">
        <v>265</v>
      </c>
      <c r="H80">
        <v>1</v>
      </c>
      <c r="I80">
        <v>1</v>
      </c>
      <c r="L80" t="s">
        <v>2</v>
      </c>
      <c r="M80">
        <v>3.3208500000000002E-2</v>
      </c>
      <c r="N80">
        <v>2.6155000000000002E-3</v>
      </c>
      <c r="O80">
        <v>2.8058699999999999E-2</v>
      </c>
      <c r="P80">
        <v>3.8358400000000001E-2</v>
      </c>
      <c r="Q80">
        <v>265</v>
      </c>
      <c r="R80">
        <v>2</v>
      </c>
      <c r="S80">
        <v>1</v>
      </c>
      <c r="T80" s="5">
        <f t="shared" ref="T80:T108" si="3">M80/C80*100</f>
        <v>102.54727701676158</v>
      </c>
      <c r="V80" t="s">
        <v>2</v>
      </c>
      <c r="W80">
        <v>3.1552799999999999E-2</v>
      </c>
      <c r="X80">
        <v>2.6145999999999999E-3</v>
      </c>
      <c r="Y80">
        <v>2.6404899999999999E-2</v>
      </c>
      <c r="Z80">
        <v>3.6700799999999999E-2</v>
      </c>
      <c r="AA80">
        <v>265</v>
      </c>
      <c r="AB80">
        <v>1</v>
      </c>
      <c r="AC80">
        <v>2</v>
      </c>
      <c r="AD80" s="5">
        <f t="shared" ref="AD80:AD108" si="4">W80/C80*100</f>
        <v>97.434503884682371</v>
      </c>
      <c r="AG80" t="s">
        <v>2</v>
      </c>
      <c r="AH80">
        <v>3.2313099999999997E-2</v>
      </c>
      <c r="AI80">
        <v>2.6297E-3</v>
      </c>
      <c r="AJ80">
        <v>2.7135300000000001E-2</v>
      </c>
      <c r="AK80">
        <v>3.7490900000000001E-2</v>
      </c>
      <c r="AL80">
        <v>265</v>
      </c>
      <c r="AM80">
        <v>2</v>
      </c>
      <c r="AN80">
        <v>2</v>
      </c>
      <c r="AO80" s="12">
        <f t="shared" ref="AO80:AO108" si="5">AH80/M80*100</f>
        <v>97.303702365358262</v>
      </c>
      <c r="AP80">
        <f t="shared" ref="AP80:AP108" si="6">AH80-M80</f>
        <v>-8.9540000000000453E-4</v>
      </c>
      <c r="AQ80">
        <f t="shared" ref="AQ80:AQ108" si="7">AK80-AJ80</f>
        <v>1.03556E-2</v>
      </c>
      <c r="AS80">
        <f t="shared" ref="AS80:AS108" si="8">_xlfn.RANK.AVG(M80,M$79:M$108)</f>
        <v>28</v>
      </c>
      <c r="AT80">
        <f t="shared" ref="AT80:AT108" si="9">_xlfn.RANK.AVG(AH80,AH$79:AH$108)</f>
        <v>26</v>
      </c>
    </row>
    <row r="81" spans="2:46" x14ac:dyDescent="0.25">
      <c r="B81" t="s">
        <v>3</v>
      </c>
      <c r="C81">
        <v>7.3375399999999993E-2</v>
      </c>
      <c r="D81">
        <v>9.7538999999999994E-3</v>
      </c>
      <c r="E81">
        <v>5.4253099999999999E-2</v>
      </c>
      <c r="F81">
        <v>9.2497800000000005E-2</v>
      </c>
      <c r="G81">
        <v>4675</v>
      </c>
      <c r="H81">
        <v>1</v>
      </c>
      <c r="I81">
        <v>1</v>
      </c>
      <c r="L81" t="s">
        <v>3</v>
      </c>
      <c r="M81">
        <v>7.2837499999999999E-2</v>
      </c>
      <c r="N81">
        <v>9.6450000000000008E-3</v>
      </c>
      <c r="O81">
        <v>5.3928700000000003E-2</v>
      </c>
      <c r="P81">
        <v>9.17462E-2</v>
      </c>
      <c r="Q81">
        <v>4675</v>
      </c>
      <c r="R81">
        <v>2</v>
      </c>
      <c r="S81">
        <v>1</v>
      </c>
      <c r="T81" s="5">
        <f t="shared" si="3"/>
        <v>99.266920521046572</v>
      </c>
      <c r="V81" t="s">
        <v>3</v>
      </c>
      <c r="W81">
        <v>7.3362300000000005E-2</v>
      </c>
      <c r="X81">
        <v>9.7582999999999993E-3</v>
      </c>
      <c r="Y81">
        <v>5.4231399999999999E-2</v>
      </c>
      <c r="Z81">
        <v>9.2493099999999995E-2</v>
      </c>
      <c r="AA81">
        <v>4675</v>
      </c>
      <c r="AB81">
        <v>1</v>
      </c>
      <c r="AC81">
        <v>2</v>
      </c>
      <c r="AD81" s="5">
        <f t="shared" si="4"/>
        <v>99.982146604992977</v>
      </c>
      <c r="AG81" t="s">
        <v>3</v>
      </c>
      <c r="AH81">
        <v>7.2821800000000006E-2</v>
      </c>
      <c r="AI81">
        <v>9.6491000000000007E-3</v>
      </c>
      <c r="AJ81">
        <v>5.3905000000000002E-2</v>
      </c>
      <c r="AK81">
        <v>9.1738700000000006E-2</v>
      </c>
      <c r="AL81">
        <v>4675</v>
      </c>
      <c r="AM81">
        <v>2</v>
      </c>
      <c r="AN81">
        <v>2</v>
      </c>
      <c r="AO81" s="12">
        <f t="shared" si="5"/>
        <v>99.978445169040683</v>
      </c>
      <c r="AP81">
        <f t="shared" si="6"/>
        <v>-1.5699999999993497E-5</v>
      </c>
      <c r="AQ81">
        <f t="shared" si="7"/>
        <v>3.7833700000000005E-2</v>
      </c>
      <c r="AS81">
        <f t="shared" si="8"/>
        <v>6</v>
      </c>
      <c r="AT81">
        <f t="shared" si="9"/>
        <v>6</v>
      </c>
    </row>
    <row r="82" spans="2:46" x14ac:dyDescent="0.25">
      <c r="B82" t="s">
        <v>4</v>
      </c>
      <c r="C82">
        <v>5.0762799999999997E-2</v>
      </c>
      <c r="D82">
        <v>3.7967999999999999E-3</v>
      </c>
      <c r="E82">
        <v>4.3319400000000001E-2</v>
      </c>
      <c r="F82">
        <v>5.82062E-2</v>
      </c>
      <c r="G82">
        <v>5010</v>
      </c>
      <c r="H82">
        <v>1</v>
      </c>
      <c r="I82">
        <v>1</v>
      </c>
      <c r="L82" t="s">
        <v>4</v>
      </c>
      <c r="M82">
        <v>5.0762799999999997E-2</v>
      </c>
      <c r="N82">
        <v>3.7967999999999999E-3</v>
      </c>
      <c r="O82">
        <v>4.3319400000000001E-2</v>
      </c>
      <c r="P82">
        <v>5.82062E-2</v>
      </c>
      <c r="Q82">
        <v>5010</v>
      </c>
      <c r="R82">
        <v>2</v>
      </c>
      <c r="S82">
        <v>1</v>
      </c>
      <c r="T82" s="5">
        <f t="shared" si="3"/>
        <v>100</v>
      </c>
      <c r="V82" t="s">
        <v>4</v>
      </c>
      <c r="W82">
        <v>5.0799900000000002E-2</v>
      </c>
      <c r="X82">
        <v>3.8114999999999998E-3</v>
      </c>
      <c r="Y82">
        <v>4.33278E-2</v>
      </c>
      <c r="Z82">
        <v>5.8271999999999997E-2</v>
      </c>
      <c r="AA82">
        <v>5025</v>
      </c>
      <c r="AB82">
        <v>1</v>
      </c>
      <c r="AC82">
        <v>2</v>
      </c>
      <c r="AD82" s="5">
        <f t="shared" si="4"/>
        <v>100.073085015011</v>
      </c>
      <c r="AG82" t="s">
        <v>4</v>
      </c>
      <c r="AH82">
        <v>5.0799900000000002E-2</v>
      </c>
      <c r="AI82">
        <v>3.8114999999999998E-3</v>
      </c>
      <c r="AJ82">
        <v>4.33278E-2</v>
      </c>
      <c r="AK82">
        <v>5.8271999999999997E-2</v>
      </c>
      <c r="AL82">
        <v>5025</v>
      </c>
      <c r="AM82">
        <v>2</v>
      </c>
      <c r="AN82">
        <v>2</v>
      </c>
      <c r="AO82" s="12">
        <f t="shared" si="5"/>
        <v>100.073085015011</v>
      </c>
      <c r="AP82">
        <f t="shared" si="6"/>
        <v>3.7100000000005184E-5</v>
      </c>
      <c r="AQ82">
        <f t="shared" si="7"/>
        <v>1.4944199999999998E-2</v>
      </c>
      <c r="AS82">
        <f t="shared" si="8"/>
        <v>15</v>
      </c>
      <c r="AT82">
        <f t="shared" si="9"/>
        <v>15</v>
      </c>
    </row>
    <row r="83" spans="2:46" x14ac:dyDescent="0.25">
      <c r="B83" t="s">
        <v>5</v>
      </c>
      <c r="C83">
        <v>6.9284499999999999E-2</v>
      </c>
      <c r="D83">
        <v>4.8113000000000001E-3</v>
      </c>
      <c r="E83">
        <v>5.98507E-2</v>
      </c>
      <c r="F83">
        <v>7.8718300000000005E-2</v>
      </c>
      <c r="G83">
        <v>2985</v>
      </c>
      <c r="H83">
        <v>1</v>
      </c>
      <c r="I83">
        <v>1</v>
      </c>
      <c r="L83" t="s">
        <v>5</v>
      </c>
      <c r="M83">
        <v>6.8429199999999996E-2</v>
      </c>
      <c r="N83">
        <v>4.7568999999999997E-3</v>
      </c>
      <c r="O83">
        <v>5.9102000000000002E-2</v>
      </c>
      <c r="P83">
        <v>7.7756400000000003E-2</v>
      </c>
      <c r="Q83">
        <v>2985</v>
      </c>
      <c r="R83">
        <v>2</v>
      </c>
      <c r="S83">
        <v>1</v>
      </c>
      <c r="T83" s="5">
        <f t="shared" si="3"/>
        <v>98.765524756619442</v>
      </c>
      <c r="V83" t="s">
        <v>5</v>
      </c>
      <c r="W83">
        <v>6.9955000000000003E-2</v>
      </c>
      <c r="X83">
        <v>4.8751000000000003E-3</v>
      </c>
      <c r="Y83">
        <v>6.0395999999999998E-2</v>
      </c>
      <c r="Z83">
        <v>7.9513899999999998E-2</v>
      </c>
      <c r="AA83">
        <v>2985</v>
      </c>
      <c r="AB83">
        <v>1</v>
      </c>
      <c r="AC83">
        <v>2</v>
      </c>
      <c r="AD83" s="5">
        <f t="shared" si="4"/>
        <v>100.96774891931098</v>
      </c>
      <c r="AG83" t="s">
        <v>5</v>
      </c>
      <c r="AH83">
        <v>6.9099999999999995E-2</v>
      </c>
      <c r="AI83">
        <v>4.8196999999999997E-3</v>
      </c>
      <c r="AJ83">
        <v>5.96497E-2</v>
      </c>
      <c r="AK83">
        <v>7.8550300000000003E-2</v>
      </c>
      <c r="AL83">
        <v>2985</v>
      </c>
      <c r="AM83">
        <v>2</v>
      </c>
      <c r="AN83">
        <v>2</v>
      </c>
      <c r="AO83" s="12">
        <f t="shared" si="5"/>
        <v>100.98028327088436</v>
      </c>
      <c r="AP83">
        <f t="shared" si="6"/>
        <v>6.7079999999999917E-4</v>
      </c>
      <c r="AQ83">
        <f t="shared" si="7"/>
        <v>1.8900600000000004E-2</v>
      </c>
      <c r="AS83">
        <f t="shared" si="8"/>
        <v>7</v>
      </c>
      <c r="AT83">
        <f t="shared" si="9"/>
        <v>7</v>
      </c>
    </row>
    <row r="84" spans="2:46" x14ac:dyDescent="0.25">
      <c r="B84" t="s">
        <v>6</v>
      </c>
      <c r="C84">
        <v>2.9854800000000001E-2</v>
      </c>
      <c r="D84">
        <v>1.915E-3</v>
      </c>
      <c r="E84">
        <v>2.6098900000000001E-2</v>
      </c>
      <c r="F84">
        <v>3.36107E-2</v>
      </c>
      <c r="G84">
        <v>1725</v>
      </c>
      <c r="H84">
        <v>1</v>
      </c>
      <c r="I84">
        <v>1</v>
      </c>
      <c r="L84" t="s">
        <v>6</v>
      </c>
      <c r="M84">
        <v>3.04865E-2</v>
      </c>
      <c r="N84">
        <v>1.9430000000000001E-3</v>
      </c>
      <c r="O84">
        <v>2.6675600000000001E-2</v>
      </c>
      <c r="P84">
        <v>3.4297500000000002E-2</v>
      </c>
      <c r="Q84">
        <v>1725</v>
      </c>
      <c r="R84">
        <v>2</v>
      </c>
      <c r="S84">
        <v>1</v>
      </c>
      <c r="T84" s="5">
        <f t="shared" si="3"/>
        <v>102.11590765973982</v>
      </c>
      <c r="V84" t="s">
        <v>6</v>
      </c>
      <c r="W84">
        <v>2.9893900000000001E-2</v>
      </c>
      <c r="X84">
        <v>1.9196E-3</v>
      </c>
      <c r="Y84">
        <v>2.61289E-2</v>
      </c>
      <c r="Z84">
        <v>3.3659000000000001E-2</v>
      </c>
      <c r="AA84">
        <v>1725</v>
      </c>
      <c r="AB84">
        <v>1</v>
      </c>
      <c r="AC84">
        <v>2</v>
      </c>
      <c r="AD84" s="5">
        <f t="shared" si="4"/>
        <v>100.13096721465224</v>
      </c>
      <c r="AG84" t="s">
        <v>6</v>
      </c>
      <c r="AH84">
        <v>3.0493599999999999E-2</v>
      </c>
      <c r="AI84">
        <v>1.9463E-3</v>
      </c>
      <c r="AJ84">
        <v>2.6676200000000001E-2</v>
      </c>
      <c r="AK84">
        <v>3.4311000000000001E-2</v>
      </c>
      <c r="AL84">
        <v>1725</v>
      </c>
      <c r="AM84">
        <v>2</v>
      </c>
      <c r="AN84">
        <v>2</v>
      </c>
      <c r="AO84" s="12">
        <f t="shared" si="5"/>
        <v>100.02328899676907</v>
      </c>
      <c r="AP84">
        <f t="shared" si="6"/>
        <v>7.0999999999994678E-6</v>
      </c>
      <c r="AQ84">
        <f t="shared" si="7"/>
        <v>7.6348000000000006E-3</v>
      </c>
      <c r="AS84">
        <f t="shared" si="8"/>
        <v>29</v>
      </c>
      <c r="AT84">
        <f t="shared" si="9"/>
        <v>28</v>
      </c>
    </row>
    <row r="85" spans="2:46" x14ac:dyDescent="0.25">
      <c r="B85" t="s">
        <v>7</v>
      </c>
      <c r="C85">
        <v>5.4536899999999999E-2</v>
      </c>
      <c r="D85">
        <v>2.8926999999999998E-3</v>
      </c>
      <c r="E85">
        <v>4.88665E-2</v>
      </c>
      <c r="F85">
        <v>6.0207400000000001E-2</v>
      </c>
      <c r="G85">
        <v>8286</v>
      </c>
      <c r="H85">
        <v>1</v>
      </c>
      <c r="I85">
        <v>1</v>
      </c>
      <c r="L85" t="s">
        <v>7</v>
      </c>
      <c r="M85">
        <v>5.5496200000000002E-2</v>
      </c>
      <c r="N85">
        <v>2.9437E-3</v>
      </c>
      <c r="O85">
        <v>4.9725800000000001E-2</v>
      </c>
      <c r="P85">
        <v>6.1266599999999997E-2</v>
      </c>
      <c r="Q85">
        <v>8286</v>
      </c>
      <c r="R85">
        <v>2</v>
      </c>
      <c r="S85">
        <v>1</v>
      </c>
      <c r="T85" s="5">
        <f t="shared" si="3"/>
        <v>101.7589925353293</v>
      </c>
      <c r="V85" t="s">
        <v>7</v>
      </c>
      <c r="W85">
        <v>5.4251399999999998E-2</v>
      </c>
      <c r="X85">
        <v>2.8879000000000001E-3</v>
      </c>
      <c r="Y85">
        <v>4.8590399999999999E-2</v>
      </c>
      <c r="Z85">
        <v>5.9912399999999998E-2</v>
      </c>
      <c r="AA85">
        <v>8286</v>
      </c>
      <c r="AB85">
        <v>1</v>
      </c>
      <c r="AC85">
        <v>2</v>
      </c>
      <c r="AD85" s="5">
        <f t="shared" si="4"/>
        <v>99.476501231276444</v>
      </c>
      <c r="AG85" t="s">
        <v>7</v>
      </c>
      <c r="AH85">
        <v>5.5212600000000001E-2</v>
      </c>
      <c r="AI85">
        <v>2.9388999999999999E-3</v>
      </c>
      <c r="AJ85">
        <v>4.9451700000000001E-2</v>
      </c>
      <c r="AK85">
        <v>6.0973600000000003E-2</v>
      </c>
      <c r="AL85">
        <v>8286</v>
      </c>
      <c r="AM85">
        <v>2</v>
      </c>
      <c r="AN85">
        <v>2</v>
      </c>
      <c r="AO85" s="12">
        <f t="shared" si="5"/>
        <v>99.4889740198428</v>
      </c>
      <c r="AP85">
        <f t="shared" si="6"/>
        <v>-2.8360000000000191E-4</v>
      </c>
      <c r="AQ85">
        <f t="shared" si="7"/>
        <v>1.1521900000000002E-2</v>
      </c>
      <c r="AS85">
        <f t="shared" si="8"/>
        <v>11</v>
      </c>
      <c r="AT85">
        <f t="shared" si="9"/>
        <v>12</v>
      </c>
    </row>
    <row r="86" spans="2:46" x14ac:dyDescent="0.25">
      <c r="B86" t="s">
        <v>8</v>
      </c>
      <c r="C86">
        <v>3.4857300000000001E-2</v>
      </c>
      <c r="D86">
        <v>8.5401999999999995E-3</v>
      </c>
      <c r="E86">
        <v>1.8114000000000002E-2</v>
      </c>
      <c r="F86">
        <v>5.1600699999999999E-2</v>
      </c>
      <c r="G86">
        <v>4249</v>
      </c>
      <c r="H86">
        <v>1</v>
      </c>
      <c r="I86">
        <v>1</v>
      </c>
      <c r="L86" t="s">
        <v>8</v>
      </c>
      <c r="M86">
        <v>3.5488100000000002E-2</v>
      </c>
      <c r="N86">
        <v>8.5489999999999993E-3</v>
      </c>
      <c r="O86">
        <v>1.87277E-2</v>
      </c>
      <c r="P86">
        <v>5.2248500000000003E-2</v>
      </c>
      <c r="Q86">
        <v>4277</v>
      </c>
      <c r="R86">
        <v>2</v>
      </c>
      <c r="S86">
        <v>1</v>
      </c>
      <c r="T86" s="5">
        <f t="shared" si="3"/>
        <v>101.80966397282636</v>
      </c>
      <c r="V86" t="s">
        <v>8</v>
      </c>
      <c r="W86">
        <v>3.1315200000000001E-2</v>
      </c>
      <c r="X86">
        <v>7.0618E-3</v>
      </c>
      <c r="Y86">
        <v>1.74705E-2</v>
      </c>
      <c r="Z86">
        <v>4.5159999999999999E-2</v>
      </c>
      <c r="AA86">
        <v>4293</v>
      </c>
      <c r="AB86">
        <v>1</v>
      </c>
      <c r="AC86">
        <v>2</v>
      </c>
      <c r="AD86" s="7">
        <f t="shared" si="4"/>
        <v>89.838283515934975</v>
      </c>
      <c r="AG86" t="s">
        <v>8</v>
      </c>
      <c r="AH86">
        <v>3.2432299999999997E-2</v>
      </c>
      <c r="AI86">
        <v>7.3477999999999998E-3</v>
      </c>
      <c r="AJ86">
        <v>1.8026799999999999E-2</v>
      </c>
      <c r="AK86">
        <v>4.6837700000000003E-2</v>
      </c>
      <c r="AL86">
        <v>4321</v>
      </c>
      <c r="AM86">
        <v>2</v>
      </c>
      <c r="AN86">
        <v>2</v>
      </c>
      <c r="AO86" s="14">
        <f t="shared" si="5"/>
        <v>91.389226247671743</v>
      </c>
      <c r="AP86">
        <f t="shared" si="6"/>
        <v>-3.0558000000000043E-3</v>
      </c>
      <c r="AQ86">
        <f t="shared" si="7"/>
        <v>2.8810900000000004E-2</v>
      </c>
      <c r="AS86">
        <f t="shared" si="8"/>
        <v>24</v>
      </c>
      <c r="AT86">
        <f t="shared" si="9"/>
        <v>25</v>
      </c>
    </row>
    <row r="87" spans="2:46" x14ac:dyDescent="0.25">
      <c r="B87" t="s">
        <v>9</v>
      </c>
      <c r="C87">
        <v>3.7514499999999999E-2</v>
      </c>
      <c r="D87">
        <v>2.6064E-3</v>
      </c>
      <c r="E87">
        <v>3.2404599999999999E-2</v>
      </c>
      <c r="F87">
        <v>4.26244E-2</v>
      </c>
      <c r="G87">
        <v>4463</v>
      </c>
      <c r="H87">
        <v>1</v>
      </c>
      <c r="I87">
        <v>1</v>
      </c>
      <c r="L87" t="s">
        <v>9</v>
      </c>
      <c r="M87">
        <v>3.8490999999999997E-2</v>
      </c>
      <c r="N87">
        <v>2.6278999999999999E-3</v>
      </c>
      <c r="O87">
        <v>3.3339100000000003E-2</v>
      </c>
      <c r="P87">
        <v>4.3642899999999998E-2</v>
      </c>
      <c r="Q87">
        <v>4463</v>
      </c>
      <c r="R87">
        <v>2</v>
      </c>
      <c r="S87">
        <v>1</v>
      </c>
      <c r="T87" s="5">
        <f t="shared" si="3"/>
        <v>102.60299350917646</v>
      </c>
      <c r="V87" t="s">
        <v>9</v>
      </c>
      <c r="W87">
        <v>3.7288300000000003E-2</v>
      </c>
      <c r="X87">
        <v>2.5956E-3</v>
      </c>
      <c r="Y87">
        <v>3.2199600000000002E-2</v>
      </c>
      <c r="Z87">
        <v>4.2377100000000001E-2</v>
      </c>
      <c r="AA87">
        <v>4463</v>
      </c>
      <c r="AB87">
        <v>1</v>
      </c>
      <c r="AC87">
        <v>2</v>
      </c>
      <c r="AD87" s="5">
        <f t="shared" si="4"/>
        <v>99.397033147183095</v>
      </c>
      <c r="AG87" t="s">
        <v>9</v>
      </c>
      <c r="AH87">
        <v>3.8279000000000001E-2</v>
      </c>
      <c r="AI87">
        <v>2.6180999999999999E-3</v>
      </c>
      <c r="AJ87">
        <v>3.3146299999999997E-2</v>
      </c>
      <c r="AK87">
        <v>4.34118E-2</v>
      </c>
      <c r="AL87">
        <v>4463</v>
      </c>
      <c r="AM87">
        <v>2</v>
      </c>
      <c r="AN87">
        <v>2</v>
      </c>
      <c r="AO87" s="12">
        <f t="shared" si="5"/>
        <v>99.449221896027652</v>
      </c>
      <c r="AP87">
        <f t="shared" si="6"/>
        <v>-2.1199999999999691E-4</v>
      </c>
      <c r="AQ87">
        <f t="shared" si="7"/>
        <v>1.0265500000000004E-2</v>
      </c>
      <c r="AS87">
        <f t="shared" si="8"/>
        <v>21</v>
      </c>
      <c r="AT87">
        <f t="shared" si="9"/>
        <v>21</v>
      </c>
    </row>
    <row r="88" spans="2:46" x14ac:dyDescent="0.25">
      <c r="B88" t="s">
        <v>10</v>
      </c>
      <c r="C88">
        <v>3.8192900000000002E-2</v>
      </c>
      <c r="D88">
        <v>2.2304999999999998E-3</v>
      </c>
      <c r="E88">
        <v>3.3819599999999998E-2</v>
      </c>
      <c r="F88">
        <v>4.2566199999999998E-2</v>
      </c>
      <c r="G88">
        <v>3319</v>
      </c>
      <c r="H88">
        <v>1</v>
      </c>
      <c r="I88">
        <v>1</v>
      </c>
      <c r="L88" t="s">
        <v>10</v>
      </c>
      <c r="M88">
        <v>3.81226E-2</v>
      </c>
      <c r="N88">
        <v>2.2441000000000002E-3</v>
      </c>
      <c r="O88">
        <v>3.3722500000000002E-2</v>
      </c>
      <c r="P88">
        <v>4.2522600000000001E-2</v>
      </c>
      <c r="Q88">
        <v>3319</v>
      </c>
      <c r="R88">
        <v>2</v>
      </c>
      <c r="S88">
        <v>1</v>
      </c>
      <c r="T88" s="5">
        <f t="shared" si="3"/>
        <v>99.815934375237276</v>
      </c>
      <c r="V88" t="s">
        <v>10</v>
      </c>
      <c r="W88">
        <v>3.8338799999999999E-2</v>
      </c>
      <c r="X88">
        <v>2.2372E-3</v>
      </c>
      <c r="Y88">
        <v>3.3952299999999998E-2</v>
      </c>
      <c r="Z88">
        <v>4.2725300000000001E-2</v>
      </c>
      <c r="AA88">
        <v>3319</v>
      </c>
      <c r="AB88">
        <v>1</v>
      </c>
      <c r="AC88">
        <v>2</v>
      </c>
      <c r="AD88" s="5">
        <f t="shared" si="4"/>
        <v>100.38200817429417</v>
      </c>
      <c r="AG88" t="s">
        <v>10</v>
      </c>
      <c r="AH88">
        <v>3.8269400000000002E-2</v>
      </c>
      <c r="AI88">
        <v>2.251E-3</v>
      </c>
      <c r="AJ88">
        <v>3.3855900000000001E-2</v>
      </c>
      <c r="AK88">
        <v>4.2682900000000003E-2</v>
      </c>
      <c r="AL88">
        <v>3319</v>
      </c>
      <c r="AM88">
        <v>2</v>
      </c>
      <c r="AN88">
        <v>2</v>
      </c>
      <c r="AO88" s="12">
        <f t="shared" si="5"/>
        <v>100.38507342101536</v>
      </c>
      <c r="AP88">
        <f t="shared" si="6"/>
        <v>1.4680000000000248E-4</v>
      </c>
      <c r="AQ88">
        <f t="shared" si="7"/>
        <v>8.8270000000000015E-3</v>
      </c>
      <c r="AS88">
        <f t="shared" si="8"/>
        <v>22</v>
      </c>
      <c r="AT88">
        <f t="shared" si="9"/>
        <v>22</v>
      </c>
    </row>
    <row r="89" spans="2:46" x14ac:dyDescent="0.25">
      <c r="B89" t="s">
        <v>11</v>
      </c>
      <c r="C89">
        <v>5.7804800000000003E-2</v>
      </c>
      <c r="D89">
        <v>3.3896E-3</v>
      </c>
      <c r="E89">
        <v>5.1157500000000002E-2</v>
      </c>
      <c r="F89">
        <v>6.4452099999999998E-2</v>
      </c>
      <c r="G89">
        <v>2157</v>
      </c>
      <c r="H89">
        <v>1</v>
      </c>
      <c r="I89">
        <v>1</v>
      </c>
      <c r="L89" t="s">
        <v>11</v>
      </c>
      <c r="M89">
        <v>5.8324599999999997E-2</v>
      </c>
      <c r="N89">
        <v>3.4359999999999998E-3</v>
      </c>
      <c r="O89">
        <v>5.1586300000000002E-2</v>
      </c>
      <c r="P89">
        <v>6.5062900000000007E-2</v>
      </c>
      <c r="Q89">
        <v>2158</v>
      </c>
      <c r="R89">
        <v>2</v>
      </c>
      <c r="S89">
        <v>1</v>
      </c>
      <c r="T89" s="5">
        <f t="shared" si="3"/>
        <v>100.89923328166519</v>
      </c>
      <c r="V89" t="s">
        <v>11</v>
      </c>
      <c r="W89">
        <v>5.7646999999999997E-2</v>
      </c>
      <c r="X89">
        <v>3.388E-3</v>
      </c>
      <c r="Y89">
        <v>5.1003E-2</v>
      </c>
      <c r="Z89">
        <v>6.4291000000000001E-2</v>
      </c>
      <c r="AA89">
        <v>2157</v>
      </c>
      <c r="AB89">
        <v>1</v>
      </c>
      <c r="AC89">
        <v>2</v>
      </c>
      <c r="AD89" s="5">
        <f t="shared" si="4"/>
        <v>99.727012289636846</v>
      </c>
      <c r="AG89" t="s">
        <v>11</v>
      </c>
      <c r="AH89">
        <v>5.8171500000000001E-2</v>
      </c>
      <c r="AI89">
        <v>3.4364E-3</v>
      </c>
      <c r="AJ89">
        <v>5.1432400000000003E-2</v>
      </c>
      <c r="AK89">
        <v>6.4910599999999999E-2</v>
      </c>
      <c r="AL89">
        <v>2158</v>
      </c>
      <c r="AM89">
        <v>2</v>
      </c>
      <c r="AN89">
        <v>2</v>
      </c>
      <c r="AO89" s="12">
        <f t="shared" si="5"/>
        <v>99.737503557675495</v>
      </c>
      <c r="AP89">
        <f t="shared" si="6"/>
        <v>-1.5309999999999629E-4</v>
      </c>
      <c r="AQ89">
        <f t="shared" si="7"/>
        <v>1.3478199999999996E-2</v>
      </c>
      <c r="AS89">
        <f t="shared" si="8"/>
        <v>10</v>
      </c>
      <c r="AT89">
        <f t="shared" si="9"/>
        <v>9</v>
      </c>
    </row>
    <row r="90" spans="2:46" x14ac:dyDescent="0.25">
      <c r="B90" t="s">
        <v>12</v>
      </c>
      <c r="C90">
        <v>3.9355599999999998E-2</v>
      </c>
      <c r="D90">
        <v>2.6695999999999998E-3</v>
      </c>
      <c r="E90">
        <v>3.4122399999999997E-2</v>
      </c>
      <c r="F90">
        <v>4.4588700000000002E-2</v>
      </c>
      <c r="G90">
        <v>7967</v>
      </c>
      <c r="H90">
        <v>1</v>
      </c>
      <c r="I90">
        <v>1</v>
      </c>
      <c r="L90" t="s">
        <v>12</v>
      </c>
      <c r="M90">
        <v>4.1543200000000002E-2</v>
      </c>
      <c r="N90">
        <v>2.8075999999999999E-3</v>
      </c>
      <c r="O90">
        <v>3.6039599999999998E-2</v>
      </c>
      <c r="P90">
        <v>4.70468E-2</v>
      </c>
      <c r="Q90">
        <v>7971</v>
      </c>
      <c r="R90">
        <v>2</v>
      </c>
      <c r="S90">
        <v>1</v>
      </c>
      <c r="T90" s="7">
        <f t="shared" si="3"/>
        <v>105.55854821169035</v>
      </c>
      <c r="V90" t="s">
        <v>12</v>
      </c>
      <c r="W90">
        <v>3.7014900000000003E-2</v>
      </c>
      <c r="X90">
        <v>2.5520999999999999E-3</v>
      </c>
      <c r="Y90">
        <v>3.2012100000000002E-2</v>
      </c>
      <c r="Z90">
        <v>4.2017800000000001E-2</v>
      </c>
      <c r="AA90">
        <v>7967</v>
      </c>
      <c r="AB90">
        <v>1</v>
      </c>
      <c r="AC90">
        <v>2</v>
      </c>
      <c r="AD90" s="7">
        <f t="shared" si="4"/>
        <v>94.052434723393887</v>
      </c>
      <c r="AG90" t="s">
        <v>12</v>
      </c>
      <c r="AH90">
        <v>3.9024200000000002E-2</v>
      </c>
      <c r="AI90">
        <v>2.6683000000000002E-3</v>
      </c>
      <c r="AJ90">
        <v>3.3793700000000003E-2</v>
      </c>
      <c r="AK90">
        <v>4.4254700000000001E-2</v>
      </c>
      <c r="AL90">
        <v>7971</v>
      </c>
      <c r="AM90">
        <v>2</v>
      </c>
      <c r="AN90">
        <v>2</v>
      </c>
      <c r="AO90" s="14">
        <f t="shared" si="5"/>
        <v>93.936432436596121</v>
      </c>
      <c r="AP90">
        <f t="shared" si="6"/>
        <v>-2.5190000000000004E-3</v>
      </c>
      <c r="AQ90">
        <f t="shared" si="7"/>
        <v>1.0460999999999998E-2</v>
      </c>
      <c r="AS90">
        <f t="shared" si="8"/>
        <v>19</v>
      </c>
      <c r="AT90">
        <f t="shared" si="9"/>
        <v>20</v>
      </c>
    </row>
    <row r="91" spans="2:46" x14ac:dyDescent="0.25">
      <c r="B91" t="s">
        <v>13</v>
      </c>
      <c r="C91">
        <v>5.8881299999999998E-2</v>
      </c>
      <c r="D91">
        <v>4.7999000000000002E-3</v>
      </c>
      <c r="E91">
        <v>4.9450800000000003E-2</v>
      </c>
      <c r="F91">
        <v>6.8311800000000006E-2</v>
      </c>
      <c r="G91">
        <v>501</v>
      </c>
      <c r="H91">
        <v>1</v>
      </c>
      <c r="I91">
        <v>1</v>
      </c>
      <c r="L91" t="s">
        <v>13</v>
      </c>
      <c r="M91">
        <v>5.8881299999999998E-2</v>
      </c>
      <c r="N91">
        <v>4.7999000000000002E-3</v>
      </c>
      <c r="O91">
        <v>4.9450800000000003E-2</v>
      </c>
      <c r="P91">
        <v>6.8311800000000006E-2</v>
      </c>
      <c r="Q91">
        <v>501</v>
      </c>
      <c r="R91">
        <v>2</v>
      </c>
      <c r="S91">
        <v>1</v>
      </c>
      <c r="T91" s="5">
        <f t="shared" si="3"/>
        <v>100</v>
      </c>
      <c r="V91" t="s">
        <v>13</v>
      </c>
      <c r="W91">
        <v>5.8163899999999998E-2</v>
      </c>
      <c r="X91">
        <v>4.7524999999999998E-3</v>
      </c>
      <c r="Y91">
        <v>4.8826500000000002E-2</v>
      </c>
      <c r="Z91">
        <v>6.75013E-2</v>
      </c>
      <c r="AA91">
        <v>501</v>
      </c>
      <c r="AB91">
        <v>1</v>
      </c>
      <c r="AC91">
        <v>2</v>
      </c>
      <c r="AD91" s="5">
        <f t="shared" si="4"/>
        <v>98.781616574362317</v>
      </c>
      <c r="AG91" t="s">
        <v>13</v>
      </c>
      <c r="AH91">
        <v>5.8163899999999998E-2</v>
      </c>
      <c r="AI91">
        <v>4.7524999999999998E-3</v>
      </c>
      <c r="AJ91">
        <v>4.8826500000000002E-2</v>
      </c>
      <c r="AK91">
        <v>6.75013E-2</v>
      </c>
      <c r="AL91">
        <v>501</v>
      </c>
      <c r="AM91">
        <v>2</v>
      </c>
      <c r="AN91">
        <v>2</v>
      </c>
      <c r="AO91" s="12">
        <f t="shared" si="5"/>
        <v>98.781616574362317</v>
      </c>
      <c r="AP91">
        <f t="shared" si="6"/>
        <v>-7.1739999999999998E-4</v>
      </c>
      <c r="AQ91">
        <f t="shared" si="7"/>
        <v>1.8674799999999998E-2</v>
      </c>
      <c r="AS91">
        <f t="shared" si="8"/>
        <v>9</v>
      </c>
      <c r="AT91">
        <f t="shared" si="9"/>
        <v>10</v>
      </c>
    </row>
    <row r="92" spans="2:46" x14ac:dyDescent="0.25">
      <c r="B92" t="s">
        <v>14</v>
      </c>
      <c r="C92">
        <v>3.78603E-2</v>
      </c>
      <c r="D92">
        <v>2.7377E-3</v>
      </c>
      <c r="E92">
        <v>3.24915E-2</v>
      </c>
      <c r="F92">
        <v>4.3228999999999997E-2</v>
      </c>
      <c r="G92">
        <v>2152</v>
      </c>
      <c r="H92">
        <v>1</v>
      </c>
      <c r="I92">
        <v>1</v>
      </c>
      <c r="L92" t="s">
        <v>14</v>
      </c>
      <c r="M92">
        <v>3.7808599999999998E-2</v>
      </c>
      <c r="N92">
        <v>2.7902000000000001E-3</v>
      </c>
      <c r="O92">
        <v>3.2336900000000002E-2</v>
      </c>
      <c r="P92">
        <v>4.3280399999999997E-2</v>
      </c>
      <c r="Q92">
        <v>2152</v>
      </c>
      <c r="R92">
        <v>2</v>
      </c>
      <c r="S92">
        <v>1</v>
      </c>
      <c r="T92" s="5">
        <f t="shared" si="3"/>
        <v>99.863445350406622</v>
      </c>
      <c r="V92" t="s">
        <v>14</v>
      </c>
      <c r="W92">
        <v>3.78603E-2</v>
      </c>
      <c r="X92">
        <v>2.7377E-3</v>
      </c>
      <c r="Y92">
        <v>3.24915E-2</v>
      </c>
      <c r="Z92">
        <v>4.3228999999999997E-2</v>
      </c>
      <c r="AA92">
        <v>2152</v>
      </c>
      <c r="AB92">
        <v>1</v>
      </c>
      <c r="AC92">
        <v>2</v>
      </c>
      <c r="AD92" s="5">
        <f t="shared" si="4"/>
        <v>100</v>
      </c>
      <c r="AG92" t="s">
        <v>14</v>
      </c>
      <c r="AH92">
        <v>3.7808599999999998E-2</v>
      </c>
      <c r="AI92">
        <v>2.7902000000000001E-3</v>
      </c>
      <c r="AJ92">
        <v>3.2336900000000002E-2</v>
      </c>
      <c r="AK92">
        <v>4.3280399999999997E-2</v>
      </c>
      <c r="AL92">
        <v>2152</v>
      </c>
      <c r="AM92">
        <v>2</v>
      </c>
      <c r="AN92">
        <v>2</v>
      </c>
      <c r="AO92" s="12">
        <f t="shared" si="5"/>
        <v>100</v>
      </c>
      <c r="AP92">
        <f t="shared" si="6"/>
        <v>0</v>
      </c>
      <c r="AQ92">
        <f t="shared" si="7"/>
        <v>1.0943499999999995E-2</v>
      </c>
      <c r="AS92">
        <f t="shared" si="8"/>
        <v>23</v>
      </c>
      <c r="AT92">
        <f t="shared" si="9"/>
        <v>23</v>
      </c>
    </row>
    <row r="93" spans="2:46" x14ac:dyDescent="0.25">
      <c r="B93" t="s">
        <v>15</v>
      </c>
      <c r="C93">
        <v>2.5956099999999999E-2</v>
      </c>
      <c r="D93">
        <v>3.467E-3</v>
      </c>
      <c r="E93">
        <v>1.9158100000000001E-2</v>
      </c>
      <c r="F93">
        <v>3.2754199999999997E-2</v>
      </c>
      <c r="G93">
        <v>2925</v>
      </c>
      <c r="H93">
        <v>1</v>
      </c>
      <c r="I93">
        <v>1</v>
      </c>
      <c r="L93" t="s">
        <v>15</v>
      </c>
      <c r="M93">
        <v>2.6215700000000002E-2</v>
      </c>
      <c r="N93">
        <v>3.5030999999999999E-3</v>
      </c>
      <c r="O93">
        <v>1.9347E-2</v>
      </c>
      <c r="P93">
        <v>3.30844E-2</v>
      </c>
      <c r="Q93">
        <v>2927</v>
      </c>
      <c r="R93">
        <v>2</v>
      </c>
      <c r="S93">
        <v>1</v>
      </c>
      <c r="T93" s="5">
        <f t="shared" si="3"/>
        <v>101.0001502536976</v>
      </c>
      <c r="V93" t="s">
        <v>15</v>
      </c>
      <c r="W93">
        <v>2.6021699999999998E-2</v>
      </c>
      <c r="X93">
        <v>3.4745000000000002E-3</v>
      </c>
      <c r="Y93">
        <v>1.9209E-2</v>
      </c>
      <c r="Z93">
        <v>3.2834299999999997E-2</v>
      </c>
      <c r="AA93">
        <v>2927</v>
      </c>
      <c r="AB93">
        <v>1</v>
      </c>
      <c r="AC93">
        <v>2</v>
      </c>
      <c r="AD93" s="7">
        <f t="shared" si="4"/>
        <v>100.25273442466317</v>
      </c>
      <c r="AG93" t="s">
        <v>15</v>
      </c>
      <c r="AH93">
        <v>2.6280999999999999E-2</v>
      </c>
      <c r="AI93">
        <v>3.5105000000000002E-3</v>
      </c>
      <c r="AJ93">
        <v>1.93977E-2</v>
      </c>
      <c r="AK93">
        <v>3.3164300000000001E-2</v>
      </c>
      <c r="AL93">
        <v>2929</v>
      </c>
      <c r="AM93">
        <v>2</v>
      </c>
      <c r="AN93">
        <v>2</v>
      </c>
      <c r="AO93" s="12">
        <f t="shared" si="5"/>
        <v>100.24908737893703</v>
      </c>
      <c r="AP93">
        <f t="shared" si="6"/>
        <v>6.5299999999997305E-5</v>
      </c>
      <c r="AQ93">
        <f t="shared" si="7"/>
        <v>1.37666E-2</v>
      </c>
      <c r="AS93">
        <f t="shared" si="8"/>
        <v>30</v>
      </c>
      <c r="AT93">
        <f t="shared" si="9"/>
        <v>30</v>
      </c>
    </row>
    <row r="94" spans="2:46" x14ac:dyDescent="0.25">
      <c r="B94" t="s">
        <v>16</v>
      </c>
      <c r="C94">
        <v>8.8430099999999998E-2</v>
      </c>
      <c r="D94">
        <v>1.3239900000000001E-2</v>
      </c>
      <c r="E94">
        <v>6.2448700000000003E-2</v>
      </c>
      <c r="F94">
        <v>0.1144115</v>
      </c>
      <c r="G94">
        <v>992</v>
      </c>
      <c r="H94">
        <v>1</v>
      </c>
      <c r="I94">
        <v>1</v>
      </c>
      <c r="L94" t="s">
        <v>16</v>
      </c>
      <c r="M94">
        <v>8.9288800000000001E-2</v>
      </c>
      <c r="N94">
        <v>1.33145E-2</v>
      </c>
      <c r="O94">
        <v>6.3161099999999998E-2</v>
      </c>
      <c r="P94">
        <v>0.11541659999999999</v>
      </c>
      <c r="Q94">
        <v>992</v>
      </c>
      <c r="R94">
        <v>2</v>
      </c>
      <c r="S94">
        <v>1</v>
      </c>
      <c r="T94" s="5">
        <f t="shared" si="3"/>
        <v>100.97104945035684</v>
      </c>
      <c r="V94" t="s">
        <v>16</v>
      </c>
      <c r="W94">
        <v>8.7112700000000001E-2</v>
      </c>
      <c r="X94">
        <v>1.33195E-2</v>
      </c>
      <c r="Y94">
        <v>6.0975000000000001E-2</v>
      </c>
      <c r="Z94">
        <v>0.1132504</v>
      </c>
      <c r="AA94">
        <v>993</v>
      </c>
      <c r="AB94">
        <v>1</v>
      </c>
      <c r="AC94">
        <v>2</v>
      </c>
      <c r="AD94" s="5">
        <f t="shared" si="4"/>
        <v>98.510235768137775</v>
      </c>
      <c r="AG94" t="s">
        <v>16</v>
      </c>
      <c r="AH94">
        <v>8.7948399999999996E-2</v>
      </c>
      <c r="AI94">
        <v>1.3396399999999999E-2</v>
      </c>
      <c r="AJ94">
        <v>6.1659899999999997E-2</v>
      </c>
      <c r="AK94">
        <v>0.1142369</v>
      </c>
      <c r="AL94">
        <v>993</v>
      </c>
      <c r="AM94">
        <v>2</v>
      </c>
      <c r="AN94">
        <v>2</v>
      </c>
      <c r="AO94" s="12">
        <f t="shared" si="5"/>
        <v>98.498803881337864</v>
      </c>
      <c r="AP94">
        <f t="shared" si="6"/>
        <v>-1.3404000000000055E-3</v>
      </c>
      <c r="AQ94">
        <f t="shared" si="7"/>
        <v>5.2577000000000006E-2</v>
      </c>
      <c r="AS94">
        <f t="shared" si="8"/>
        <v>2</v>
      </c>
      <c r="AT94">
        <f t="shared" si="9"/>
        <v>2</v>
      </c>
    </row>
    <row r="95" spans="2:46" x14ac:dyDescent="0.25">
      <c r="B95" t="s">
        <v>17</v>
      </c>
      <c r="C95">
        <v>3.5694299999999998E-2</v>
      </c>
      <c r="D95">
        <v>2.4318999999999999E-3</v>
      </c>
      <c r="E95">
        <v>3.0926700000000001E-2</v>
      </c>
      <c r="F95">
        <v>4.0461799999999999E-2</v>
      </c>
      <c r="G95">
        <v>4980</v>
      </c>
      <c r="H95">
        <v>1</v>
      </c>
      <c r="I95">
        <v>1</v>
      </c>
      <c r="L95" t="s">
        <v>17</v>
      </c>
      <c r="M95">
        <v>3.5249099999999998E-2</v>
      </c>
      <c r="N95">
        <v>2.4156E-3</v>
      </c>
      <c r="O95">
        <v>3.05134E-2</v>
      </c>
      <c r="P95">
        <v>3.9984699999999998E-2</v>
      </c>
      <c r="Q95">
        <v>4980</v>
      </c>
      <c r="R95">
        <v>2</v>
      </c>
      <c r="S95">
        <v>1</v>
      </c>
      <c r="T95" s="5">
        <f t="shared" si="3"/>
        <v>98.752742034442477</v>
      </c>
      <c r="V95" t="s">
        <v>17</v>
      </c>
      <c r="W95">
        <v>3.55438E-2</v>
      </c>
      <c r="X95">
        <v>2.4239000000000001E-3</v>
      </c>
      <c r="Y95">
        <v>3.0791900000000001E-2</v>
      </c>
      <c r="Z95">
        <v>4.0295600000000001E-2</v>
      </c>
      <c r="AA95">
        <v>4980</v>
      </c>
      <c r="AB95">
        <v>1</v>
      </c>
      <c r="AC95">
        <v>2</v>
      </c>
      <c r="AD95" s="5">
        <f t="shared" si="4"/>
        <v>99.578364052523796</v>
      </c>
      <c r="AG95" t="s">
        <v>17</v>
      </c>
      <c r="AH95">
        <v>3.5056999999999998E-2</v>
      </c>
      <c r="AI95">
        <v>2.4061E-3</v>
      </c>
      <c r="AJ95">
        <v>3.0340099999999998E-2</v>
      </c>
      <c r="AK95">
        <v>3.9773999999999997E-2</v>
      </c>
      <c r="AL95">
        <v>4980</v>
      </c>
      <c r="AM95">
        <v>2</v>
      </c>
      <c r="AN95">
        <v>2</v>
      </c>
      <c r="AO95" s="12">
        <f t="shared" si="5"/>
        <v>99.455021546649419</v>
      </c>
      <c r="AP95">
        <f t="shared" si="6"/>
        <v>-1.921000000000006E-4</v>
      </c>
      <c r="AQ95">
        <f t="shared" si="7"/>
        <v>9.4338999999999985E-3</v>
      </c>
      <c r="AS95">
        <f t="shared" si="8"/>
        <v>25</v>
      </c>
      <c r="AT95">
        <f t="shared" si="9"/>
        <v>24</v>
      </c>
    </row>
    <row r="96" spans="2:46" x14ac:dyDescent="0.25">
      <c r="B96" t="s">
        <v>18</v>
      </c>
      <c r="C96">
        <v>5.3687100000000001E-2</v>
      </c>
      <c r="D96">
        <v>5.1278000000000001E-3</v>
      </c>
      <c r="E96">
        <v>4.36333E-2</v>
      </c>
      <c r="F96">
        <v>6.3740900000000003E-2</v>
      </c>
      <c r="G96">
        <v>3509</v>
      </c>
      <c r="H96">
        <v>1</v>
      </c>
      <c r="I96">
        <v>1</v>
      </c>
      <c r="L96" t="s">
        <v>18</v>
      </c>
      <c r="M96">
        <v>5.42365E-2</v>
      </c>
      <c r="N96">
        <v>5.2386999999999998E-3</v>
      </c>
      <c r="O96">
        <v>4.3965299999999999E-2</v>
      </c>
      <c r="P96">
        <v>6.4507800000000004E-2</v>
      </c>
      <c r="Q96">
        <v>3509</v>
      </c>
      <c r="R96">
        <v>2</v>
      </c>
      <c r="S96">
        <v>1</v>
      </c>
      <c r="T96" s="5">
        <f t="shared" si="3"/>
        <v>101.02333707724947</v>
      </c>
      <c r="V96" t="s">
        <v>18</v>
      </c>
      <c r="W96">
        <v>5.2845400000000001E-2</v>
      </c>
      <c r="X96">
        <v>5.1786999999999996E-3</v>
      </c>
      <c r="Y96">
        <v>4.2691800000000002E-2</v>
      </c>
      <c r="Z96">
        <v>6.2998999999999999E-2</v>
      </c>
      <c r="AA96">
        <v>3509</v>
      </c>
      <c r="AB96">
        <v>1</v>
      </c>
      <c r="AC96">
        <v>2</v>
      </c>
      <c r="AD96" s="5">
        <f t="shared" si="4"/>
        <v>98.432211834872803</v>
      </c>
      <c r="AG96" t="s">
        <v>18</v>
      </c>
      <c r="AH96">
        <v>5.3416600000000002E-2</v>
      </c>
      <c r="AI96">
        <v>5.2957999999999998E-3</v>
      </c>
      <c r="AJ96">
        <v>4.3033399999999999E-2</v>
      </c>
      <c r="AK96">
        <v>6.3799700000000001E-2</v>
      </c>
      <c r="AL96">
        <v>3509</v>
      </c>
      <c r="AM96">
        <v>2</v>
      </c>
      <c r="AN96">
        <v>2</v>
      </c>
      <c r="AO96" s="12">
        <f t="shared" si="5"/>
        <v>98.488287407926407</v>
      </c>
      <c r="AP96">
        <f t="shared" si="6"/>
        <v>-8.1989999999999841E-4</v>
      </c>
      <c r="AQ96">
        <f t="shared" si="7"/>
        <v>2.0766300000000001E-2</v>
      </c>
      <c r="AS96">
        <f t="shared" si="8"/>
        <v>13</v>
      </c>
      <c r="AT96">
        <f t="shared" si="9"/>
        <v>14</v>
      </c>
    </row>
    <row r="97" spans="2:46" x14ac:dyDescent="0.25">
      <c r="B97" t="s">
        <v>19</v>
      </c>
      <c r="C97">
        <v>7.1553199999999997E-2</v>
      </c>
      <c r="D97">
        <v>5.4754000000000001E-3</v>
      </c>
      <c r="E97">
        <v>6.0817099999999999E-2</v>
      </c>
      <c r="F97">
        <v>8.2289299999999996E-2</v>
      </c>
      <c r="G97">
        <v>2842</v>
      </c>
      <c r="H97">
        <v>1</v>
      </c>
      <c r="I97">
        <v>1</v>
      </c>
      <c r="L97" t="s">
        <v>19</v>
      </c>
      <c r="M97">
        <v>7.3729900000000001E-2</v>
      </c>
      <c r="N97">
        <v>5.5570999999999997E-3</v>
      </c>
      <c r="O97">
        <v>6.2833600000000003E-2</v>
      </c>
      <c r="P97">
        <v>8.4626099999999996E-2</v>
      </c>
      <c r="Q97">
        <v>2846</v>
      </c>
      <c r="R97">
        <v>2</v>
      </c>
      <c r="S97">
        <v>1</v>
      </c>
      <c r="T97" s="5">
        <f t="shared" si="3"/>
        <v>103.04207219243864</v>
      </c>
      <c r="V97" t="s">
        <v>19</v>
      </c>
      <c r="W97">
        <v>7.1167800000000003E-2</v>
      </c>
      <c r="X97">
        <v>5.4670999999999999E-3</v>
      </c>
      <c r="Y97">
        <v>6.0448000000000002E-2</v>
      </c>
      <c r="Z97">
        <v>8.1887600000000005E-2</v>
      </c>
      <c r="AA97">
        <v>2844</v>
      </c>
      <c r="AB97">
        <v>1</v>
      </c>
      <c r="AC97">
        <v>2</v>
      </c>
      <c r="AD97" s="5">
        <f t="shared" si="4"/>
        <v>99.461379784551923</v>
      </c>
      <c r="AG97" t="s">
        <v>19</v>
      </c>
      <c r="AH97">
        <v>7.3306399999999994E-2</v>
      </c>
      <c r="AI97">
        <v>5.5484000000000002E-3</v>
      </c>
      <c r="AJ97">
        <v>6.2427299999999998E-2</v>
      </c>
      <c r="AK97">
        <v>8.4185599999999999E-2</v>
      </c>
      <c r="AL97">
        <v>2848</v>
      </c>
      <c r="AM97">
        <v>2</v>
      </c>
      <c r="AN97">
        <v>2</v>
      </c>
      <c r="AO97" s="12">
        <f t="shared" si="5"/>
        <v>99.425606165205693</v>
      </c>
      <c r="AP97">
        <f t="shared" si="6"/>
        <v>-4.235000000000072E-4</v>
      </c>
      <c r="AQ97">
        <f t="shared" si="7"/>
        <v>2.1758300000000001E-2</v>
      </c>
      <c r="AS97">
        <f t="shared" si="8"/>
        <v>5</v>
      </c>
      <c r="AT97">
        <f t="shared" si="9"/>
        <v>5</v>
      </c>
    </row>
    <row r="98" spans="2:46" x14ac:dyDescent="0.25">
      <c r="B98" t="s">
        <v>20</v>
      </c>
      <c r="C98">
        <v>6.06166E-2</v>
      </c>
      <c r="D98">
        <v>4.8874000000000001E-3</v>
      </c>
      <c r="E98">
        <v>5.1026700000000001E-2</v>
      </c>
      <c r="F98">
        <v>7.0206400000000002E-2</v>
      </c>
      <c r="G98">
        <v>1075</v>
      </c>
      <c r="H98">
        <v>1</v>
      </c>
      <c r="I98">
        <v>1</v>
      </c>
      <c r="L98" t="s">
        <v>20</v>
      </c>
      <c r="M98">
        <v>6.1653800000000002E-2</v>
      </c>
      <c r="N98">
        <v>4.9477000000000002E-3</v>
      </c>
      <c r="O98">
        <v>5.1945600000000001E-2</v>
      </c>
      <c r="P98">
        <v>7.1361900000000006E-2</v>
      </c>
      <c r="Q98">
        <v>1075</v>
      </c>
      <c r="R98">
        <v>2</v>
      </c>
      <c r="S98">
        <v>1</v>
      </c>
      <c r="T98" s="5">
        <f t="shared" si="3"/>
        <v>101.71108244276321</v>
      </c>
      <c r="V98" t="s">
        <v>20</v>
      </c>
      <c r="W98">
        <v>6.03695E-2</v>
      </c>
      <c r="X98">
        <v>4.8393999999999998E-3</v>
      </c>
      <c r="Y98">
        <v>5.0873599999999998E-2</v>
      </c>
      <c r="Z98">
        <v>6.9865300000000005E-2</v>
      </c>
      <c r="AA98">
        <v>1075</v>
      </c>
      <c r="AB98">
        <v>1</v>
      </c>
      <c r="AC98">
        <v>2</v>
      </c>
      <c r="AD98" s="5">
        <f t="shared" si="4"/>
        <v>99.592355889310852</v>
      </c>
      <c r="AG98" t="s">
        <v>20</v>
      </c>
      <c r="AH98">
        <v>6.1412799999999997E-2</v>
      </c>
      <c r="AI98">
        <v>4.9002000000000004E-3</v>
      </c>
      <c r="AJ98">
        <v>5.1797700000000002E-2</v>
      </c>
      <c r="AK98">
        <v>7.1027900000000005E-2</v>
      </c>
      <c r="AL98">
        <v>1075</v>
      </c>
      <c r="AM98">
        <v>2</v>
      </c>
      <c r="AN98">
        <v>2</v>
      </c>
      <c r="AO98" s="12">
        <f t="shared" si="5"/>
        <v>99.609107630024425</v>
      </c>
      <c r="AP98">
        <f t="shared" si="6"/>
        <v>-2.410000000000051E-4</v>
      </c>
      <c r="AQ98">
        <f t="shared" si="7"/>
        <v>1.9230200000000003E-2</v>
      </c>
      <c r="AS98">
        <f t="shared" si="8"/>
        <v>8</v>
      </c>
      <c r="AT98">
        <f t="shared" si="9"/>
        <v>8</v>
      </c>
    </row>
    <row r="99" spans="2:46" x14ac:dyDescent="0.25">
      <c r="B99" t="s">
        <v>21</v>
      </c>
      <c r="C99">
        <v>5.2686499999999997E-2</v>
      </c>
      <c r="D99">
        <v>4.2877999999999996E-3</v>
      </c>
      <c r="E99">
        <v>4.4278400000000002E-2</v>
      </c>
      <c r="F99">
        <v>6.1094599999999999E-2</v>
      </c>
      <c r="G99">
        <v>2416</v>
      </c>
      <c r="H99">
        <v>1</v>
      </c>
      <c r="I99">
        <v>1</v>
      </c>
      <c r="L99" t="s">
        <v>21</v>
      </c>
      <c r="M99">
        <v>5.4097899999999997E-2</v>
      </c>
      <c r="N99">
        <v>4.4006000000000002E-3</v>
      </c>
      <c r="O99">
        <v>4.5468700000000001E-2</v>
      </c>
      <c r="P99">
        <v>6.2727199999999997E-2</v>
      </c>
      <c r="Q99">
        <v>2418</v>
      </c>
      <c r="R99">
        <v>2</v>
      </c>
      <c r="S99">
        <v>1</v>
      </c>
      <c r="T99" s="5">
        <f t="shared" si="3"/>
        <v>102.67886460478491</v>
      </c>
      <c r="V99" t="s">
        <v>21</v>
      </c>
      <c r="W99">
        <v>5.2893099999999998E-2</v>
      </c>
      <c r="X99">
        <v>4.3059999999999999E-3</v>
      </c>
      <c r="Y99">
        <v>4.4449299999999997E-2</v>
      </c>
      <c r="Z99">
        <v>6.1336799999999997E-2</v>
      </c>
      <c r="AA99">
        <v>2416</v>
      </c>
      <c r="AB99">
        <v>1</v>
      </c>
      <c r="AC99">
        <v>2</v>
      </c>
      <c r="AD99" s="5">
        <f t="shared" si="4"/>
        <v>100.39213081149821</v>
      </c>
      <c r="AG99" t="s">
        <v>21</v>
      </c>
      <c r="AH99">
        <v>5.4307599999999998E-2</v>
      </c>
      <c r="AI99">
        <v>4.4188999999999999E-3</v>
      </c>
      <c r="AJ99">
        <v>4.56424E-2</v>
      </c>
      <c r="AK99">
        <v>6.2972899999999998E-2</v>
      </c>
      <c r="AL99">
        <v>2418</v>
      </c>
      <c r="AM99">
        <v>2</v>
      </c>
      <c r="AN99">
        <v>2</v>
      </c>
      <c r="AO99" s="12">
        <f t="shared" si="5"/>
        <v>100.38763057346034</v>
      </c>
      <c r="AP99">
        <f t="shared" si="6"/>
        <v>2.0970000000000016E-4</v>
      </c>
      <c r="AQ99">
        <f t="shared" si="7"/>
        <v>1.7330499999999999E-2</v>
      </c>
      <c r="AS99">
        <f t="shared" si="8"/>
        <v>14</v>
      </c>
      <c r="AT99">
        <f t="shared" si="9"/>
        <v>13</v>
      </c>
    </row>
    <row r="100" spans="2:46" x14ac:dyDescent="0.25">
      <c r="B100" t="s">
        <v>22</v>
      </c>
      <c r="C100">
        <v>4.4871599999999998E-2</v>
      </c>
      <c r="D100">
        <v>3.0815999999999999E-3</v>
      </c>
      <c r="E100">
        <v>3.8830999999999997E-2</v>
      </c>
      <c r="F100">
        <v>5.0912199999999998E-2</v>
      </c>
      <c r="G100">
        <v>8398</v>
      </c>
      <c r="H100">
        <v>1</v>
      </c>
      <c r="I100">
        <v>1</v>
      </c>
      <c r="L100" t="s">
        <v>22</v>
      </c>
      <c r="M100">
        <v>4.6823099999999999E-2</v>
      </c>
      <c r="N100">
        <v>3.1817E-3</v>
      </c>
      <c r="O100">
        <v>4.05861E-2</v>
      </c>
      <c r="P100">
        <v>5.3060099999999999E-2</v>
      </c>
      <c r="Q100">
        <v>8399</v>
      </c>
      <c r="R100">
        <v>2</v>
      </c>
      <c r="S100">
        <v>1</v>
      </c>
      <c r="T100" s="5">
        <f t="shared" si="3"/>
        <v>104.34907603027305</v>
      </c>
      <c r="V100" t="s">
        <v>22</v>
      </c>
      <c r="W100">
        <v>4.4526799999999998E-2</v>
      </c>
      <c r="X100">
        <v>3.1077000000000001E-3</v>
      </c>
      <c r="Y100">
        <v>3.8434900000000001E-2</v>
      </c>
      <c r="Z100">
        <v>5.06186E-2</v>
      </c>
      <c r="AA100">
        <v>8413</v>
      </c>
      <c r="AB100">
        <v>1</v>
      </c>
      <c r="AC100">
        <v>2</v>
      </c>
      <c r="AD100" s="7">
        <f t="shared" si="4"/>
        <v>99.23158523431303</v>
      </c>
      <c r="AG100" t="s">
        <v>22</v>
      </c>
      <c r="AH100">
        <v>4.6444399999999997E-2</v>
      </c>
      <c r="AI100">
        <v>3.2074999999999998E-3</v>
      </c>
      <c r="AJ100">
        <v>4.0156799999999999E-2</v>
      </c>
      <c r="AK100">
        <v>5.2731899999999998E-2</v>
      </c>
      <c r="AL100">
        <v>8414</v>
      </c>
      <c r="AM100">
        <v>2</v>
      </c>
      <c r="AN100">
        <v>2</v>
      </c>
      <c r="AO100" s="14">
        <f t="shared" si="5"/>
        <v>99.191211175680365</v>
      </c>
      <c r="AP100">
        <f t="shared" si="6"/>
        <v>-3.7870000000000265E-4</v>
      </c>
      <c r="AQ100">
        <f t="shared" si="7"/>
        <v>1.2575099999999999E-2</v>
      </c>
      <c r="AS100">
        <f t="shared" si="8"/>
        <v>16</v>
      </c>
      <c r="AT100">
        <f t="shared" si="9"/>
        <v>16</v>
      </c>
    </row>
    <row r="101" spans="2:46" x14ac:dyDescent="0.25">
      <c r="B101" t="s">
        <v>23</v>
      </c>
      <c r="C101">
        <v>3.2460900000000001E-2</v>
      </c>
      <c r="D101">
        <v>2.4252000000000002E-3</v>
      </c>
      <c r="E101">
        <v>2.7706399999999999E-2</v>
      </c>
      <c r="F101">
        <v>3.7215400000000003E-2</v>
      </c>
      <c r="G101">
        <v>4857</v>
      </c>
      <c r="H101">
        <v>1</v>
      </c>
      <c r="I101">
        <v>1</v>
      </c>
      <c r="L101" t="s">
        <v>23</v>
      </c>
      <c r="M101">
        <v>3.3361700000000001E-2</v>
      </c>
      <c r="N101">
        <v>2.4835E-3</v>
      </c>
      <c r="O101">
        <v>2.8492799999999999E-2</v>
      </c>
      <c r="P101">
        <v>3.8230500000000001E-2</v>
      </c>
      <c r="Q101">
        <v>4864</v>
      </c>
      <c r="R101">
        <v>2</v>
      </c>
      <c r="S101">
        <v>1</v>
      </c>
      <c r="T101" s="5">
        <f t="shared" si="3"/>
        <v>102.77503088330884</v>
      </c>
      <c r="V101" t="s">
        <v>23</v>
      </c>
      <c r="W101">
        <v>3.1338600000000001E-2</v>
      </c>
      <c r="X101">
        <v>2.3751000000000002E-3</v>
      </c>
      <c r="Y101">
        <v>2.66822E-2</v>
      </c>
      <c r="Z101">
        <v>3.5994900000000003E-2</v>
      </c>
      <c r="AA101">
        <v>4867</v>
      </c>
      <c r="AB101">
        <v>1</v>
      </c>
      <c r="AC101">
        <v>2</v>
      </c>
      <c r="AD101" s="5">
        <f t="shared" si="4"/>
        <v>96.542609724314488</v>
      </c>
      <c r="AG101" t="s">
        <v>23</v>
      </c>
      <c r="AH101">
        <v>3.2185900000000003E-2</v>
      </c>
      <c r="AI101">
        <v>2.4350000000000001E-3</v>
      </c>
      <c r="AJ101">
        <v>2.7412200000000001E-2</v>
      </c>
      <c r="AK101">
        <v>3.6959600000000002E-2</v>
      </c>
      <c r="AL101">
        <v>4874</v>
      </c>
      <c r="AM101">
        <v>2</v>
      </c>
      <c r="AN101">
        <v>2</v>
      </c>
      <c r="AO101" s="12">
        <f t="shared" si="5"/>
        <v>96.475599265025465</v>
      </c>
      <c r="AP101">
        <f t="shared" si="6"/>
        <v>-1.1757999999999977E-3</v>
      </c>
      <c r="AQ101">
        <f t="shared" si="7"/>
        <v>9.547400000000001E-3</v>
      </c>
      <c r="AS101">
        <f t="shared" si="8"/>
        <v>27</v>
      </c>
      <c r="AT101">
        <f t="shared" si="9"/>
        <v>27</v>
      </c>
    </row>
    <row r="102" spans="2:46" x14ac:dyDescent="0.25">
      <c r="B102" t="s">
        <v>24</v>
      </c>
      <c r="C102">
        <v>4.1013500000000001E-2</v>
      </c>
      <c r="D102">
        <v>2.1518000000000002E-3</v>
      </c>
      <c r="E102">
        <v>3.6795500000000002E-2</v>
      </c>
      <c r="F102">
        <v>4.5231500000000001E-2</v>
      </c>
      <c r="G102">
        <v>9905</v>
      </c>
      <c r="H102">
        <v>1</v>
      </c>
      <c r="I102">
        <v>1</v>
      </c>
      <c r="L102" t="s">
        <v>24</v>
      </c>
      <c r="M102">
        <v>4.1800900000000002E-2</v>
      </c>
      <c r="N102">
        <v>2.1751000000000001E-3</v>
      </c>
      <c r="O102">
        <v>3.75372E-2</v>
      </c>
      <c r="P102">
        <v>4.6064599999999997E-2</v>
      </c>
      <c r="Q102">
        <v>9905</v>
      </c>
      <c r="R102">
        <v>2</v>
      </c>
      <c r="S102">
        <v>1</v>
      </c>
      <c r="T102" s="5">
        <f t="shared" si="3"/>
        <v>101.91985565728359</v>
      </c>
      <c r="V102" t="s">
        <v>24</v>
      </c>
      <c r="W102">
        <v>4.0807999999999997E-2</v>
      </c>
      <c r="X102">
        <v>2.1270999999999998E-3</v>
      </c>
      <c r="Y102">
        <v>3.6638499999999997E-2</v>
      </c>
      <c r="Z102">
        <v>4.49776E-2</v>
      </c>
      <c r="AA102">
        <v>9905</v>
      </c>
      <c r="AB102">
        <v>1</v>
      </c>
      <c r="AC102">
        <v>2</v>
      </c>
      <c r="AD102" s="5">
        <f t="shared" si="4"/>
        <v>99.498945469174771</v>
      </c>
      <c r="AG102" t="s">
        <v>24</v>
      </c>
      <c r="AH102">
        <v>4.1594899999999997E-2</v>
      </c>
      <c r="AI102">
        <v>2.1492E-3</v>
      </c>
      <c r="AJ102">
        <v>3.7382100000000001E-2</v>
      </c>
      <c r="AK102">
        <v>4.58077E-2</v>
      </c>
      <c r="AL102">
        <v>9905</v>
      </c>
      <c r="AM102">
        <v>2</v>
      </c>
      <c r="AN102">
        <v>2</v>
      </c>
      <c r="AO102" s="12">
        <f t="shared" si="5"/>
        <v>99.507187644285153</v>
      </c>
      <c r="AP102">
        <f t="shared" si="6"/>
        <v>-2.0600000000000479E-4</v>
      </c>
      <c r="AQ102">
        <f t="shared" si="7"/>
        <v>8.4255999999999984E-3</v>
      </c>
      <c r="AS102">
        <f t="shared" si="8"/>
        <v>18</v>
      </c>
      <c r="AT102">
        <f t="shared" si="9"/>
        <v>18</v>
      </c>
    </row>
    <row r="103" spans="2:46" x14ac:dyDescent="0.25">
      <c r="B103" t="s">
        <v>25</v>
      </c>
      <c r="C103">
        <v>7.2423299999999996E-2</v>
      </c>
      <c r="D103">
        <v>3.6795E-3</v>
      </c>
      <c r="E103">
        <v>6.5209600000000006E-2</v>
      </c>
      <c r="F103">
        <v>7.9636899999999997E-2</v>
      </c>
      <c r="G103">
        <v>4242</v>
      </c>
      <c r="H103">
        <v>1</v>
      </c>
      <c r="I103">
        <v>1</v>
      </c>
      <c r="L103" t="s">
        <v>25</v>
      </c>
      <c r="M103">
        <v>7.4546100000000004E-2</v>
      </c>
      <c r="N103">
        <v>3.7547000000000001E-3</v>
      </c>
      <c r="O103">
        <v>6.7184900000000006E-2</v>
      </c>
      <c r="P103">
        <v>8.1907400000000005E-2</v>
      </c>
      <c r="Q103">
        <v>4242</v>
      </c>
      <c r="R103">
        <v>2</v>
      </c>
      <c r="S103">
        <v>1</v>
      </c>
      <c r="T103" s="5">
        <f t="shared" si="3"/>
        <v>102.93110090261008</v>
      </c>
      <c r="V103" t="s">
        <v>25</v>
      </c>
      <c r="W103">
        <v>7.2853000000000001E-2</v>
      </c>
      <c r="X103">
        <v>3.7055E-3</v>
      </c>
      <c r="Y103">
        <v>6.5588199999999999E-2</v>
      </c>
      <c r="Z103">
        <v>8.0117800000000003E-2</v>
      </c>
      <c r="AA103">
        <v>4243</v>
      </c>
      <c r="AB103">
        <v>1</v>
      </c>
      <c r="AC103">
        <v>2</v>
      </c>
      <c r="AD103" s="5">
        <f t="shared" si="4"/>
        <v>100.59331734400394</v>
      </c>
      <c r="AG103" t="s">
        <v>25</v>
      </c>
      <c r="AH103">
        <v>7.4987600000000001E-2</v>
      </c>
      <c r="AI103">
        <v>3.7808E-3</v>
      </c>
      <c r="AJ103">
        <v>6.7575200000000002E-2</v>
      </c>
      <c r="AK103">
        <v>8.2399899999999998E-2</v>
      </c>
      <c r="AL103">
        <v>4243</v>
      </c>
      <c r="AM103">
        <v>2</v>
      </c>
      <c r="AN103">
        <v>2</v>
      </c>
      <c r="AO103" s="12">
        <f t="shared" si="5"/>
        <v>100.59225096953428</v>
      </c>
      <c r="AP103">
        <f t="shared" si="6"/>
        <v>4.4149999999999745E-4</v>
      </c>
      <c r="AQ103">
        <f t="shared" si="7"/>
        <v>1.4824699999999996E-2</v>
      </c>
      <c r="AS103">
        <f t="shared" si="8"/>
        <v>4</v>
      </c>
      <c r="AT103">
        <f t="shared" si="9"/>
        <v>4</v>
      </c>
    </row>
    <row r="104" spans="2:46" x14ac:dyDescent="0.25">
      <c r="B104" t="s">
        <v>26</v>
      </c>
      <c r="C104">
        <v>0.1329081</v>
      </c>
      <c r="D104">
        <v>1.1288899999999999E-2</v>
      </c>
      <c r="E104">
        <v>0.1107472</v>
      </c>
      <c r="F104">
        <v>0.15506900000000001</v>
      </c>
      <c r="G104">
        <v>764</v>
      </c>
      <c r="H104">
        <v>1</v>
      </c>
      <c r="I104">
        <v>1</v>
      </c>
      <c r="L104" t="s">
        <v>26</v>
      </c>
      <c r="M104">
        <v>0.13404659999999999</v>
      </c>
      <c r="N104">
        <v>1.13355E-2</v>
      </c>
      <c r="O104">
        <v>0.11179409999999999</v>
      </c>
      <c r="P104">
        <v>0.1562991</v>
      </c>
      <c r="Q104">
        <v>764</v>
      </c>
      <c r="R104">
        <v>2</v>
      </c>
      <c r="S104">
        <v>1</v>
      </c>
      <c r="T104" s="5">
        <f t="shared" si="3"/>
        <v>100.85660693366319</v>
      </c>
      <c r="V104" t="s">
        <v>26</v>
      </c>
      <c r="W104">
        <v>0.13409470000000001</v>
      </c>
      <c r="X104">
        <v>1.14153E-2</v>
      </c>
      <c r="Y104">
        <v>0.1116856</v>
      </c>
      <c r="Z104">
        <v>0.1565038</v>
      </c>
      <c r="AA104">
        <v>764</v>
      </c>
      <c r="AB104">
        <v>1</v>
      </c>
      <c r="AC104">
        <v>2</v>
      </c>
      <c r="AD104" s="5">
        <f t="shared" si="4"/>
        <v>100.89279735396113</v>
      </c>
      <c r="AG104" t="s">
        <v>26</v>
      </c>
      <c r="AH104">
        <v>0.13503380000000001</v>
      </c>
      <c r="AI104">
        <v>1.1457E-2</v>
      </c>
      <c r="AJ104">
        <v>0.1125428</v>
      </c>
      <c r="AK104">
        <v>0.15752479999999999</v>
      </c>
      <c r="AL104">
        <v>764</v>
      </c>
      <c r="AM104">
        <v>2</v>
      </c>
      <c r="AN104">
        <v>2</v>
      </c>
      <c r="AO104" s="12">
        <f t="shared" si="5"/>
        <v>100.73646030559524</v>
      </c>
      <c r="AP104">
        <f t="shared" si="6"/>
        <v>9.8720000000002139E-4</v>
      </c>
      <c r="AQ104">
        <f t="shared" si="7"/>
        <v>4.4981999999999994E-2</v>
      </c>
      <c r="AS104">
        <f t="shared" si="8"/>
        <v>1</v>
      </c>
      <c r="AT104">
        <f t="shared" si="9"/>
        <v>1</v>
      </c>
    </row>
    <row r="105" spans="2:46" x14ac:dyDescent="0.25">
      <c r="B105" t="s">
        <v>27</v>
      </c>
      <c r="C105">
        <v>4.0249199999999999E-2</v>
      </c>
      <c r="D105">
        <v>3.7502E-3</v>
      </c>
      <c r="E105">
        <v>3.2873800000000002E-2</v>
      </c>
      <c r="F105">
        <v>4.7624600000000003E-2</v>
      </c>
      <c r="G105">
        <v>356</v>
      </c>
      <c r="H105">
        <v>1</v>
      </c>
      <c r="I105">
        <v>1</v>
      </c>
      <c r="L105" t="s">
        <v>27</v>
      </c>
      <c r="M105">
        <v>4.03658E-2</v>
      </c>
      <c r="N105">
        <v>3.7596000000000001E-3</v>
      </c>
      <c r="O105">
        <v>3.2971899999999998E-2</v>
      </c>
      <c r="P105">
        <v>4.7759799999999998E-2</v>
      </c>
      <c r="Q105">
        <v>356</v>
      </c>
      <c r="R105">
        <v>2</v>
      </c>
      <c r="S105">
        <v>1</v>
      </c>
      <c r="T105" s="5">
        <f t="shared" si="3"/>
        <v>100.28969519891081</v>
      </c>
      <c r="V105" t="s">
        <v>27</v>
      </c>
      <c r="W105">
        <v>4.0132599999999997E-2</v>
      </c>
      <c r="X105">
        <v>3.7561000000000001E-3</v>
      </c>
      <c r="Y105">
        <v>3.2745700000000003E-2</v>
      </c>
      <c r="Z105">
        <v>4.7519600000000002E-2</v>
      </c>
      <c r="AA105">
        <v>356</v>
      </c>
      <c r="AB105">
        <v>1</v>
      </c>
      <c r="AC105">
        <v>2</v>
      </c>
      <c r="AD105" s="5">
        <f t="shared" si="4"/>
        <v>99.710304801089208</v>
      </c>
      <c r="AG105" t="s">
        <v>27</v>
      </c>
      <c r="AH105">
        <v>4.0249100000000003E-2</v>
      </c>
      <c r="AI105">
        <v>3.7656999999999999E-3</v>
      </c>
      <c r="AJ105">
        <v>3.2843299999999999E-2</v>
      </c>
      <c r="AK105">
        <v>4.76549E-2</v>
      </c>
      <c r="AL105">
        <v>356</v>
      </c>
      <c r="AM105">
        <v>2</v>
      </c>
      <c r="AN105">
        <v>2</v>
      </c>
      <c r="AO105" s="12">
        <f t="shared" si="5"/>
        <v>99.710893875508475</v>
      </c>
      <c r="AP105">
        <f t="shared" si="6"/>
        <v>-1.1669999999999736E-4</v>
      </c>
      <c r="AQ105">
        <f t="shared" si="7"/>
        <v>1.4811600000000001E-2</v>
      </c>
      <c r="AS105">
        <f t="shared" si="8"/>
        <v>20</v>
      </c>
      <c r="AT105">
        <f t="shared" si="9"/>
        <v>19</v>
      </c>
    </row>
    <row r="106" spans="2:46" x14ac:dyDescent="0.25">
      <c r="B106" t="s">
        <v>28</v>
      </c>
      <c r="C106">
        <v>3.3000399999999999E-2</v>
      </c>
      <c r="D106">
        <v>2.9450000000000001E-3</v>
      </c>
      <c r="E106">
        <v>2.72267E-2</v>
      </c>
      <c r="F106">
        <v>3.8774099999999999E-2</v>
      </c>
      <c r="G106">
        <v>4566</v>
      </c>
      <c r="H106">
        <v>1</v>
      </c>
      <c r="I106">
        <v>1</v>
      </c>
      <c r="L106" t="s">
        <v>28</v>
      </c>
      <c r="M106">
        <v>3.4453900000000003E-2</v>
      </c>
      <c r="N106">
        <v>3.0482E-3</v>
      </c>
      <c r="O106">
        <v>2.8478E-2</v>
      </c>
      <c r="P106">
        <v>4.0429899999999998E-2</v>
      </c>
      <c r="Q106">
        <v>4580</v>
      </c>
      <c r="R106">
        <v>2</v>
      </c>
      <c r="S106">
        <v>1</v>
      </c>
      <c r="T106" s="7">
        <f t="shared" si="3"/>
        <v>104.40449206676283</v>
      </c>
      <c r="V106" t="s">
        <v>28</v>
      </c>
      <c r="W106">
        <v>2.88787E-2</v>
      </c>
      <c r="X106">
        <v>3.0906000000000002E-3</v>
      </c>
      <c r="Y106">
        <v>2.2819699999999998E-2</v>
      </c>
      <c r="Z106">
        <v>3.4937700000000002E-2</v>
      </c>
      <c r="AA106">
        <v>4576</v>
      </c>
      <c r="AB106">
        <v>1</v>
      </c>
      <c r="AC106">
        <v>2</v>
      </c>
      <c r="AD106" s="7">
        <f t="shared" si="4"/>
        <v>87.510151392104348</v>
      </c>
      <c r="AG106" t="s">
        <v>28</v>
      </c>
      <c r="AH106">
        <v>3.0020600000000001E-2</v>
      </c>
      <c r="AI106">
        <v>3.1878000000000002E-3</v>
      </c>
      <c r="AJ106">
        <v>2.3771E-2</v>
      </c>
      <c r="AK106">
        <v>3.6270299999999998E-2</v>
      </c>
      <c r="AL106">
        <v>4590</v>
      </c>
      <c r="AM106">
        <v>2</v>
      </c>
      <c r="AN106">
        <v>2</v>
      </c>
      <c r="AO106" s="14">
        <f t="shared" si="5"/>
        <v>87.132661324262273</v>
      </c>
      <c r="AP106">
        <f t="shared" si="6"/>
        <v>-4.4333000000000011E-3</v>
      </c>
      <c r="AQ106">
        <f t="shared" si="7"/>
        <v>1.2499299999999998E-2</v>
      </c>
      <c r="AS106">
        <f t="shared" si="8"/>
        <v>26</v>
      </c>
      <c r="AT106">
        <f t="shared" si="9"/>
        <v>29</v>
      </c>
    </row>
    <row r="107" spans="2:46" x14ac:dyDescent="0.25">
      <c r="B107" t="s">
        <v>29</v>
      </c>
      <c r="C107">
        <v>4.5219299999999997E-2</v>
      </c>
      <c r="D107">
        <v>3.3467000000000002E-3</v>
      </c>
      <c r="E107">
        <v>3.8656999999999997E-2</v>
      </c>
      <c r="F107">
        <v>5.17817E-2</v>
      </c>
      <c r="G107">
        <v>2668</v>
      </c>
      <c r="H107">
        <v>1</v>
      </c>
      <c r="I107">
        <v>1</v>
      </c>
      <c r="L107" t="s">
        <v>29</v>
      </c>
      <c r="M107">
        <v>4.52491E-2</v>
      </c>
      <c r="N107">
        <v>3.3264000000000002E-3</v>
      </c>
      <c r="O107">
        <v>3.87266E-2</v>
      </c>
      <c r="P107">
        <v>5.1771600000000001E-2</v>
      </c>
      <c r="Q107">
        <v>2668</v>
      </c>
      <c r="R107">
        <v>2</v>
      </c>
      <c r="S107">
        <v>1</v>
      </c>
      <c r="T107" s="5">
        <f t="shared" si="3"/>
        <v>100.06590106436855</v>
      </c>
      <c r="V107" t="s">
        <v>29</v>
      </c>
      <c r="W107">
        <v>4.44675E-2</v>
      </c>
      <c r="X107">
        <v>3.3243999999999999E-3</v>
      </c>
      <c r="Y107">
        <v>3.7948799999999998E-2</v>
      </c>
      <c r="Z107">
        <v>5.0986200000000002E-2</v>
      </c>
      <c r="AA107">
        <v>2668</v>
      </c>
      <c r="AB107">
        <v>1</v>
      </c>
      <c r="AC107">
        <v>2</v>
      </c>
      <c r="AD107" s="5">
        <f t="shared" si="4"/>
        <v>98.337435564018023</v>
      </c>
      <c r="AG107" t="s">
        <v>29</v>
      </c>
      <c r="AH107">
        <v>4.4482500000000001E-2</v>
      </c>
      <c r="AI107">
        <v>3.3016E-3</v>
      </c>
      <c r="AJ107">
        <v>3.8008599999999997E-2</v>
      </c>
      <c r="AK107">
        <v>5.0956399999999999E-2</v>
      </c>
      <c r="AL107">
        <v>2668</v>
      </c>
      <c r="AM107">
        <v>2</v>
      </c>
      <c r="AN107">
        <v>2</v>
      </c>
      <c r="AO107" s="12">
        <f t="shared" si="5"/>
        <v>98.305822657246225</v>
      </c>
      <c r="AP107">
        <f t="shared" si="6"/>
        <v>-7.6659999999999923E-4</v>
      </c>
      <c r="AQ107">
        <f t="shared" si="7"/>
        <v>1.2947800000000002E-2</v>
      </c>
      <c r="AS107">
        <f t="shared" si="8"/>
        <v>17</v>
      </c>
      <c r="AT107">
        <f t="shared" si="9"/>
        <v>17</v>
      </c>
    </row>
    <row r="108" spans="2:46" x14ac:dyDescent="0.25">
      <c r="B108" t="s">
        <v>30</v>
      </c>
      <c r="C108">
        <v>7.6790700000000003E-2</v>
      </c>
      <c r="D108">
        <v>3.4677000000000002E-3</v>
      </c>
      <c r="E108">
        <v>6.9989099999999999E-2</v>
      </c>
      <c r="F108">
        <v>8.3592200000000005E-2</v>
      </c>
      <c r="G108">
        <v>1620</v>
      </c>
      <c r="H108">
        <v>1</v>
      </c>
      <c r="I108">
        <v>1</v>
      </c>
      <c r="L108" t="s">
        <v>30</v>
      </c>
      <c r="M108">
        <v>7.8554899999999997E-2</v>
      </c>
      <c r="N108">
        <v>3.5011999999999999E-3</v>
      </c>
      <c r="O108">
        <v>7.1687500000000001E-2</v>
      </c>
      <c r="P108">
        <v>8.5422300000000007E-2</v>
      </c>
      <c r="Q108">
        <v>1621</v>
      </c>
      <c r="R108">
        <v>2</v>
      </c>
      <c r="S108">
        <v>1</v>
      </c>
      <c r="T108" s="5">
        <f t="shared" si="3"/>
        <v>102.2974136190971</v>
      </c>
      <c r="V108" t="s">
        <v>30</v>
      </c>
      <c r="W108">
        <v>7.3846899999999993E-2</v>
      </c>
      <c r="X108">
        <v>3.9557999999999998E-3</v>
      </c>
      <c r="Y108">
        <v>6.6087900000000005E-2</v>
      </c>
      <c r="Z108">
        <v>8.1605999999999998E-2</v>
      </c>
      <c r="AA108">
        <v>1627</v>
      </c>
      <c r="AB108">
        <v>1</v>
      </c>
      <c r="AC108">
        <v>2</v>
      </c>
      <c r="AD108" s="5">
        <f t="shared" si="4"/>
        <v>96.166462865945988</v>
      </c>
      <c r="AG108" t="s">
        <v>30</v>
      </c>
      <c r="AH108">
        <v>7.5648900000000005E-2</v>
      </c>
      <c r="AI108">
        <v>4.0071999999999998E-3</v>
      </c>
      <c r="AJ108">
        <v>6.7789000000000002E-2</v>
      </c>
      <c r="AK108">
        <v>8.3508799999999994E-2</v>
      </c>
      <c r="AL108">
        <v>1628</v>
      </c>
      <c r="AM108">
        <v>2</v>
      </c>
      <c r="AN108">
        <v>2</v>
      </c>
      <c r="AO108" s="12">
        <f t="shared" si="5"/>
        <v>96.300676342277839</v>
      </c>
      <c r="AP108">
        <f t="shared" si="6"/>
        <v>-2.9059999999999919E-3</v>
      </c>
      <c r="AQ108">
        <f t="shared" si="7"/>
        <v>1.5719799999999992E-2</v>
      </c>
      <c r="AS108">
        <f t="shared" si="8"/>
        <v>3</v>
      </c>
      <c r="AT108">
        <f t="shared" si="9"/>
        <v>3</v>
      </c>
    </row>
    <row r="111" spans="2:46" x14ac:dyDescent="0.25">
      <c r="C111" t="s">
        <v>92</v>
      </c>
      <c r="E111" t="s">
        <v>86</v>
      </c>
      <c r="F111" t="s">
        <v>87</v>
      </c>
      <c r="L111" t="s">
        <v>92</v>
      </c>
      <c r="N111" t="s">
        <v>86</v>
      </c>
      <c r="O111" t="s">
        <v>88</v>
      </c>
      <c r="W111" t="s">
        <v>92</v>
      </c>
      <c r="Y111" t="s">
        <v>89</v>
      </c>
      <c r="Z111" t="s">
        <v>87</v>
      </c>
      <c r="AG111" t="s">
        <v>92</v>
      </c>
      <c r="AI111" t="s">
        <v>89</v>
      </c>
      <c r="AJ111" t="s">
        <v>88</v>
      </c>
    </row>
    <row r="113" spans="2:41" x14ac:dyDescent="0.25">
      <c r="B113" t="s">
        <v>0</v>
      </c>
      <c r="C113" t="s">
        <v>79</v>
      </c>
      <c r="D113" t="s">
        <v>28</v>
      </c>
      <c r="E113" t="s">
        <v>80</v>
      </c>
      <c r="F113" t="s">
        <v>81</v>
      </c>
      <c r="G113" t="s">
        <v>82</v>
      </c>
      <c r="H113" t="s">
        <v>83</v>
      </c>
      <c r="I113" t="s">
        <v>84</v>
      </c>
      <c r="L113" t="s">
        <v>0</v>
      </c>
      <c r="M113" t="s">
        <v>79</v>
      </c>
      <c r="N113" t="s">
        <v>28</v>
      </c>
      <c r="O113" t="s">
        <v>80</v>
      </c>
      <c r="P113" t="s">
        <v>81</v>
      </c>
      <c r="Q113" t="s">
        <v>82</v>
      </c>
      <c r="R113" t="s">
        <v>83</v>
      </c>
      <c r="S113" t="s">
        <v>84</v>
      </c>
      <c r="V113" t="s">
        <v>0</v>
      </c>
      <c r="W113" t="s">
        <v>79</v>
      </c>
      <c r="X113" t="s">
        <v>28</v>
      </c>
      <c r="Y113" t="s">
        <v>80</v>
      </c>
      <c r="Z113" t="s">
        <v>81</v>
      </c>
      <c r="AA113" t="s">
        <v>82</v>
      </c>
      <c r="AB113" t="s">
        <v>83</v>
      </c>
      <c r="AC113" t="s">
        <v>84</v>
      </c>
      <c r="AG113" t="s">
        <v>0</v>
      </c>
      <c r="AH113" t="s">
        <v>79</v>
      </c>
      <c r="AI113" t="s">
        <v>28</v>
      </c>
      <c r="AJ113" t="s">
        <v>80</v>
      </c>
      <c r="AK113" t="s">
        <v>81</v>
      </c>
      <c r="AL113" t="s">
        <v>82</v>
      </c>
      <c r="AM113" t="s">
        <v>83</v>
      </c>
      <c r="AN113" t="s">
        <v>84</v>
      </c>
    </row>
    <row r="114" spans="2:41" x14ac:dyDescent="0.25">
      <c r="B114" t="s">
        <v>1</v>
      </c>
      <c r="C114">
        <v>0.1735708</v>
      </c>
      <c r="D114">
        <v>1.0055100000000001E-2</v>
      </c>
      <c r="E114">
        <v>0.1538573</v>
      </c>
      <c r="F114">
        <v>0.1932844</v>
      </c>
      <c r="G114">
        <v>4062</v>
      </c>
      <c r="H114">
        <v>1</v>
      </c>
      <c r="I114">
        <v>1</v>
      </c>
      <c r="L114" t="s">
        <v>1</v>
      </c>
      <c r="M114">
        <v>0.1735708</v>
      </c>
      <c r="N114">
        <v>1.0055100000000001E-2</v>
      </c>
      <c r="O114">
        <v>0.1538573</v>
      </c>
      <c r="P114">
        <v>0.1932844</v>
      </c>
      <c r="Q114">
        <v>4062</v>
      </c>
      <c r="R114">
        <v>2</v>
      </c>
      <c r="S114">
        <v>1</v>
      </c>
      <c r="T114" s="5">
        <f>M114/C114*100</f>
        <v>100</v>
      </c>
      <c r="V114" t="s">
        <v>1</v>
      </c>
      <c r="W114">
        <v>0.1752157</v>
      </c>
      <c r="X114">
        <v>1.01227E-2</v>
      </c>
      <c r="Y114">
        <v>0.15536949999999999</v>
      </c>
      <c r="Z114">
        <v>0.19506180000000001</v>
      </c>
      <c r="AA114">
        <v>4062</v>
      </c>
      <c r="AB114">
        <v>1</v>
      </c>
      <c r="AC114">
        <v>2</v>
      </c>
      <c r="AD114" s="5">
        <f>W114/C114*100</f>
        <v>100.94768244428212</v>
      </c>
      <c r="AG114" t="s">
        <v>1</v>
      </c>
      <c r="AH114">
        <v>0.1752157</v>
      </c>
      <c r="AI114">
        <v>1.01227E-2</v>
      </c>
      <c r="AJ114">
        <v>0.15536949999999999</v>
      </c>
      <c r="AK114">
        <v>0.19506180000000001</v>
      </c>
      <c r="AL114">
        <v>4062</v>
      </c>
      <c r="AM114">
        <v>2</v>
      </c>
      <c r="AN114">
        <v>2</v>
      </c>
      <c r="AO114" s="5">
        <f>AH114/M114*100</f>
        <v>100.94768244428212</v>
      </c>
    </row>
    <row r="115" spans="2:41" x14ac:dyDescent="0.25">
      <c r="B115" t="s">
        <v>2</v>
      </c>
      <c r="C115">
        <v>0.1803486</v>
      </c>
      <c r="D115">
        <v>1.22915E-2</v>
      </c>
      <c r="E115">
        <v>0.15614720000000001</v>
      </c>
      <c r="F115">
        <v>0.20455010000000001</v>
      </c>
      <c r="G115">
        <v>265</v>
      </c>
      <c r="H115">
        <v>1</v>
      </c>
      <c r="I115">
        <v>1</v>
      </c>
      <c r="L115" t="s">
        <v>2</v>
      </c>
      <c r="M115">
        <v>0.18401419999999999</v>
      </c>
      <c r="N115">
        <v>1.23813E-2</v>
      </c>
      <c r="O115">
        <v>0.1596359</v>
      </c>
      <c r="P115">
        <v>0.20839250000000001</v>
      </c>
      <c r="Q115">
        <v>265</v>
      </c>
      <c r="R115">
        <v>2</v>
      </c>
      <c r="S115">
        <v>1</v>
      </c>
      <c r="T115" s="5">
        <f t="shared" ref="T115:T143" si="10">M115/C115*100</f>
        <v>102.03250815365352</v>
      </c>
      <c r="V115" t="s">
        <v>2</v>
      </c>
      <c r="W115">
        <v>0.17781469999999999</v>
      </c>
      <c r="X115">
        <v>1.2486300000000001E-2</v>
      </c>
      <c r="Y115">
        <v>0.1532298</v>
      </c>
      <c r="Z115">
        <v>0.20239969999999999</v>
      </c>
      <c r="AA115">
        <v>265</v>
      </c>
      <c r="AB115">
        <v>1</v>
      </c>
      <c r="AC115">
        <v>2</v>
      </c>
      <c r="AD115" s="5">
        <f t="shared" ref="AD115:AD143" si="11">W115/C115*100</f>
        <v>98.594998796774689</v>
      </c>
      <c r="AG115" t="s">
        <v>2</v>
      </c>
      <c r="AH115">
        <v>0.18132319999999999</v>
      </c>
      <c r="AI115">
        <v>1.25691E-2</v>
      </c>
      <c r="AJ115">
        <v>0.1565752</v>
      </c>
      <c r="AK115">
        <v>0.20607110000000001</v>
      </c>
      <c r="AL115">
        <v>265</v>
      </c>
      <c r="AM115">
        <v>2</v>
      </c>
      <c r="AN115">
        <v>2</v>
      </c>
      <c r="AO115" s="5">
        <f t="shared" ref="AO115:AO143" si="12">AH115/M115*100</f>
        <v>98.537612858138118</v>
      </c>
    </row>
    <row r="116" spans="2:41" x14ac:dyDescent="0.25">
      <c r="B116" t="s">
        <v>3</v>
      </c>
      <c r="C116">
        <v>0.20026150000000001</v>
      </c>
      <c r="D116">
        <v>1.8887999999999999E-2</v>
      </c>
      <c r="E116">
        <v>0.16323219999999999</v>
      </c>
      <c r="F116">
        <v>0.2372908</v>
      </c>
      <c r="G116">
        <v>4675</v>
      </c>
      <c r="H116">
        <v>1</v>
      </c>
      <c r="I116">
        <v>1</v>
      </c>
      <c r="L116" t="s">
        <v>3</v>
      </c>
      <c r="M116">
        <v>0.1997882</v>
      </c>
      <c r="N116">
        <v>1.87955E-2</v>
      </c>
      <c r="O116">
        <v>0.1629401</v>
      </c>
      <c r="P116">
        <v>0.23663629999999999</v>
      </c>
      <c r="Q116">
        <v>4675</v>
      </c>
      <c r="R116">
        <v>2</v>
      </c>
      <c r="S116">
        <v>1</v>
      </c>
      <c r="T116" s="5">
        <f t="shared" si="10"/>
        <v>99.763659015836794</v>
      </c>
      <c r="V116" t="s">
        <v>3</v>
      </c>
      <c r="W116">
        <v>0.2002324</v>
      </c>
      <c r="X116">
        <v>1.88966E-2</v>
      </c>
      <c r="Y116">
        <v>0.1631862</v>
      </c>
      <c r="Z116">
        <v>0.23727860000000001</v>
      </c>
      <c r="AA116">
        <v>4675</v>
      </c>
      <c r="AB116">
        <v>1</v>
      </c>
      <c r="AC116">
        <v>2</v>
      </c>
      <c r="AD116" s="5">
        <f t="shared" si="11"/>
        <v>99.985468999283427</v>
      </c>
      <c r="AG116" t="s">
        <v>3</v>
      </c>
      <c r="AH116">
        <v>0.19975390000000001</v>
      </c>
      <c r="AI116">
        <v>1.88042E-2</v>
      </c>
      <c r="AJ116">
        <v>0.1628888</v>
      </c>
      <c r="AK116">
        <v>0.2366191</v>
      </c>
      <c r="AL116">
        <v>4675</v>
      </c>
      <c r="AM116">
        <v>2</v>
      </c>
      <c r="AN116">
        <v>2</v>
      </c>
      <c r="AO116" s="5">
        <f t="shared" si="12"/>
        <v>99.982831818896216</v>
      </c>
    </row>
    <row r="117" spans="2:41" x14ac:dyDescent="0.25">
      <c r="B117" t="s">
        <v>4</v>
      </c>
      <c r="C117">
        <v>0.1726126</v>
      </c>
      <c r="D117">
        <v>1.12351E-2</v>
      </c>
      <c r="E117">
        <v>0.15058679999999999</v>
      </c>
      <c r="F117">
        <v>0.19463829999999999</v>
      </c>
      <c r="G117">
        <v>5010</v>
      </c>
      <c r="H117">
        <v>1</v>
      </c>
      <c r="I117">
        <v>1</v>
      </c>
      <c r="L117" t="s">
        <v>4</v>
      </c>
      <c r="M117">
        <v>0.1726126</v>
      </c>
      <c r="N117">
        <v>1.12351E-2</v>
      </c>
      <c r="O117">
        <v>0.15058679999999999</v>
      </c>
      <c r="P117">
        <v>0.19463829999999999</v>
      </c>
      <c r="Q117">
        <v>5010</v>
      </c>
      <c r="R117">
        <v>2</v>
      </c>
      <c r="S117">
        <v>1</v>
      </c>
      <c r="T117" s="5">
        <f t="shared" si="10"/>
        <v>100</v>
      </c>
      <c r="V117" t="s">
        <v>4</v>
      </c>
      <c r="W117">
        <v>0.17232330000000001</v>
      </c>
      <c r="X117">
        <v>1.1272300000000001E-2</v>
      </c>
      <c r="Y117">
        <v>0.15022460000000001</v>
      </c>
      <c r="Z117">
        <v>0.19442190000000001</v>
      </c>
      <c r="AA117">
        <v>5025</v>
      </c>
      <c r="AB117">
        <v>1</v>
      </c>
      <c r="AC117">
        <v>2</v>
      </c>
      <c r="AD117" s="5">
        <f t="shared" si="11"/>
        <v>99.832399257064665</v>
      </c>
      <c r="AG117" t="s">
        <v>4</v>
      </c>
      <c r="AH117">
        <v>0.17232330000000001</v>
      </c>
      <c r="AI117">
        <v>1.1272300000000001E-2</v>
      </c>
      <c r="AJ117">
        <v>0.15022460000000001</v>
      </c>
      <c r="AK117">
        <v>0.19442190000000001</v>
      </c>
      <c r="AL117">
        <v>5025</v>
      </c>
      <c r="AM117">
        <v>2</v>
      </c>
      <c r="AN117">
        <v>2</v>
      </c>
      <c r="AO117" s="5">
        <f t="shared" si="12"/>
        <v>99.832399257064665</v>
      </c>
    </row>
    <row r="118" spans="2:41" x14ac:dyDescent="0.25">
      <c r="B118" t="s">
        <v>5</v>
      </c>
      <c r="C118">
        <v>0.25829249999999998</v>
      </c>
      <c r="D118">
        <v>1.37717E-2</v>
      </c>
      <c r="E118">
        <v>0.23128960000000001</v>
      </c>
      <c r="F118">
        <v>0.28529549999999998</v>
      </c>
      <c r="G118">
        <v>2985</v>
      </c>
      <c r="H118">
        <v>1</v>
      </c>
      <c r="I118">
        <v>1</v>
      </c>
      <c r="L118" t="s">
        <v>5</v>
      </c>
      <c r="M118">
        <v>0.25725039999999999</v>
      </c>
      <c r="N118">
        <v>1.37445E-2</v>
      </c>
      <c r="O118">
        <v>0.23030059999999999</v>
      </c>
      <c r="P118">
        <v>0.28420010000000001</v>
      </c>
      <c r="Q118">
        <v>2985</v>
      </c>
      <c r="R118">
        <v>2</v>
      </c>
      <c r="S118">
        <v>1</v>
      </c>
      <c r="T118" s="5">
        <f t="shared" si="10"/>
        <v>99.596542679326745</v>
      </c>
      <c r="V118" t="s">
        <v>5</v>
      </c>
      <c r="W118">
        <v>0.25921490000000003</v>
      </c>
      <c r="X118">
        <v>1.38575E-2</v>
      </c>
      <c r="Y118">
        <v>0.23204369999999999</v>
      </c>
      <c r="Z118">
        <v>0.28638599999999997</v>
      </c>
      <c r="AA118">
        <v>2985</v>
      </c>
      <c r="AB118">
        <v>1</v>
      </c>
      <c r="AC118">
        <v>2</v>
      </c>
      <c r="AD118" s="5">
        <f t="shared" si="11"/>
        <v>100.35711451164863</v>
      </c>
      <c r="AG118" t="s">
        <v>5</v>
      </c>
      <c r="AH118">
        <v>0.25820290000000001</v>
      </c>
      <c r="AI118">
        <v>1.38294E-2</v>
      </c>
      <c r="AJ118">
        <v>0.23108690000000001</v>
      </c>
      <c r="AK118">
        <v>0.28531899999999999</v>
      </c>
      <c r="AL118">
        <v>2985</v>
      </c>
      <c r="AM118">
        <v>2</v>
      </c>
      <c r="AN118">
        <v>2</v>
      </c>
      <c r="AO118" s="5">
        <f t="shared" si="12"/>
        <v>100.37026181494761</v>
      </c>
    </row>
    <row r="119" spans="2:41" x14ac:dyDescent="0.25">
      <c r="B119" t="s">
        <v>6</v>
      </c>
      <c r="C119">
        <v>0.1912847</v>
      </c>
      <c r="D119">
        <v>1.0482699999999999E-2</v>
      </c>
      <c r="E119">
        <v>0.1707246</v>
      </c>
      <c r="F119">
        <v>0.2118448</v>
      </c>
      <c r="G119">
        <v>1725</v>
      </c>
      <c r="H119">
        <v>1</v>
      </c>
      <c r="I119">
        <v>1</v>
      </c>
      <c r="L119" t="s">
        <v>6</v>
      </c>
      <c r="M119">
        <v>0.19340070000000001</v>
      </c>
      <c r="N119">
        <v>1.06385E-2</v>
      </c>
      <c r="O119">
        <v>0.17253499999999999</v>
      </c>
      <c r="P119">
        <v>0.2142664</v>
      </c>
      <c r="Q119">
        <v>1725</v>
      </c>
      <c r="R119">
        <v>2</v>
      </c>
      <c r="S119">
        <v>1</v>
      </c>
      <c r="T119" s="5">
        <f t="shared" si="10"/>
        <v>101.10620452132346</v>
      </c>
      <c r="V119" t="s">
        <v>6</v>
      </c>
      <c r="W119">
        <v>0.1922874</v>
      </c>
      <c r="X119">
        <v>1.05147E-2</v>
      </c>
      <c r="Y119">
        <v>0.17166439999999999</v>
      </c>
      <c r="Z119">
        <v>0.2129103</v>
      </c>
      <c r="AA119">
        <v>1725</v>
      </c>
      <c r="AB119">
        <v>1</v>
      </c>
      <c r="AC119">
        <v>2</v>
      </c>
      <c r="AD119" s="5">
        <f t="shared" si="11"/>
        <v>100.52419247331335</v>
      </c>
      <c r="AG119" t="s">
        <v>6</v>
      </c>
      <c r="AH119">
        <v>0.19422800000000001</v>
      </c>
      <c r="AI119">
        <v>1.0665900000000001E-2</v>
      </c>
      <c r="AJ119">
        <v>0.17330860000000001</v>
      </c>
      <c r="AK119">
        <v>0.21514749999999999</v>
      </c>
      <c r="AL119">
        <v>1725</v>
      </c>
      <c r="AM119">
        <v>2</v>
      </c>
      <c r="AN119">
        <v>2</v>
      </c>
      <c r="AO119" s="5">
        <f t="shared" si="12"/>
        <v>100.42776473921759</v>
      </c>
    </row>
    <row r="120" spans="2:41" x14ac:dyDescent="0.25">
      <c r="B120" t="s">
        <v>7</v>
      </c>
      <c r="C120">
        <v>0.17591209999999999</v>
      </c>
      <c r="D120">
        <v>7.3841999999999996E-3</v>
      </c>
      <c r="E120">
        <v>0.16143730000000001</v>
      </c>
      <c r="F120">
        <v>0.190387</v>
      </c>
      <c r="G120">
        <v>8286</v>
      </c>
      <c r="H120">
        <v>1</v>
      </c>
      <c r="I120">
        <v>1</v>
      </c>
      <c r="L120" t="s">
        <v>7</v>
      </c>
      <c r="M120">
        <v>0.17742559999999999</v>
      </c>
      <c r="N120">
        <v>7.4351E-3</v>
      </c>
      <c r="O120">
        <v>0.162851</v>
      </c>
      <c r="P120">
        <v>0.19200030000000001</v>
      </c>
      <c r="Q120">
        <v>8286</v>
      </c>
      <c r="R120">
        <v>2</v>
      </c>
      <c r="S120">
        <v>1</v>
      </c>
      <c r="T120" s="5">
        <f t="shared" si="10"/>
        <v>100.86037287940965</v>
      </c>
      <c r="V120" t="s">
        <v>7</v>
      </c>
      <c r="W120">
        <v>0.1777878</v>
      </c>
      <c r="X120">
        <v>7.4565999999999999E-3</v>
      </c>
      <c r="Y120">
        <v>0.16317090000000001</v>
      </c>
      <c r="Z120">
        <v>0.19240460000000001</v>
      </c>
      <c r="AA120">
        <v>8286</v>
      </c>
      <c r="AB120">
        <v>1</v>
      </c>
      <c r="AC120">
        <v>2</v>
      </c>
      <c r="AD120" s="5">
        <f t="shared" si="11"/>
        <v>101.06627116611079</v>
      </c>
      <c r="AG120" t="s">
        <v>7</v>
      </c>
      <c r="AH120">
        <v>0.1793206</v>
      </c>
      <c r="AI120">
        <v>7.5062000000000002E-3</v>
      </c>
      <c r="AJ120">
        <v>0.16460649999999999</v>
      </c>
      <c r="AK120">
        <v>0.1940347</v>
      </c>
      <c r="AL120">
        <v>8286</v>
      </c>
      <c r="AM120">
        <v>2</v>
      </c>
      <c r="AN120">
        <v>2</v>
      </c>
      <c r="AO120" s="5">
        <f t="shared" si="12"/>
        <v>101.06805331361429</v>
      </c>
    </row>
    <row r="121" spans="2:41" x14ac:dyDescent="0.25">
      <c r="B121" t="s">
        <v>8</v>
      </c>
      <c r="C121">
        <v>0.18182709999999999</v>
      </c>
      <c r="D121">
        <v>2.9216099999999998E-2</v>
      </c>
      <c r="E121">
        <v>0.1245483</v>
      </c>
      <c r="F121">
        <v>0.23910590000000001</v>
      </c>
      <c r="G121">
        <v>4249</v>
      </c>
      <c r="H121">
        <v>1</v>
      </c>
      <c r="I121">
        <v>1</v>
      </c>
      <c r="L121" t="s">
        <v>8</v>
      </c>
      <c r="M121">
        <v>0.18363989999999999</v>
      </c>
      <c r="N121">
        <v>2.9016E-2</v>
      </c>
      <c r="O121">
        <v>0.12675339999999999</v>
      </c>
      <c r="P121">
        <v>0.2405263</v>
      </c>
      <c r="Q121">
        <v>4277</v>
      </c>
      <c r="R121">
        <v>2</v>
      </c>
      <c r="S121">
        <v>1</v>
      </c>
      <c r="T121" s="5">
        <f t="shared" si="10"/>
        <v>100.99699109758666</v>
      </c>
      <c r="V121" t="s">
        <v>8</v>
      </c>
      <c r="W121">
        <v>0.212509</v>
      </c>
      <c r="X121">
        <v>3.4528700000000002E-2</v>
      </c>
      <c r="Y121">
        <v>0.14481479999999999</v>
      </c>
      <c r="Z121">
        <v>0.28020319999999999</v>
      </c>
      <c r="AA121">
        <v>4293</v>
      </c>
      <c r="AB121">
        <v>1</v>
      </c>
      <c r="AC121">
        <v>2</v>
      </c>
      <c r="AD121" s="7">
        <f t="shared" si="11"/>
        <v>116.87421731964048</v>
      </c>
      <c r="AG121" t="s">
        <v>8</v>
      </c>
      <c r="AH121">
        <v>0.21806220000000001</v>
      </c>
      <c r="AI121">
        <v>3.4689400000000002E-2</v>
      </c>
      <c r="AJ121">
        <v>0.15005309999999999</v>
      </c>
      <c r="AK121">
        <v>0.28607129999999997</v>
      </c>
      <c r="AL121">
        <v>4321</v>
      </c>
      <c r="AM121">
        <v>2</v>
      </c>
      <c r="AN121">
        <v>2</v>
      </c>
      <c r="AO121" s="7">
        <f t="shared" si="12"/>
        <v>118.74445586171633</v>
      </c>
    </row>
    <row r="122" spans="2:41" x14ac:dyDescent="0.25">
      <c r="B122" t="s">
        <v>9</v>
      </c>
      <c r="C122">
        <v>0.14097380000000001</v>
      </c>
      <c r="D122">
        <v>9.6407000000000003E-3</v>
      </c>
      <c r="E122">
        <v>0.1220731</v>
      </c>
      <c r="F122">
        <v>0.1598744</v>
      </c>
      <c r="G122">
        <v>4463</v>
      </c>
      <c r="H122">
        <v>1</v>
      </c>
      <c r="I122">
        <v>1</v>
      </c>
      <c r="L122" t="s">
        <v>9</v>
      </c>
      <c r="M122">
        <v>0.1461384</v>
      </c>
      <c r="N122">
        <v>9.7724000000000005E-3</v>
      </c>
      <c r="O122">
        <v>0.1269796</v>
      </c>
      <c r="P122">
        <v>0.16529720000000001</v>
      </c>
      <c r="Q122">
        <v>4463</v>
      </c>
      <c r="R122">
        <v>2</v>
      </c>
      <c r="S122">
        <v>1</v>
      </c>
      <c r="T122" s="5">
        <f t="shared" si="10"/>
        <v>103.66351761816735</v>
      </c>
      <c r="V122" t="s">
        <v>9</v>
      </c>
      <c r="W122">
        <v>0.1422958</v>
      </c>
      <c r="X122">
        <v>9.8136999999999999E-3</v>
      </c>
      <c r="Y122">
        <v>0.123056</v>
      </c>
      <c r="Z122">
        <v>0.1615356</v>
      </c>
      <c r="AA122">
        <v>4463</v>
      </c>
      <c r="AB122">
        <v>1</v>
      </c>
      <c r="AC122">
        <v>2</v>
      </c>
      <c r="AD122" s="5">
        <f t="shared" si="11"/>
        <v>100.93776290346148</v>
      </c>
      <c r="AG122" t="s">
        <v>9</v>
      </c>
      <c r="AH122">
        <v>0.1474771</v>
      </c>
      <c r="AI122">
        <v>9.9419999999999994E-3</v>
      </c>
      <c r="AJ122">
        <v>0.12798599999999999</v>
      </c>
      <c r="AK122">
        <v>0.16696829999999999</v>
      </c>
      <c r="AL122">
        <v>4463</v>
      </c>
      <c r="AM122">
        <v>2</v>
      </c>
      <c r="AN122">
        <v>2</v>
      </c>
      <c r="AO122" s="5">
        <f t="shared" si="12"/>
        <v>100.9160494435412</v>
      </c>
    </row>
    <row r="123" spans="2:41" x14ac:dyDescent="0.25">
      <c r="B123" t="s">
        <v>10</v>
      </c>
      <c r="C123">
        <v>0.1456374</v>
      </c>
      <c r="D123">
        <v>6.8138000000000001E-3</v>
      </c>
      <c r="E123">
        <v>0.1322778</v>
      </c>
      <c r="F123">
        <v>0.158997</v>
      </c>
      <c r="G123">
        <v>3319</v>
      </c>
      <c r="H123">
        <v>1</v>
      </c>
      <c r="I123">
        <v>1</v>
      </c>
      <c r="L123" t="s">
        <v>10</v>
      </c>
      <c r="M123">
        <v>0.14524419999999999</v>
      </c>
      <c r="N123">
        <v>6.8586999999999997E-3</v>
      </c>
      <c r="O123">
        <v>0.13179650000000001</v>
      </c>
      <c r="P123">
        <v>0.158692</v>
      </c>
      <c r="Q123">
        <v>3319</v>
      </c>
      <c r="R123">
        <v>2</v>
      </c>
      <c r="S123">
        <v>1</v>
      </c>
      <c r="T123" s="5">
        <f t="shared" si="10"/>
        <v>99.730014405640304</v>
      </c>
      <c r="V123" t="s">
        <v>10</v>
      </c>
      <c r="W123">
        <v>0.1464772</v>
      </c>
      <c r="X123">
        <v>6.8323000000000004E-3</v>
      </c>
      <c r="Y123">
        <v>0.13308120000000001</v>
      </c>
      <c r="Z123">
        <v>0.15987309999999999</v>
      </c>
      <c r="AA123">
        <v>3319</v>
      </c>
      <c r="AB123">
        <v>1</v>
      </c>
      <c r="AC123">
        <v>2</v>
      </c>
      <c r="AD123" s="5">
        <f t="shared" si="11"/>
        <v>100.57663759446407</v>
      </c>
      <c r="AG123" t="s">
        <v>10</v>
      </c>
      <c r="AH123">
        <v>0.14608640000000001</v>
      </c>
      <c r="AI123">
        <v>6.8777999999999999E-3</v>
      </c>
      <c r="AJ123">
        <v>0.13260130000000001</v>
      </c>
      <c r="AK123">
        <v>0.15957150000000001</v>
      </c>
      <c r="AL123">
        <v>3319</v>
      </c>
      <c r="AM123">
        <v>2</v>
      </c>
      <c r="AN123">
        <v>2</v>
      </c>
      <c r="AO123" s="5">
        <f t="shared" si="12"/>
        <v>100.579851037081</v>
      </c>
    </row>
    <row r="124" spans="2:41" x14ac:dyDescent="0.25">
      <c r="B124" t="s">
        <v>11</v>
      </c>
      <c r="C124">
        <v>0.1737301</v>
      </c>
      <c r="D124">
        <v>8.8246000000000002E-3</v>
      </c>
      <c r="E124">
        <v>0.15642439999999999</v>
      </c>
      <c r="F124">
        <v>0.1910357</v>
      </c>
      <c r="G124">
        <v>2157</v>
      </c>
      <c r="H124">
        <v>1</v>
      </c>
      <c r="I124">
        <v>1</v>
      </c>
      <c r="L124" t="s">
        <v>11</v>
      </c>
      <c r="M124">
        <v>0.17509169999999999</v>
      </c>
      <c r="N124">
        <v>8.8128000000000008E-3</v>
      </c>
      <c r="O124">
        <v>0.15780910000000001</v>
      </c>
      <c r="P124">
        <v>0.1923742</v>
      </c>
      <c r="Q124">
        <v>2158</v>
      </c>
      <c r="R124">
        <v>2</v>
      </c>
      <c r="S124">
        <v>1</v>
      </c>
      <c r="T124" s="5">
        <f t="shared" si="10"/>
        <v>100.78374444037044</v>
      </c>
      <c r="V124" t="s">
        <v>11</v>
      </c>
      <c r="W124">
        <v>0.1736694</v>
      </c>
      <c r="X124">
        <v>8.8439999999999994E-3</v>
      </c>
      <c r="Y124">
        <v>0.15632570000000001</v>
      </c>
      <c r="Z124">
        <v>0.19101309999999999</v>
      </c>
      <c r="AA124">
        <v>2157</v>
      </c>
      <c r="AB124">
        <v>1</v>
      </c>
      <c r="AC124">
        <v>2</v>
      </c>
      <c r="AD124" s="5">
        <f t="shared" si="11"/>
        <v>99.965060746525793</v>
      </c>
      <c r="AG124" t="s">
        <v>11</v>
      </c>
      <c r="AH124">
        <v>0.1750468</v>
      </c>
      <c r="AI124">
        <v>8.8365000000000006E-3</v>
      </c>
      <c r="AJ124">
        <v>0.15771789999999999</v>
      </c>
      <c r="AK124">
        <v>0.19237570000000001</v>
      </c>
      <c r="AL124">
        <v>2158</v>
      </c>
      <c r="AM124">
        <v>2</v>
      </c>
      <c r="AN124">
        <v>2</v>
      </c>
      <c r="AO124" s="5">
        <f t="shared" si="12"/>
        <v>99.974356294444576</v>
      </c>
    </row>
    <row r="125" spans="2:41" x14ac:dyDescent="0.25">
      <c r="B125" t="s">
        <v>12</v>
      </c>
      <c r="C125">
        <v>0.1896246</v>
      </c>
      <c r="D125">
        <v>1.14818E-2</v>
      </c>
      <c r="E125">
        <v>0.1671173</v>
      </c>
      <c r="F125">
        <v>0.21213190000000001</v>
      </c>
      <c r="G125">
        <v>7967</v>
      </c>
      <c r="H125">
        <v>1</v>
      </c>
      <c r="I125">
        <v>1</v>
      </c>
      <c r="L125" t="s">
        <v>12</v>
      </c>
      <c r="M125">
        <v>0.1957149</v>
      </c>
      <c r="N125">
        <v>1.1678900000000001E-2</v>
      </c>
      <c r="O125">
        <v>0.17282120000000001</v>
      </c>
      <c r="P125">
        <v>0.21860859999999999</v>
      </c>
      <c r="Q125">
        <v>7971</v>
      </c>
      <c r="R125">
        <v>2</v>
      </c>
      <c r="S125">
        <v>1</v>
      </c>
      <c r="T125" s="5">
        <f t="shared" si="10"/>
        <v>103.2117668277217</v>
      </c>
      <c r="V125" t="s">
        <v>12</v>
      </c>
      <c r="W125">
        <v>0.19353989999999999</v>
      </c>
      <c r="X125">
        <v>1.1794300000000001E-2</v>
      </c>
      <c r="Y125">
        <v>0.17041990000000001</v>
      </c>
      <c r="Z125">
        <v>0.21665980000000001</v>
      </c>
      <c r="AA125">
        <v>7967</v>
      </c>
      <c r="AB125">
        <v>1</v>
      </c>
      <c r="AC125">
        <v>2</v>
      </c>
      <c r="AD125" s="5">
        <f t="shared" si="11"/>
        <v>102.06476374900724</v>
      </c>
      <c r="AG125" t="s">
        <v>12</v>
      </c>
      <c r="AH125">
        <v>0.19945280000000001</v>
      </c>
      <c r="AI125">
        <v>1.1962499999999999E-2</v>
      </c>
      <c r="AJ125">
        <v>0.17600299999999999</v>
      </c>
      <c r="AK125">
        <v>0.2229025</v>
      </c>
      <c r="AL125">
        <v>7971</v>
      </c>
      <c r="AM125">
        <v>2</v>
      </c>
      <c r="AN125">
        <v>2</v>
      </c>
      <c r="AO125" s="5">
        <f t="shared" si="12"/>
        <v>101.90986991792654</v>
      </c>
    </row>
    <row r="126" spans="2:41" x14ac:dyDescent="0.25">
      <c r="B126" t="s">
        <v>13</v>
      </c>
      <c r="C126">
        <v>0.2088544</v>
      </c>
      <c r="D126">
        <v>1.2981899999999999E-2</v>
      </c>
      <c r="E126">
        <v>0.18334880000000001</v>
      </c>
      <c r="F126">
        <v>0.23436009999999999</v>
      </c>
      <c r="G126">
        <v>501</v>
      </c>
      <c r="H126">
        <v>1</v>
      </c>
      <c r="I126">
        <v>1</v>
      </c>
      <c r="L126" t="s">
        <v>13</v>
      </c>
      <c r="M126">
        <v>0.2088544</v>
      </c>
      <c r="N126">
        <v>1.2981899999999999E-2</v>
      </c>
      <c r="O126">
        <v>0.18334880000000001</v>
      </c>
      <c r="P126">
        <v>0.23436009999999999</v>
      </c>
      <c r="Q126">
        <v>501</v>
      </c>
      <c r="R126">
        <v>2</v>
      </c>
      <c r="S126">
        <v>1</v>
      </c>
      <c r="T126" s="5">
        <f t="shared" si="10"/>
        <v>100</v>
      </c>
      <c r="V126" t="s">
        <v>13</v>
      </c>
      <c r="W126">
        <v>0.2098759</v>
      </c>
      <c r="X126">
        <v>1.3085100000000001E-2</v>
      </c>
      <c r="Y126">
        <v>0.18416750000000001</v>
      </c>
      <c r="Z126">
        <v>0.2355843</v>
      </c>
      <c r="AA126">
        <v>501</v>
      </c>
      <c r="AB126">
        <v>1</v>
      </c>
      <c r="AC126">
        <v>2</v>
      </c>
      <c r="AD126" s="5">
        <f t="shared" si="11"/>
        <v>100.4890967104356</v>
      </c>
      <c r="AG126" t="s">
        <v>13</v>
      </c>
      <c r="AH126">
        <v>0.2098759</v>
      </c>
      <c r="AI126">
        <v>1.3085100000000001E-2</v>
      </c>
      <c r="AJ126">
        <v>0.18416750000000001</v>
      </c>
      <c r="AK126">
        <v>0.2355843</v>
      </c>
      <c r="AL126">
        <v>501</v>
      </c>
      <c r="AM126">
        <v>2</v>
      </c>
      <c r="AN126">
        <v>2</v>
      </c>
      <c r="AO126" s="5">
        <f t="shared" si="12"/>
        <v>100.4890967104356</v>
      </c>
    </row>
    <row r="127" spans="2:41" x14ac:dyDescent="0.25">
      <c r="B127" t="s">
        <v>14</v>
      </c>
      <c r="C127">
        <v>0.2026819</v>
      </c>
      <c r="D127">
        <v>1.1607599999999999E-2</v>
      </c>
      <c r="E127">
        <v>0.17991860000000001</v>
      </c>
      <c r="F127">
        <v>0.22544510000000001</v>
      </c>
      <c r="G127">
        <v>2152</v>
      </c>
      <c r="H127">
        <v>1</v>
      </c>
      <c r="I127">
        <v>1</v>
      </c>
      <c r="L127" t="s">
        <v>14</v>
      </c>
      <c r="M127">
        <v>0.19982459999999999</v>
      </c>
      <c r="N127">
        <v>1.17039E-2</v>
      </c>
      <c r="O127">
        <v>0.17687259999999999</v>
      </c>
      <c r="P127">
        <v>0.22277669999999999</v>
      </c>
      <c r="Q127">
        <v>2152</v>
      </c>
      <c r="R127">
        <v>2</v>
      </c>
      <c r="S127">
        <v>1</v>
      </c>
      <c r="T127" s="5">
        <f t="shared" si="10"/>
        <v>98.590253989132719</v>
      </c>
      <c r="V127" t="s">
        <v>14</v>
      </c>
      <c r="W127">
        <v>0.2026819</v>
      </c>
      <c r="X127">
        <v>1.1607599999999999E-2</v>
      </c>
      <c r="Y127">
        <v>0.17991860000000001</v>
      </c>
      <c r="Z127">
        <v>0.22544510000000001</v>
      </c>
      <c r="AA127">
        <v>2152</v>
      </c>
      <c r="AB127">
        <v>1</v>
      </c>
      <c r="AC127">
        <v>2</v>
      </c>
      <c r="AD127" s="5">
        <f t="shared" si="11"/>
        <v>100</v>
      </c>
      <c r="AG127" t="s">
        <v>14</v>
      </c>
      <c r="AH127">
        <v>0.19982459999999999</v>
      </c>
      <c r="AI127">
        <v>1.17039E-2</v>
      </c>
      <c r="AJ127">
        <v>0.17687259999999999</v>
      </c>
      <c r="AK127">
        <v>0.22277669999999999</v>
      </c>
      <c r="AL127">
        <v>2152</v>
      </c>
      <c r="AM127">
        <v>2</v>
      </c>
      <c r="AN127">
        <v>2</v>
      </c>
      <c r="AO127" s="5">
        <f t="shared" si="12"/>
        <v>100</v>
      </c>
    </row>
    <row r="128" spans="2:41" x14ac:dyDescent="0.25">
      <c r="B128" t="s">
        <v>15</v>
      </c>
      <c r="C128">
        <v>0.1014395</v>
      </c>
      <c r="D128">
        <v>1.42232E-2</v>
      </c>
      <c r="E128">
        <v>7.3551000000000005E-2</v>
      </c>
      <c r="F128">
        <v>0.129328</v>
      </c>
      <c r="G128">
        <v>2925</v>
      </c>
      <c r="H128">
        <v>1</v>
      </c>
      <c r="I128">
        <v>1</v>
      </c>
      <c r="L128" t="s">
        <v>15</v>
      </c>
      <c r="M128">
        <v>0.1017079</v>
      </c>
      <c r="N128">
        <v>1.4279099999999999E-2</v>
      </c>
      <c r="O128">
        <v>7.3709899999999995E-2</v>
      </c>
      <c r="P128">
        <v>0.12970590000000001</v>
      </c>
      <c r="Q128">
        <v>2927</v>
      </c>
      <c r="R128">
        <v>2</v>
      </c>
      <c r="S128">
        <v>1</v>
      </c>
      <c r="T128" s="5">
        <f t="shared" si="10"/>
        <v>100.26459120953871</v>
      </c>
      <c r="V128" t="s">
        <v>15</v>
      </c>
      <c r="W128">
        <v>0.10156610000000001</v>
      </c>
      <c r="X128">
        <v>1.4238900000000001E-2</v>
      </c>
      <c r="Y128">
        <v>7.3646900000000001E-2</v>
      </c>
      <c r="Z128">
        <v>0.1294853</v>
      </c>
      <c r="AA128">
        <v>2927</v>
      </c>
      <c r="AB128">
        <v>1</v>
      </c>
      <c r="AC128">
        <v>2</v>
      </c>
      <c r="AD128" s="11">
        <f t="shared" si="11"/>
        <v>100.12480345427571</v>
      </c>
      <c r="AG128" t="s">
        <v>15</v>
      </c>
      <c r="AH128">
        <v>0.1018314</v>
      </c>
      <c r="AI128">
        <v>1.4294299999999999E-2</v>
      </c>
      <c r="AJ128">
        <v>7.3803499999999994E-2</v>
      </c>
      <c r="AK128">
        <v>0.12985930000000001</v>
      </c>
      <c r="AL128">
        <v>2929</v>
      </c>
      <c r="AM128">
        <v>2</v>
      </c>
      <c r="AN128">
        <v>2</v>
      </c>
      <c r="AO128" s="5">
        <f t="shared" si="12"/>
        <v>100.12142616256948</v>
      </c>
    </row>
    <row r="129" spans="2:41" x14ac:dyDescent="0.25">
      <c r="B129" t="s">
        <v>16</v>
      </c>
      <c r="C129">
        <v>0.23908309999999999</v>
      </c>
      <c r="D129">
        <v>2.2804700000000001E-2</v>
      </c>
      <c r="E129">
        <v>0.19433220000000001</v>
      </c>
      <c r="F129">
        <v>0.28383399999999998</v>
      </c>
      <c r="G129">
        <v>992</v>
      </c>
      <c r="H129">
        <v>1</v>
      </c>
      <c r="I129">
        <v>1</v>
      </c>
      <c r="L129" t="s">
        <v>16</v>
      </c>
      <c r="M129">
        <v>0.24109749999999999</v>
      </c>
      <c r="N129">
        <v>2.2825399999999999E-2</v>
      </c>
      <c r="O129">
        <v>0.1963058</v>
      </c>
      <c r="P129">
        <v>0.28588920000000001</v>
      </c>
      <c r="Q129">
        <v>992</v>
      </c>
      <c r="R129">
        <v>2</v>
      </c>
      <c r="S129">
        <v>1</v>
      </c>
      <c r="T129" s="5">
        <f t="shared" si="10"/>
        <v>100.84255223393038</v>
      </c>
      <c r="V129" t="s">
        <v>16</v>
      </c>
      <c r="W129">
        <v>0.23810020000000001</v>
      </c>
      <c r="X129">
        <v>2.3203100000000001E-2</v>
      </c>
      <c r="Y129">
        <v>0.1925675</v>
      </c>
      <c r="Z129">
        <v>0.28363290000000002</v>
      </c>
      <c r="AA129">
        <v>993</v>
      </c>
      <c r="AB129">
        <v>1</v>
      </c>
      <c r="AC129">
        <v>2</v>
      </c>
      <c r="AD129" s="5">
        <f t="shared" si="11"/>
        <v>99.588887713100604</v>
      </c>
      <c r="AG129" t="s">
        <v>16</v>
      </c>
      <c r="AH129">
        <v>0.24008370000000001</v>
      </c>
      <c r="AI129">
        <v>2.3229799999999998E-2</v>
      </c>
      <c r="AJ129">
        <v>0.19449849999999999</v>
      </c>
      <c r="AK129">
        <v>0.28566900000000001</v>
      </c>
      <c r="AL129">
        <v>993</v>
      </c>
      <c r="AM129">
        <v>2</v>
      </c>
      <c r="AN129">
        <v>2</v>
      </c>
      <c r="AO129" s="5">
        <f t="shared" si="12"/>
        <v>99.579506216364749</v>
      </c>
    </row>
    <row r="130" spans="2:41" x14ac:dyDescent="0.25">
      <c r="B130" t="s">
        <v>17</v>
      </c>
      <c r="C130">
        <v>0.13397390000000001</v>
      </c>
      <c r="D130">
        <v>7.6563000000000004E-3</v>
      </c>
      <c r="E130">
        <v>0.1189641</v>
      </c>
      <c r="F130">
        <v>0.14898359999999999</v>
      </c>
      <c r="G130">
        <v>4980</v>
      </c>
      <c r="H130">
        <v>1</v>
      </c>
      <c r="I130">
        <v>1</v>
      </c>
      <c r="L130" t="s">
        <v>17</v>
      </c>
      <c r="M130">
        <v>0.13249739999999999</v>
      </c>
      <c r="N130">
        <v>7.6252000000000004E-3</v>
      </c>
      <c r="O130">
        <v>0.11754870000000001</v>
      </c>
      <c r="P130">
        <v>0.1474461</v>
      </c>
      <c r="Q130">
        <v>4980</v>
      </c>
      <c r="R130">
        <v>2</v>
      </c>
      <c r="S130">
        <v>1</v>
      </c>
      <c r="T130" s="5">
        <f t="shared" si="10"/>
        <v>98.897919669428134</v>
      </c>
      <c r="V130" t="s">
        <v>17</v>
      </c>
      <c r="W130">
        <v>0.1343588</v>
      </c>
      <c r="X130">
        <v>7.6790000000000001E-3</v>
      </c>
      <c r="Y130">
        <v>0.1193046</v>
      </c>
      <c r="Z130">
        <v>0.14941309999999999</v>
      </c>
      <c r="AA130">
        <v>4980</v>
      </c>
      <c r="AB130">
        <v>1</v>
      </c>
      <c r="AC130">
        <v>2</v>
      </c>
      <c r="AD130" s="5">
        <f t="shared" si="11"/>
        <v>100.28729476412943</v>
      </c>
      <c r="AG130" t="s">
        <v>17</v>
      </c>
      <c r="AH130">
        <v>0.13274369999999999</v>
      </c>
      <c r="AI130">
        <v>7.6435000000000001E-3</v>
      </c>
      <c r="AJ130">
        <v>0.11775910000000001</v>
      </c>
      <c r="AK130">
        <v>0.14772830000000001</v>
      </c>
      <c r="AL130">
        <v>4980</v>
      </c>
      <c r="AM130">
        <v>2</v>
      </c>
      <c r="AN130">
        <v>2</v>
      </c>
      <c r="AO130" s="5">
        <f t="shared" si="12"/>
        <v>100.18589044011431</v>
      </c>
    </row>
    <row r="131" spans="2:41" x14ac:dyDescent="0.25">
      <c r="B131" t="s">
        <v>18</v>
      </c>
      <c r="C131">
        <v>0.17997630000000001</v>
      </c>
      <c r="D131">
        <v>1.4826499999999999E-2</v>
      </c>
      <c r="E131">
        <v>0.15090690000000001</v>
      </c>
      <c r="F131">
        <v>0.2090456</v>
      </c>
      <c r="G131">
        <v>3509</v>
      </c>
      <c r="H131">
        <v>1</v>
      </c>
      <c r="I131">
        <v>1</v>
      </c>
      <c r="L131" t="s">
        <v>18</v>
      </c>
      <c r="M131">
        <v>0.1804306</v>
      </c>
      <c r="N131">
        <v>1.4938099999999999E-2</v>
      </c>
      <c r="O131">
        <v>0.15114240000000001</v>
      </c>
      <c r="P131">
        <v>0.20971880000000001</v>
      </c>
      <c r="Q131">
        <v>3509</v>
      </c>
      <c r="R131">
        <v>2</v>
      </c>
      <c r="S131">
        <v>1</v>
      </c>
      <c r="T131" s="5">
        <f t="shared" si="10"/>
        <v>100.25242212446861</v>
      </c>
      <c r="V131" t="s">
        <v>18</v>
      </c>
      <c r="W131">
        <v>0.17721919999999999</v>
      </c>
      <c r="X131">
        <v>1.5059899999999999E-2</v>
      </c>
      <c r="Y131">
        <v>0.1476922</v>
      </c>
      <c r="Z131">
        <v>0.20674619999999999</v>
      </c>
      <c r="AA131">
        <v>3509</v>
      </c>
      <c r="AB131">
        <v>1</v>
      </c>
      <c r="AC131">
        <v>2</v>
      </c>
      <c r="AD131" s="5">
        <f t="shared" si="11"/>
        <v>98.46807607446091</v>
      </c>
      <c r="AG131" t="s">
        <v>18</v>
      </c>
      <c r="AH131">
        <v>0.17771410000000001</v>
      </c>
      <c r="AI131">
        <v>1.51763E-2</v>
      </c>
      <c r="AJ131">
        <v>0.1479588</v>
      </c>
      <c r="AK131">
        <v>0.2074694</v>
      </c>
      <c r="AL131">
        <v>3509</v>
      </c>
      <c r="AM131">
        <v>2</v>
      </c>
      <c r="AN131">
        <v>2</v>
      </c>
      <c r="AO131" s="5">
        <f t="shared" si="12"/>
        <v>98.49443497943254</v>
      </c>
    </row>
    <row r="132" spans="2:41" x14ac:dyDescent="0.25">
      <c r="B132" t="s">
        <v>19</v>
      </c>
      <c r="C132">
        <v>0.25051109999999999</v>
      </c>
      <c r="D132">
        <v>1.6659799999999999E-2</v>
      </c>
      <c r="E132">
        <v>0.2178446</v>
      </c>
      <c r="F132">
        <v>0.28317750000000003</v>
      </c>
      <c r="G132">
        <v>2842</v>
      </c>
      <c r="H132">
        <v>1</v>
      </c>
      <c r="I132">
        <v>1</v>
      </c>
      <c r="L132" t="s">
        <v>19</v>
      </c>
      <c r="M132">
        <v>0.2560984</v>
      </c>
      <c r="N132">
        <v>1.6753000000000001E-2</v>
      </c>
      <c r="O132">
        <v>0.22324920000000001</v>
      </c>
      <c r="P132">
        <v>0.28894769999999997</v>
      </c>
      <c r="Q132">
        <v>2846</v>
      </c>
      <c r="R132">
        <v>2</v>
      </c>
      <c r="S132">
        <v>1</v>
      </c>
      <c r="T132" s="5">
        <f t="shared" si="10"/>
        <v>102.23036025150182</v>
      </c>
      <c r="V132" t="s">
        <v>19</v>
      </c>
      <c r="W132">
        <v>0.25158140000000001</v>
      </c>
      <c r="X132">
        <v>1.68623E-2</v>
      </c>
      <c r="Y132">
        <v>0.21851789999999999</v>
      </c>
      <c r="Z132">
        <v>0.28464499999999998</v>
      </c>
      <c r="AA132">
        <v>2844</v>
      </c>
      <c r="AB132">
        <v>1</v>
      </c>
      <c r="AC132">
        <v>2</v>
      </c>
      <c r="AD132" s="5">
        <f t="shared" si="11"/>
        <v>100.4272465371794</v>
      </c>
      <c r="AG132" t="s">
        <v>19</v>
      </c>
      <c r="AH132">
        <v>0.25713350000000001</v>
      </c>
      <c r="AI132">
        <v>1.69604E-2</v>
      </c>
      <c r="AJ132">
        <v>0.22387750000000001</v>
      </c>
      <c r="AK132">
        <v>0.29038950000000002</v>
      </c>
      <c r="AL132">
        <v>2848</v>
      </c>
      <c r="AM132">
        <v>2</v>
      </c>
      <c r="AN132">
        <v>2</v>
      </c>
      <c r="AO132" s="5">
        <f t="shared" si="12"/>
        <v>100.40418058058933</v>
      </c>
    </row>
    <row r="133" spans="2:41" x14ac:dyDescent="0.25">
      <c r="B133" t="s">
        <v>20</v>
      </c>
      <c r="C133">
        <v>0.22290769999999999</v>
      </c>
      <c r="D133">
        <v>1.38552E-2</v>
      </c>
      <c r="E133">
        <v>0.19572149999999999</v>
      </c>
      <c r="F133">
        <v>0.25009399999999998</v>
      </c>
      <c r="G133">
        <v>1075</v>
      </c>
      <c r="H133">
        <v>1</v>
      </c>
      <c r="I133">
        <v>1</v>
      </c>
      <c r="L133" t="s">
        <v>20</v>
      </c>
      <c r="M133">
        <v>0.22554850000000001</v>
      </c>
      <c r="N133">
        <v>1.38613E-2</v>
      </c>
      <c r="O133">
        <v>0.19835030000000001</v>
      </c>
      <c r="P133">
        <v>0.25274669999999999</v>
      </c>
      <c r="Q133">
        <v>1075</v>
      </c>
      <c r="R133">
        <v>2</v>
      </c>
      <c r="S133">
        <v>1</v>
      </c>
      <c r="T133" s="5">
        <f t="shared" si="10"/>
        <v>101.18470559787751</v>
      </c>
      <c r="V133" t="s">
        <v>20</v>
      </c>
      <c r="W133">
        <v>0.22284760000000001</v>
      </c>
      <c r="X133">
        <v>1.3810299999999999E-2</v>
      </c>
      <c r="Y133">
        <v>0.19574939999999999</v>
      </c>
      <c r="Z133">
        <v>0.2499459</v>
      </c>
      <c r="AA133">
        <v>1075</v>
      </c>
      <c r="AB133">
        <v>1</v>
      </c>
      <c r="AC133">
        <v>2</v>
      </c>
      <c r="AD133" s="5">
        <f t="shared" si="11"/>
        <v>99.973038167815659</v>
      </c>
      <c r="AG133" t="s">
        <v>20</v>
      </c>
      <c r="AH133">
        <v>0.2255008</v>
      </c>
      <c r="AI133">
        <v>1.38166E-2</v>
      </c>
      <c r="AJ133">
        <v>0.19839010000000001</v>
      </c>
      <c r="AK133">
        <v>0.25261139999999999</v>
      </c>
      <c r="AL133">
        <v>1075</v>
      </c>
      <c r="AM133">
        <v>2</v>
      </c>
      <c r="AN133">
        <v>2</v>
      </c>
      <c r="AO133" s="5">
        <f t="shared" si="12"/>
        <v>99.978851555208735</v>
      </c>
    </row>
    <row r="134" spans="2:41" x14ac:dyDescent="0.25">
      <c r="B134" t="s">
        <v>21</v>
      </c>
      <c r="C134">
        <v>0.25279839999999998</v>
      </c>
      <c r="D134">
        <v>1.72052E-2</v>
      </c>
      <c r="E134">
        <v>0.2190599</v>
      </c>
      <c r="F134">
        <v>0.28653689999999998</v>
      </c>
      <c r="G134">
        <v>2416</v>
      </c>
      <c r="H134">
        <v>1</v>
      </c>
      <c r="I134">
        <v>1</v>
      </c>
      <c r="L134" t="s">
        <v>21</v>
      </c>
      <c r="M134">
        <v>0.25402239999999998</v>
      </c>
      <c r="N134">
        <v>1.72952E-2</v>
      </c>
      <c r="O134">
        <v>0.22010740000000001</v>
      </c>
      <c r="P134">
        <v>0.28793730000000001</v>
      </c>
      <c r="Q134">
        <v>2418</v>
      </c>
      <c r="R134">
        <v>2</v>
      </c>
      <c r="S134">
        <v>1</v>
      </c>
      <c r="T134" s="5">
        <f t="shared" si="10"/>
        <v>100.48418027962202</v>
      </c>
      <c r="V134" t="s">
        <v>21</v>
      </c>
      <c r="W134">
        <v>0.25394440000000001</v>
      </c>
      <c r="X134">
        <v>1.7299599999999998E-2</v>
      </c>
      <c r="Y134">
        <v>0.22002079999999999</v>
      </c>
      <c r="Z134">
        <v>0.28786800000000001</v>
      </c>
      <c r="AA134">
        <v>2416</v>
      </c>
      <c r="AB134">
        <v>1</v>
      </c>
      <c r="AC134">
        <v>2</v>
      </c>
      <c r="AD134" s="5">
        <f t="shared" si="11"/>
        <v>100.45332565395985</v>
      </c>
      <c r="AG134" t="s">
        <v>21</v>
      </c>
      <c r="AH134">
        <v>0.25513079999999999</v>
      </c>
      <c r="AI134">
        <v>1.7386800000000001E-2</v>
      </c>
      <c r="AJ134">
        <v>0.22103629999999999</v>
      </c>
      <c r="AK134">
        <v>0.28922530000000002</v>
      </c>
      <c r="AL134">
        <v>2418</v>
      </c>
      <c r="AM134">
        <v>2</v>
      </c>
      <c r="AN134">
        <v>2</v>
      </c>
      <c r="AO134" s="5">
        <f t="shared" si="12"/>
        <v>100.43633947242448</v>
      </c>
    </row>
    <row r="135" spans="2:41" x14ac:dyDescent="0.25">
      <c r="B135" t="s">
        <v>22</v>
      </c>
      <c r="C135">
        <v>0.1713691</v>
      </c>
      <c r="D135">
        <v>1.09114E-2</v>
      </c>
      <c r="E135">
        <v>0.14998010000000001</v>
      </c>
      <c r="F135">
        <v>0.19275809999999999</v>
      </c>
      <c r="G135">
        <v>8398</v>
      </c>
      <c r="H135">
        <v>1</v>
      </c>
      <c r="I135">
        <v>1</v>
      </c>
      <c r="L135" t="s">
        <v>22</v>
      </c>
      <c r="M135">
        <v>0.17557500000000001</v>
      </c>
      <c r="N135">
        <v>1.10121E-2</v>
      </c>
      <c r="O135">
        <v>0.1539886</v>
      </c>
      <c r="P135">
        <v>0.19716139999999999</v>
      </c>
      <c r="Q135">
        <v>8399</v>
      </c>
      <c r="R135">
        <v>2</v>
      </c>
      <c r="S135">
        <v>1</v>
      </c>
      <c r="T135" s="5">
        <f t="shared" si="10"/>
        <v>102.45429310184859</v>
      </c>
      <c r="V135" t="s">
        <v>22</v>
      </c>
      <c r="W135">
        <v>0.17773849999999999</v>
      </c>
      <c r="X135">
        <v>1.11641E-2</v>
      </c>
      <c r="Y135">
        <v>0.1558541</v>
      </c>
      <c r="Z135">
        <v>0.19962279999999999</v>
      </c>
      <c r="AA135">
        <v>8413</v>
      </c>
      <c r="AB135">
        <v>1</v>
      </c>
      <c r="AC135">
        <v>2</v>
      </c>
      <c r="AD135" s="7">
        <f t="shared" si="11"/>
        <v>103.71677274374436</v>
      </c>
      <c r="AG135" t="s">
        <v>22</v>
      </c>
      <c r="AH135">
        <v>0.18191889999999999</v>
      </c>
      <c r="AI135">
        <v>1.12579E-2</v>
      </c>
      <c r="AJ135">
        <v>0.15985070000000001</v>
      </c>
      <c r="AK135">
        <v>0.20398720000000001</v>
      </c>
      <c r="AL135">
        <v>8414</v>
      </c>
      <c r="AM135">
        <v>2</v>
      </c>
      <c r="AN135">
        <v>2</v>
      </c>
      <c r="AO135" s="7">
        <f t="shared" si="12"/>
        <v>103.61321372632777</v>
      </c>
    </row>
    <row r="136" spans="2:41" x14ac:dyDescent="0.25">
      <c r="B136" t="s">
        <v>23</v>
      </c>
      <c r="C136">
        <v>0.16703460000000001</v>
      </c>
      <c r="D136">
        <v>1.07887E-2</v>
      </c>
      <c r="E136">
        <v>0.14588390000000001</v>
      </c>
      <c r="F136">
        <v>0.1881853</v>
      </c>
      <c r="G136">
        <v>4857</v>
      </c>
      <c r="H136">
        <v>1</v>
      </c>
      <c r="I136">
        <v>1</v>
      </c>
      <c r="L136" t="s">
        <v>23</v>
      </c>
      <c r="M136">
        <v>0.16960439999999999</v>
      </c>
      <c r="N136">
        <v>1.0847900000000001E-2</v>
      </c>
      <c r="O136">
        <v>0.14833759999999999</v>
      </c>
      <c r="P136">
        <v>0.19087119999999999</v>
      </c>
      <c r="Q136">
        <v>4864</v>
      </c>
      <c r="R136">
        <v>2</v>
      </c>
      <c r="S136">
        <v>1</v>
      </c>
      <c r="T136" s="5">
        <f t="shared" si="10"/>
        <v>101.53848364350857</v>
      </c>
      <c r="V136" t="s">
        <v>23</v>
      </c>
      <c r="W136">
        <v>0.1645199</v>
      </c>
      <c r="X136">
        <v>1.09056E-2</v>
      </c>
      <c r="Y136">
        <v>0.14314009999999999</v>
      </c>
      <c r="Z136">
        <v>0.1858997</v>
      </c>
      <c r="AA136">
        <v>4867</v>
      </c>
      <c r="AB136">
        <v>1</v>
      </c>
      <c r="AC136">
        <v>2</v>
      </c>
      <c r="AD136" s="5">
        <f t="shared" si="11"/>
        <v>98.494503533998341</v>
      </c>
      <c r="AG136" t="s">
        <v>23</v>
      </c>
      <c r="AH136">
        <v>0.16687959999999999</v>
      </c>
      <c r="AI136">
        <v>1.0962E-2</v>
      </c>
      <c r="AJ136">
        <v>0.14538909999999999</v>
      </c>
      <c r="AK136">
        <v>0.18837000000000001</v>
      </c>
      <c r="AL136">
        <v>4874</v>
      </c>
      <c r="AM136">
        <v>2</v>
      </c>
      <c r="AN136">
        <v>2</v>
      </c>
      <c r="AO136" s="5">
        <f t="shared" si="12"/>
        <v>98.393437906092061</v>
      </c>
    </row>
    <row r="137" spans="2:41" x14ac:dyDescent="0.25">
      <c r="B137" t="s">
        <v>24</v>
      </c>
      <c r="C137">
        <v>0.1938066</v>
      </c>
      <c r="D137">
        <v>8.5032000000000007E-3</v>
      </c>
      <c r="E137">
        <v>0.1771385</v>
      </c>
      <c r="F137">
        <v>0.21047469999999999</v>
      </c>
      <c r="G137">
        <v>9905</v>
      </c>
      <c r="H137">
        <v>1</v>
      </c>
      <c r="I137">
        <v>1</v>
      </c>
      <c r="L137" t="s">
        <v>24</v>
      </c>
      <c r="M137">
        <v>0.19691919999999999</v>
      </c>
      <c r="N137">
        <v>8.5460999999999992E-3</v>
      </c>
      <c r="O137">
        <v>0.1801672</v>
      </c>
      <c r="P137">
        <v>0.21367130000000001</v>
      </c>
      <c r="Q137">
        <v>9905</v>
      </c>
      <c r="R137">
        <v>2</v>
      </c>
      <c r="S137">
        <v>1</v>
      </c>
      <c r="T137" s="5">
        <f t="shared" si="10"/>
        <v>101.60603405663171</v>
      </c>
      <c r="V137" t="s">
        <v>24</v>
      </c>
      <c r="W137">
        <v>0.19314890000000001</v>
      </c>
      <c r="X137">
        <v>8.4597000000000006E-3</v>
      </c>
      <c r="Y137">
        <v>0.17656620000000001</v>
      </c>
      <c r="Z137">
        <v>0.20973149999999999</v>
      </c>
      <c r="AA137">
        <v>9905</v>
      </c>
      <c r="AB137">
        <v>1</v>
      </c>
      <c r="AC137">
        <v>2</v>
      </c>
      <c r="AD137" s="5">
        <f t="shared" si="11"/>
        <v>99.660641072079088</v>
      </c>
      <c r="AG137" t="s">
        <v>24</v>
      </c>
      <c r="AH137">
        <v>0.1962643</v>
      </c>
      <c r="AI137">
        <v>8.5003000000000006E-3</v>
      </c>
      <c r="AJ137">
        <v>0.17960190000000001</v>
      </c>
      <c r="AK137">
        <v>0.2129267</v>
      </c>
      <c r="AL137">
        <v>9905</v>
      </c>
      <c r="AM137">
        <v>2</v>
      </c>
      <c r="AN137">
        <v>2</v>
      </c>
      <c r="AO137" s="5">
        <f t="shared" si="12"/>
        <v>99.667427046219984</v>
      </c>
    </row>
    <row r="138" spans="2:41" x14ac:dyDescent="0.25">
      <c r="B138" t="s">
        <v>25</v>
      </c>
      <c r="C138">
        <v>0.2642834</v>
      </c>
      <c r="D138">
        <v>1.089E-2</v>
      </c>
      <c r="E138">
        <v>0.24293329999999999</v>
      </c>
      <c r="F138">
        <v>0.28563349999999998</v>
      </c>
      <c r="G138">
        <v>4242</v>
      </c>
      <c r="H138">
        <v>1</v>
      </c>
      <c r="I138">
        <v>1</v>
      </c>
      <c r="L138" t="s">
        <v>25</v>
      </c>
      <c r="M138">
        <v>0.26924090000000001</v>
      </c>
      <c r="N138">
        <v>1.0994E-2</v>
      </c>
      <c r="O138">
        <v>0.24768699999999999</v>
      </c>
      <c r="P138">
        <v>0.29079480000000002</v>
      </c>
      <c r="Q138">
        <v>4242</v>
      </c>
      <c r="R138">
        <v>2</v>
      </c>
      <c r="S138">
        <v>1</v>
      </c>
      <c r="T138" s="5">
        <f t="shared" si="10"/>
        <v>101.87582723697363</v>
      </c>
      <c r="V138" t="s">
        <v>25</v>
      </c>
      <c r="W138">
        <v>0.26991080000000001</v>
      </c>
      <c r="X138">
        <v>1.1054899999999999E-2</v>
      </c>
      <c r="Y138">
        <v>0.2482374</v>
      </c>
      <c r="Z138">
        <v>0.29158430000000002</v>
      </c>
      <c r="AA138">
        <v>4243</v>
      </c>
      <c r="AB138">
        <v>1</v>
      </c>
      <c r="AC138">
        <v>2</v>
      </c>
      <c r="AD138" s="5">
        <f t="shared" si="11"/>
        <v>102.1293051322936</v>
      </c>
      <c r="AG138" t="s">
        <v>25</v>
      </c>
      <c r="AH138">
        <v>0.2749143</v>
      </c>
      <c r="AI138">
        <v>1.11588E-2</v>
      </c>
      <c r="AJ138">
        <v>0.25303720000000002</v>
      </c>
      <c r="AK138">
        <v>0.29679139999999998</v>
      </c>
      <c r="AL138">
        <v>4243</v>
      </c>
      <c r="AM138">
        <v>2</v>
      </c>
      <c r="AN138">
        <v>2</v>
      </c>
      <c r="AO138" s="5">
        <f t="shared" si="12"/>
        <v>102.1071835668355</v>
      </c>
    </row>
    <row r="139" spans="2:41" x14ac:dyDescent="0.25">
      <c r="B139" t="s">
        <v>26</v>
      </c>
      <c r="C139">
        <v>0.42439789999999999</v>
      </c>
      <c r="D139">
        <v>2.0650999999999999E-2</v>
      </c>
      <c r="E139">
        <v>0.38385839999999999</v>
      </c>
      <c r="F139">
        <v>0.4649374</v>
      </c>
      <c r="G139">
        <v>764</v>
      </c>
      <c r="H139">
        <v>1</v>
      </c>
      <c r="I139">
        <v>1</v>
      </c>
      <c r="L139" t="s">
        <v>26</v>
      </c>
      <c r="M139">
        <v>0.42471110000000001</v>
      </c>
      <c r="N139">
        <v>2.0553999999999999E-2</v>
      </c>
      <c r="O139">
        <v>0.38436209999999998</v>
      </c>
      <c r="P139">
        <v>0.46506009999999998</v>
      </c>
      <c r="Q139">
        <v>764</v>
      </c>
      <c r="R139">
        <v>2</v>
      </c>
      <c r="S139">
        <v>1</v>
      </c>
      <c r="T139" s="5">
        <f t="shared" si="10"/>
        <v>100.07379866865504</v>
      </c>
      <c r="V139" t="s">
        <v>26</v>
      </c>
      <c r="W139">
        <v>0.42460160000000002</v>
      </c>
      <c r="X139">
        <v>2.07805E-2</v>
      </c>
      <c r="Y139">
        <v>0.38380779999999998</v>
      </c>
      <c r="Z139">
        <v>0.46539530000000001</v>
      </c>
      <c r="AA139">
        <v>764</v>
      </c>
      <c r="AB139">
        <v>1</v>
      </c>
      <c r="AC139">
        <v>2</v>
      </c>
      <c r="AD139" s="5">
        <f t="shared" si="11"/>
        <v>100.04799740997777</v>
      </c>
      <c r="AG139" t="s">
        <v>26</v>
      </c>
      <c r="AH139">
        <v>0.4245892</v>
      </c>
      <c r="AI139">
        <v>2.0700400000000001E-2</v>
      </c>
      <c r="AJ139">
        <v>0.38395269999999998</v>
      </c>
      <c r="AK139">
        <v>0.46522560000000002</v>
      </c>
      <c r="AL139">
        <v>764</v>
      </c>
      <c r="AM139">
        <v>2</v>
      </c>
      <c r="AN139">
        <v>2</v>
      </c>
      <c r="AO139" s="5">
        <f t="shared" si="12"/>
        <v>99.971298136545045</v>
      </c>
    </row>
    <row r="140" spans="2:41" x14ac:dyDescent="0.25">
      <c r="B140" t="s">
        <v>27</v>
      </c>
      <c r="C140">
        <v>0.22326670000000001</v>
      </c>
      <c r="D140">
        <v>1.6575599999999999E-2</v>
      </c>
      <c r="E140">
        <v>0.19066830000000001</v>
      </c>
      <c r="F140">
        <v>0.25586510000000001</v>
      </c>
      <c r="G140">
        <v>356</v>
      </c>
      <c r="H140">
        <v>1</v>
      </c>
      <c r="I140">
        <v>1</v>
      </c>
      <c r="L140" t="s">
        <v>27</v>
      </c>
      <c r="M140">
        <v>0.22335189999999999</v>
      </c>
      <c r="N140">
        <v>1.65802E-2</v>
      </c>
      <c r="O140">
        <v>0.19074440000000001</v>
      </c>
      <c r="P140">
        <v>0.2559594</v>
      </c>
      <c r="Q140">
        <v>356</v>
      </c>
      <c r="R140">
        <v>2</v>
      </c>
      <c r="S140">
        <v>1</v>
      </c>
      <c r="T140" s="5">
        <f t="shared" si="10"/>
        <v>100.03816063927131</v>
      </c>
      <c r="V140" t="s">
        <v>27</v>
      </c>
      <c r="W140">
        <v>0.22428090000000001</v>
      </c>
      <c r="X140">
        <v>1.6721E-2</v>
      </c>
      <c r="Y140">
        <v>0.1913966</v>
      </c>
      <c r="Z140">
        <v>0.25716529999999999</v>
      </c>
      <c r="AA140">
        <v>356</v>
      </c>
      <c r="AB140">
        <v>1</v>
      </c>
      <c r="AC140">
        <v>2</v>
      </c>
      <c r="AD140" s="5">
        <f t="shared" si="11"/>
        <v>100.45425493367348</v>
      </c>
      <c r="AG140" t="s">
        <v>27</v>
      </c>
      <c r="AH140">
        <v>0.22436229999999999</v>
      </c>
      <c r="AI140">
        <v>1.6724800000000001E-2</v>
      </c>
      <c r="AJ140">
        <v>0.19147049999999999</v>
      </c>
      <c r="AK140">
        <v>0.25725419999999999</v>
      </c>
      <c r="AL140">
        <v>356</v>
      </c>
      <c r="AM140">
        <v>2</v>
      </c>
      <c r="AN140">
        <v>2</v>
      </c>
      <c r="AO140" s="5">
        <f t="shared" si="12"/>
        <v>100.45238030211519</v>
      </c>
    </row>
    <row r="141" spans="2:41" x14ac:dyDescent="0.25">
      <c r="B141" t="s">
        <v>28</v>
      </c>
      <c r="C141">
        <v>0.17074629999999999</v>
      </c>
      <c r="D141">
        <v>1.23515E-2</v>
      </c>
      <c r="E141">
        <v>0.14653140000000001</v>
      </c>
      <c r="F141">
        <v>0.1949612</v>
      </c>
      <c r="G141">
        <v>4566</v>
      </c>
      <c r="H141">
        <v>1</v>
      </c>
      <c r="I141">
        <v>1</v>
      </c>
      <c r="L141" t="s">
        <v>28</v>
      </c>
      <c r="M141">
        <v>0.17480680000000001</v>
      </c>
      <c r="N141">
        <v>1.24815E-2</v>
      </c>
      <c r="O141">
        <v>0.150337</v>
      </c>
      <c r="P141">
        <v>0.1992765</v>
      </c>
      <c r="Q141">
        <v>4580</v>
      </c>
      <c r="R141">
        <v>2</v>
      </c>
      <c r="S141">
        <v>1</v>
      </c>
      <c r="T141" s="5">
        <f t="shared" si="10"/>
        <v>102.37808959842762</v>
      </c>
      <c r="V141" t="s">
        <v>28</v>
      </c>
      <c r="W141">
        <v>0.16716539999999999</v>
      </c>
      <c r="X141">
        <v>1.4380199999999999E-2</v>
      </c>
      <c r="Y141">
        <v>0.1389734</v>
      </c>
      <c r="Z141">
        <v>0.19535749999999999</v>
      </c>
      <c r="AA141">
        <v>4576</v>
      </c>
      <c r="AB141">
        <v>1</v>
      </c>
      <c r="AC141">
        <v>2</v>
      </c>
      <c r="AD141" s="5">
        <f t="shared" si="11"/>
        <v>97.902794965396041</v>
      </c>
      <c r="AG141" t="s">
        <v>28</v>
      </c>
      <c r="AH141">
        <v>0.17010500000000001</v>
      </c>
      <c r="AI141">
        <v>1.44715E-2</v>
      </c>
      <c r="AJ141">
        <v>0.14173379999999999</v>
      </c>
      <c r="AK141">
        <v>0.19847619999999999</v>
      </c>
      <c r="AL141">
        <v>4590</v>
      </c>
      <c r="AM141">
        <v>2</v>
      </c>
      <c r="AN141">
        <v>2</v>
      </c>
      <c r="AO141" s="5">
        <f t="shared" si="12"/>
        <v>97.310287700478469</v>
      </c>
    </row>
    <row r="142" spans="2:41" x14ac:dyDescent="0.25">
      <c r="B142" t="s">
        <v>29</v>
      </c>
      <c r="C142">
        <v>0.22550510000000001</v>
      </c>
      <c r="D142">
        <v>1.49789E-2</v>
      </c>
      <c r="E142">
        <v>0.1961338</v>
      </c>
      <c r="F142">
        <v>0.25487650000000001</v>
      </c>
      <c r="G142">
        <v>2668</v>
      </c>
      <c r="H142">
        <v>1</v>
      </c>
      <c r="I142">
        <v>1</v>
      </c>
      <c r="L142" t="s">
        <v>29</v>
      </c>
      <c r="M142">
        <v>0.2258194</v>
      </c>
      <c r="N142">
        <v>1.4860999999999999E-2</v>
      </c>
      <c r="O142">
        <v>0.1966792</v>
      </c>
      <c r="P142">
        <v>0.25495960000000001</v>
      </c>
      <c r="Q142">
        <v>2668</v>
      </c>
      <c r="R142">
        <v>2</v>
      </c>
      <c r="S142">
        <v>1</v>
      </c>
      <c r="T142" s="5">
        <f t="shared" si="10"/>
        <v>100.13937600524334</v>
      </c>
      <c r="V142" t="s">
        <v>29</v>
      </c>
      <c r="W142">
        <v>0.2257538</v>
      </c>
      <c r="X142">
        <v>1.51608E-2</v>
      </c>
      <c r="Y142">
        <v>0.1960257</v>
      </c>
      <c r="Z142">
        <v>0.25548199999999999</v>
      </c>
      <c r="AA142">
        <v>2668</v>
      </c>
      <c r="AB142">
        <v>1</v>
      </c>
      <c r="AC142">
        <v>2</v>
      </c>
      <c r="AD142" s="5">
        <f t="shared" si="11"/>
        <v>100.11028575406942</v>
      </c>
      <c r="AG142" t="s">
        <v>29</v>
      </c>
      <c r="AH142">
        <v>0.22602559999999999</v>
      </c>
      <c r="AI142">
        <v>1.5031900000000001E-2</v>
      </c>
      <c r="AJ142">
        <v>0.19655030000000001</v>
      </c>
      <c r="AK142">
        <v>0.25550089999999998</v>
      </c>
      <c r="AL142">
        <v>2668</v>
      </c>
      <c r="AM142">
        <v>2</v>
      </c>
      <c r="AN142">
        <v>2</v>
      </c>
      <c r="AO142" s="5">
        <f t="shared" si="12"/>
        <v>100.09131190677152</v>
      </c>
    </row>
    <row r="143" spans="2:41" x14ac:dyDescent="0.25">
      <c r="B143" t="s">
        <v>30</v>
      </c>
      <c r="C143">
        <v>0.2267613</v>
      </c>
      <c r="D143">
        <v>8.0941999999999993E-3</v>
      </c>
      <c r="E143">
        <v>0.21088509999999999</v>
      </c>
      <c r="F143">
        <v>0.24263750000000001</v>
      </c>
      <c r="G143">
        <v>1620</v>
      </c>
      <c r="H143">
        <v>1</v>
      </c>
      <c r="I143">
        <v>1</v>
      </c>
      <c r="L143" t="s">
        <v>30</v>
      </c>
      <c r="M143">
        <v>0.2303789</v>
      </c>
      <c r="N143">
        <v>8.1233999999999994E-3</v>
      </c>
      <c r="O143">
        <v>0.21444550000000001</v>
      </c>
      <c r="P143">
        <v>0.24631230000000001</v>
      </c>
      <c r="Q143">
        <v>1621</v>
      </c>
      <c r="R143">
        <v>2</v>
      </c>
      <c r="S143">
        <v>1</v>
      </c>
      <c r="T143" s="5">
        <f t="shared" si="10"/>
        <v>101.59533394807667</v>
      </c>
      <c r="V143" t="s">
        <v>30</v>
      </c>
      <c r="W143">
        <v>0.21834629999999999</v>
      </c>
      <c r="X143">
        <v>9.4041000000000003E-3</v>
      </c>
      <c r="Y143">
        <v>0.19990079999999999</v>
      </c>
      <c r="Z143">
        <v>0.23679169999999999</v>
      </c>
      <c r="AA143">
        <v>1627</v>
      </c>
      <c r="AB143">
        <v>1</v>
      </c>
      <c r="AC143">
        <v>2</v>
      </c>
      <c r="AD143" s="7">
        <f t="shared" si="11"/>
        <v>96.289049321908109</v>
      </c>
      <c r="AG143" t="s">
        <v>30</v>
      </c>
      <c r="AH143">
        <v>0.22216449999999999</v>
      </c>
      <c r="AI143">
        <v>9.4541999999999994E-3</v>
      </c>
      <c r="AJ143">
        <v>0.20362079999999999</v>
      </c>
      <c r="AK143">
        <v>0.24070820000000001</v>
      </c>
      <c r="AL143">
        <v>1628</v>
      </c>
      <c r="AM143">
        <v>2</v>
      </c>
      <c r="AN143">
        <v>2</v>
      </c>
      <c r="AO143" s="7">
        <f t="shared" si="12"/>
        <v>96.434395684674243</v>
      </c>
    </row>
  </sheetData>
  <sortState xmlns:xlrd2="http://schemas.microsoft.com/office/spreadsheetml/2017/richdata2" ref="B6:M35">
    <sortCondition ref="C6:C35"/>
  </sortState>
  <conditionalFormatting sqref="D6:L37">
    <cfRule type="cellIs" dxfId="14" priority="6" operator="greaterThan">
      <formula>0.05</formula>
    </cfRule>
  </conditionalFormatting>
  <conditionalFormatting sqref="Q6:Y37">
    <cfRule type="cellIs" dxfId="13" priority="5" operator="greaterThan">
      <formula>0.05</formula>
    </cfRule>
  </conditionalFormatting>
  <conditionalFormatting sqref="AC6:AK37">
    <cfRule type="cellIs" dxfId="12" priority="4" operator="greaterThan">
      <formula>0.05</formula>
    </cfRule>
  </conditionalFormatting>
  <conditionalFormatting sqref="AN6:AV37">
    <cfRule type="cellIs" dxfId="11" priority="3" operator="greaterThan">
      <formula>0.05</formula>
    </cfRule>
  </conditionalFormatting>
  <conditionalFormatting sqref="Z6:Z35">
    <cfRule type="cellIs" dxfId="10" priority="1" operator="greaterThan">
      <formula>0.05</formula>
    </cfRule>
  </conditionalFormatting>
  <conditionalFormatting sqref="M6:M35">
    <cfRule type="cellIs" dxfId="9" priority="2" operator="greaterThan">
      <formula>0.05</formula>
    </cfRule>
  </conditionalFormatting>
  <pageMargins left="0.7" right="0.7" top="0.75" bottom="0.75" header="0.3" footer="0.3"/>
  <pageSetup paperSize="9" orientation="portrait" horizontalDpi="360" verticalDpi="36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E992E9-07F8-4EE1-8507-E455D9C4C948}">
  <dimension ref="C2:Z67"/>
  <sheetViews>
    <sheetView topLeftCell="A13" workbookViewId="0">
      <selection activeCell="C5" sqref="C5"/>
    </sheetView>
  </sheetViews>
  <sheetFormatPr defaultRowHeight="15" x14ac:dyDescent="0.25"/>
  <cols>
    <col min="24" max="24" width="11" bestFit="1" customWidth="1"/>
  </cols>
  <sheetData>
    <row r="2" spans="3:26" x14ac:dyDescent="0.25">
      <c r="C2" t="s">
        <v>324</v>
      </c>
    </row>
    <row r="3" spans="3:26" x14ac:dyDescent="0.25">
      <c r="C3" t="s">
        <v>227</v>
      </c>
      <c r="P3" t="s">
        <v>228</v>
      </c>
    </row>
    <row r="4" spans="3:26" x14ac:dyDescent="0.25">
      <c r="C4" t="s">
        <v>325</v>
      </c>
    </row>
    <row r="5" spans="3:26" x14ac:dyDescent="0.25">
      <c r="C5" s="16"/>
      <c r="D5" s="16" t="s">
        <v>230</v>
      </c>
      <c r="E5" s="16" t="s">
        <v>224</v>
      </c>
      <c r="F5" s="16" t="s">
        <v>226</v>
      </c>
      <c r="G5" s="16" t="s">
        <v>229</v>
      </c>
      <c r="H5" s="16" t="s">
        <v>225</v>
      </c>
      <c r="I5" s="16" t="s">
        <v>235</v>
      </c>
      <c r="J5" s="16" t="s">
        <v>231</v>
      </c>
      <c r="K5" s="16" t="s">
        <v>232</v>
      </c>
      <c r="L5" s="16" t="s">
        <v>233</v>
      </c>
      <c r="P5" s="16"/>
      <c r="Q5" s="16" t="s">
        <v>234</v>
      </c>
      <c r="R5" s="16" t="s">
        <v>230</v>
      </c>
      <c r="S5" s="16" t="s">
        <v>224</v>
      </c>
      <c r="T5" s="16" t="s">
        <v>226</v>
      </c>
      <c r="U5" s="16" t="s">
        <v>229</v>
      </c>
      <c r="V5" s="16" t="s">
        <v>225</v>
      </c>
      <c r="W5" s="16" t="s">
        <v>223</v>
      </c>
      <c r="X5" s="16" t="s">
        <v>231</v>
      </c>
      <c r="Y5" s="16" t="s">
        <v>232</v>
      </c>
      <c r="Z5" s="16" t="s">
        <v>233</v>
      </c>
    </row>
    <row r="6" spans="3:26" x14ac:dyDescent="0.25">
      <c r="C6" t="s">
        <v>1</v>
      </c>
      <c r="D6" s="4">
        <v>3.6480000000000002E-48</v>
      </c>
      <c r="E6" s="4">
        <v>4.5499999999999999E-166</v>
      </c>
      <c r="F6" s="4">
        <v>2.5539999999999999E-21</v>
      </c>
      <c r="G6" s="4">
        <v>5.0290000000000003E-65</v>
      </c>
      <c r="H6" s="4">
        <v>5.4710000000000003E-5</v>
      </c>
      <c r="I6" s="4">
        <v>1.1829999999999999E-38</v>
      </c>
      <c r="J6" s="4">
        <v>2.6735749999999999E-2</v>
      </c>
      <c r="K6" s="4">
        <v>9.4048000000000005E-4</v>
      </c>
      <c r="L6" s="4">
        <v>1.121E-7</v>
      </c>
      <c r="P6" t="s">
        <v>1</v>
      </c>
      <c r="Q6" s="4">
        <v>9.1799999999999997E-230</v>
      </c>
      <c r="R6" s="4">
        <v>0</v>
      </c>
      <c r="S6" s="4">
        <v>2.3099999999999999E-126</v>
      </c>
      <c r="T6" s="4">
        <v>7.8469999999999997E-59</v>
      </c>
      <c r="U6" s="4">
        <v>3.7600000000000002E-143</v>
      </c>
      <c r="V6" s="4">
        <v>7.8232100000000006E-3</v>
      </c>
      <c r="W6" s="4">
        <v>8.7580000000000001E-29</v>
      </c>
      <c r="X6" s="4">
        <v>5.545E-10</v>
      </c>
      <c r="Y6" s="4">
        <v>6.1550000000000004E-6</v>
      </c>
      <c r="Z6" s="4">
        <v>0.23748241</v>
      </c>
    </row>
    <row r="7" spans="3:26" x14ac:dyDescent="0.25">
      <c r="C7" t="s">
        <v>2</v>
      </c>
      <c r="D7" s="4">
        <v>4.1079999999999997E-52</v>
      </c>
      <c r="E7" s="4">
        <v>1.1E-249</v>
      </c>
      <c r="F7" s="4">
        <v>9.2100000000000001E-13</v>
      </c>
      <c r="G7" s="4">
        <v>7.0879999999999998E-65</v>
      </c>
      <c r="H7" s="4">
        <v>4.3794999999999997E-3</v>
      </c>
      <c r="I7" s="4">
        <v>6.2249999999999996E-20</v>
      </c>
      <c r="J7" s="4">
        <v>0.25666401</v>
      </c>
      <c r="K7" s="4">
        <v>3.4507009999999998E-2</v>
      </c>
      <c r="L7" s="4">
        <v>1.8150000000000001E-5</v>
      </c>
      <c r="P7" t="s">
        <v>2</v>
      </c>
      <c r="Q7" s="4">
        <v>8.3100000000000004E-229</v>
      </c>
      <c r="R7" s="4">
        <v>1.24E-305</v>
      </c>
      <c r="S7" s="4">
        <v>1.7000000000000001E-142</v>
      </c>
      <c r="T7" s="4">
        <v>1.037E-26</v>
      </c>
      <c r="U7" s="4">
        <v>5.1049999999999998E-59</v>
      </c>
      <c r="V7" s="4">
        <v>1.5580000000000002E-14</v>
      </c>
      <c r="W7" s="4">
        <v>1.475E-14</v>
      </c>
      <c r="X7" s="4">
        <v>2.0049999999999999E-5</v>
      </c>
      <c r="Y7" s="4">
        <v>0.10230675</v>
      </c>
      <c r="Z7" s="4">
        <v>8.0637999999999999E-4</v>
      </c>
    </row>
    <row r="8" spans="3:26" x14ac:dyDescent="0.25">
      <c r="C8" t="s">
        <v>3</v>
      </c>
      <c r="D8" s="4">
        <v>1.2639999999999999E-8</v>
      </c>
      <c r="E8" s="4">
        <v>0</v>
      </c>
      <c r="F8" s="4">
        <v>2.012E-6</v>
      </c>
      <c r="G8" s="4">
        <v>2.872E-88</v>
      </c>
      <c r="H8" s="4">
        <v>1.7246000000000001E-4</v>
      </c>
      <c r="I8" s="4">
        <v>5.3547000000000002E-4</v>
      </c>
      <c r="J8" s="4">
        <v>1.7745179999999999E-2</v>
      </c>
      <c r="K8" s="4">
        <v>2.3330299999999998E-3</v>
      </c>
      <c r="L8" s="4">
        <v>9.6890000000000004E-13</v>
      </c>
      <c r="P8" t="s">
        <v>3</v>
      </c>
      <c r="Q8" s="4">
        <v>1.5700000000000001E-210</v>
      </c>
      <c r="R8" s="4">
        <v>3.9900000000000002E-250</v>
      </c>
      <c r="S8" s="4">
        <v>1.5099999999999999E-215</v>
      </c>
      <c r="T8" s="4">
        <v>8.9046000000000004E-4</v>
      </c>
      <c r="U8" s="4">
        <v>2.1210000000000001E-6</v>
      </c>
      <c r="V8" s="4">
        <v>3.5299949999999997E-2</v>
      </c>
      <c r="W8" s="4">
        <v>0.45787559999999999</v>
      </c>
      <c r="X8" s="4">
        <v>1.477292E-2</v>
      </c>
      <c r="Y8" s="4">
        <v>6.3774090000000005E-2</v>
      </c>
      <c r="Z8" s="4">
        <v>9.5600000000000002E-21</v>
      </c>
    </row>
    <row r="9" spans="3:26" x14ac:dyDescent="0.25">
      <c r="C9" t="s">
        <v>4</v>
      </c>
      <c r="D9" s="4">
        <v>6.9859999999999996E-70</v>
      </c>
      <c r="E9" s="4">
        <v>1.2700000000000001E-119</v>
      </c>
      <c r="F9" s="4">
        <v>1.127E-13</v>
      </c>
      <c r="G9" s="4">
        <v>1.8889999999999999E-53</v>
      </c>
      <c r="H9" s="4">
        <v>6.9950000000000003E-4</v>
      </c>
      <c r="I9" s="4">
        <v>5.0660000000000003E-25</v>
      </c>
      <c r="J9" s="4">
        <v>0.32195139</v>
      </c>
      <c r="K9" s="4">
        <v>3.6798039999999997E-2</v>
      </c>
      <c r="L9" s="4">
        <v>0.66570235</v>
      </c>
      <c r="P9" t="s">
        <v>4</v>
      </c>
      <c r="Q9" s="4">
        <v>1.6399999999999999E-273</v>
      </c>
      <c r="R9" s="4">
        <v>0</v>
      </c>
      <c r="S9" s="4">
        <v>1.26E-200</v>
      </c>
      <c r="T9" s="4">
        <v>4.0740000000000001E-37</v>
      </c>
      <c r="U9" s="4">
        <v>3.3200000000000001E-236</v>
      </c>
      <c r="V9" s="4">
        <v>2.1529999999999999E-11</v>
      </c>
      <c r="W9" s="4">
        <v>0.48066312999999999</v>
      </c>
      <c r="X9" s="4">
        <v>0.11202208</v>
      </c>
      <c r="Y9" s="4">
        <v>8.1659999999999995E-19</v>
      </c>
      <c r="Z9" s="4">
        <v>9.1542410000000005E-2</v>
      </c>
    </row>
    <row r="10" spans="3:26" x14ac:dyDescent="0.25">
      <c r="C10" t="s">
        <v>5</v>
      </c>
      <c r="D10" s="4">
        <v>5.0959999999999997E-18</v>
      </c>
      <c r="E10" s="4">
        <v>1.05E-243</v>
      </c>
      <c r="F10" s="4">
        <v>2.997E-43</v>
      </c>
      <c r="G10" s="4">
        <v>1.5119999999999999E-57</v>
      </c>
      <c r="H10" s="4">
        <v>8.5835999999999996E-4</v>
      </c>
      <c r="I10" s="4">
        <v>5.8239999999999997E-37</v>
      </c>
      <c r="J10" s="4">
        <v>3.4969999999999998E-9</v>
      </c>
      <c r="K10" s="4">
        <v>2.5170000000000001E-7</v>
      </c>
      <c r="L10" s="4">
        <v>5.504E-9</v>
      </c>
      <c r="P10" t="s">
        <v>5</v>
      </c>
      <c r="Q10" s="4">
        <v>1.5899999999999999E-263</v>
      </c>
      <c r="R10" s="4">
        <v>0</v>
      </c>
      <c r="S10" s="4">
        <v>2.1300000000000001E-94</v>
      </c>
      <c r="T10" s="4">
        <v>1.1849999999999999E-95</v>
      </c>
      <c r="U10" s="4">
        <v>1.582E-54</v>
      </c>
      <c r="V10" s="4">
        <v>0.93262814999999999</v>
      </c>
      <c r="W10" s="4">
        <v>3.055E-71</v>
      </c>
      <c r="X10" s="4">
        <v>3.7420000000000001E-30</v>
      </c>
      <c r="Y10" s="4">
        <v>5.6069999999999997E-5</v>
      </c>
      <c r="Z10" s="4">
        <v>1.124E-11</v>
      </c>
    </row>
    <row r="11" spans="3:26" x14ac:dyDescent="0.25">
      <c r="C11" t="s">
        <v>6</v>
      </c>
      <c r="D11" s="4">
        <v>6.0593580000000001E-2</v>
      </c>
      <c r="E11" s="4">
        <v>0</v>
      </c>
      <c r="F11" s="4">
        <v>1.695E-17</v>
      </c>
      <c r="G11" s="4">
        <v>6.8000000000000004E-174</v>
      </c>
      <c r="H11" s="4">
        <v>5.0250000000000002E-5</v>
      </c>
      <c r="I11" s="4">
        <v>1.5701300000000001E-3</v>
      </c>
      <c r="J11" s="4">
        <v>6.9230000000000003E-7</v>
      </c>
      <c r="K11" s="4">
        <v>0.20491984999999999</v>
      </c>
      <c r="L11" s="4">
        <v>5.4761799999999998E-3</v>
      </c>
      <c r="P11" t="s">
        <v>6</v>
      </c>
      <c r="Q11" s="4">
        <v>0</v>
      </c>
      <c r="R11" s="4">
        <v>9.8400000000000007E-233</v>
      </c>
      <c r="S11" s="4">
        <v>8.1300000000000002E-216</v>
      </c>
      <c r="T11" s="4">
        <v>9.1960999999999996E-4</v>
      </c>
      <c r="U11" s="4">
        <v>5.5099999999999997E-166</v>
      </c>
      <c r="V11" s="4">
        <v>1.086E-27</v>
      </c>
      <c r="W11" s="4">
        <v>7.5726020000000005E-2</v>
      </c>
      <c r="X11" s="4">
        <v>3.8509999999999998E-19</v>
      </c>
      <c r="Y11" s="4">
        <v>2.512E-9</v>
      </c>
      <c r="Z11" s="4">
        <v>0.43573715000000002</v>
      </c>
    </row>
    <row r="12" spans="3:26" x14ac:dyDescent="0.25">
      <c r="C12" t="s">
        <v>7</v>
      </c>
      <c r="D12" s="4">
        <v>1.5590000000000001E-97</v>
      </c>
      <c r="E12" s="4">
        <v>0</v>
      </c>
      <c r="F12" s="4">
        <v>4.9889999999999998E-57</v>
      </c>
      <c r="G12" s="4">
        <v>4.8700000000000003E-177</v>
      </c>
      <c r="H12" s="4">
        <v>9.6320000000000003E-6</v>
      </c>
      <c r="I12" s="4">
        <v>1.818E-15</v>
      </c>
      <c r="J12" s="4">
        <v>1.2119999999999999E-5</v>
      </c>
      <c r="K12" s="4">
        <v>4.6609999999999996E-12</v>
      </c>
      <c r="L12" s="4">
        <v>2.3794900000000002E-3</v>
      </c>
      <c r="P12" t="s">
        <v>7</v>
      </c>
      <c r="Q12" s="4">
        <v>0</v>
      </c>
      <c r="R12" s="4">
        <v>0</v>
      </c>
      <c r="S12" s="4">
        <v>0</v>
      </c>
      <c r="T12" s="4">
        <v>1.7E-24</v>
      </c>
      <c r="U12" s="4">
        <v>2.4799999999999999E-264</v>
      </c>
      <c r="V12" s="4">
        <v>2.8480000000000001E-13</v>
      </c>
      <c r="W12" s="4">
        <v>1.0982E-4</v>
      </c>
      <c r="X12" s="4">
        <v>2.6364600000000002E-3</v>
      </c>
      <c r="Y12" s="4">
        <v>1.211E-19</v>
      </c>
      <c r="Z12" s="4">
        <v>1.15908E-3</v>
      </c>
    </row>
    <row r="13" spans="3:26" x14ac:dyDescent="0.25">
      <c r="C13" t="s">
        <v>8</v>
      </c>
      <c r="D13" s="4">
        <v>7.8878340000000005E-2</v>
      </c>
      <c r="E13" s="4">
        <v>1.366E-55</v>
      </c>
      <c r="F13" s="4">
        <v>5.1470000000000001E-14</v>
      </c>
      <c r="G13" s="4">
        <v>7.1940000000000002E-22</v>
      </c>
      <c r="H13" s="4">
        <v>0.17833514</v>
      </c>
      <c r="I13" s="4">
        <v>7.9079999999999995E-6</v>
      </c>
      <c r="J13" s="4">
        <v>0.16343226999999999</v>
      </c>
      <c r="K13" s="4">
        <v>8.0434389999999995E-2</v>
      </c>
      <c r="L13" s="4">
        <v>0.99713978999999997</v>
      </c>
      <c r="P13" t="s">
        <v>8</v>
      </c>
      <c r="Q13" s="4">
        <v>2.3749999999999999E-72</v>
      </c>
      <c r="R13" s="4">
        <v>1.467E-41</v>
      </c>
      <c r="S13" s="4">
        <v>2.6780000000000002E-29</v>
      </c>
      <c r="T13" s="4">
        <v>3.6490000000000001E-11</v>
      </c>
      <c r="U13" s="4">
        <v>1.494E-16</v>
      </c>
      <c r="V13" s="4">
        <v>6.3029999999999998E-10</v>
      </c>
      <c r="W13" s="4">
        <v>0.11859094000000001</v>
      </c>
      <c r="X13" s="4">
        <v>1.72894E-3</v>
      </c>
      <c r="Y13" s="4">
        <v>3.5669999999999999E-6</v>
      </c>
      <c r="Z13" s="4">
        <v>0.17819852</v>
      </c>
    </row>
    <row r="14" spans="3:26" x14ac:dyDescent="0.25">
      <c r="C14" t="s">
        <v>9</v>
      </c>
      <c r="D14" s="4">
        <v>4.9357999999999997E-4</v>
      </c>
      <c r="E14" s="4">
        <v>6.7500000000000001E-251</v>
      </c>
      <c r="F14" s="4">
        <v>7.477E-16</v>
      </c>
      <c r="G14" s="4">
        <v>7.6100000000000005E-110</v>
      </c>
      <c r="H14" s="4">
        <v>4.4873999999999999E-4</v>
      </c>
      <c r="I14" s="4">
        <v>3.2562899999999998E-3</v>
      </c>
      <c r="J14" s="4">
        <v>1.4499999999999999E-7</v>
      </c>
      <c r="K14" s="4">
        <v>5.9110500000000002E-3</v>
      </c>
      <c r="L14" s="4">
        <v>1.6159999999999999E-7</v>
      </c>
      <c r="P14" t="s">
        <v>9</v>
      </c>
      <c r="Q14" s="4">
        <v>1.7900000000000001E-197</v>
      </c>
      <c r="R14" s="4">
        <v>3.0000000000000001E-216</v>
      </c>
      <c r="S14" s="4">
        <v>1.16E-116</v>
      </c>
      <c r="T14" s="4">
        <v>0.29717874</v>
      </c>
      <c r="U14" s="4">
        <v>3.6640000000000003E-51</v>
      </c>
      <c r="V14" s="4">
        <v>1.77E-15</v>
      </c>
      <c r="W14" s="4">
        <v>3.0201000000000002E-4</v>
      </c>
      <c r="X14" s="4">
        <v>7.4604000000000001E-4</v>
      </c>
      <c r="Y14" s="4">
        <v>0.23724625999999999</v>
      </c>
      <c r="Z14" s="4">
        <v>6.5320999999999999E-4</v>
      </c>
    </row>
    <row r="15" spans="3:26" x14ac:dyDescent="0.25">
      <c r="C15" t="s">
        <v>10</v>
      </c>
      <c r="D15" s="4">
        <v>2.6100000000000002E-142</v>
      </c>
      <c r="E15" s="4">
        <v>0</v>
      </c>
      <c r="F15" s="4">
        <v>0</v>
      </c>
      <c r="G15" s="4">
        <v>7.4899999999999998E-146</v>
      </c>
      <c r="H15" s="4">
        <v>2.3339200000000002E-3</v>
      </c>
      <c r="I15" s="4">
        <v>2.7E-109</v>
      </c>
      <c r="J15" s="4">
        <v>8.5070000000000003E-23</v>
      </c>
      <c r="K15" s="4">
        <v>2.4950000000000001E-61</v>
      </c>
      <c r="L15" s="4">
        <v>1.49E-142</v>
      </c>
      <c r="P15" t="s">
        <v>10</v>
      </c>
      <c r="Q15" s="4">
        <v>0</v>
      </c>
      <c r="R15" s="4">
        <v>0</v>
      </c>
      <c r="S15" s="4">
        <v>0</v>
      </c>
      <c r="T15" s="4">
        <v>9.5470000000000003E-88</v>
      </c>
      <c r="U15" s="4">
        <v>2.03E-106</v>
      </c>
      <c r="V15" s="4">
        <v>2.9770479999999998E-2</v>
      </c>
      <c r="W15" s="4">
        <v>2.3059999999999999E-60</v>
      </c>
      <c r="X15" s="4">
        <v>3.5770000000000002E-47</v>
      </c>
      <c r="Y15" s="4">
        <v>1.3548559999999999E-2</v>
      </c>
      <c r="Z15" s="4">
        <v>1.5310000000000001E-60</v>
      </c>
    </row>
    <row r="16" spans="3:26" x14ac:dyDescent="0.25">
      <c r="C16" t="s">
        <v>11</v>
      </c>
      <c r="D16" s="4">
        <v>1.302E-54</v>
      </c>
      <c r="E16" s="4">
        <v>0</v>
      </c>
      <c r="F16" s="4">
        <v>2.1570000000000001E-86</v>
      </c>
      <c r="G16" s="4">
        <v>1.4499999999999999E-103</v>
      </c>
      <c r="H16" s="4">
        <v>2.262E-7</v>
      </c>
      <c r="I16" s="4">
        <v>2.449E-23</v>
      </c>
      <c r="J16" s="4">
        <v>2.5519999999999999E-6</v>
      </c>
      <c r="K16" s="4">
        <v>0.21653141000000001</v>
      </c>
      <c r="L16" s="4">
        <v>5.4149999999999999E-24</v>
      </c>
      <c r="P16" t="s">
        <v>11</v>
      </c>
      <c r="Q16" s="4">
        <v>0</v>
      </c>
      <c r="R16" s="4">
        <v>0</v>
      </c>
      <c r="S16" s="4">
        <v>1.77E-277</v>
      </c>
      <c r="T16" s="4">
        <v>1.649E-79</v>
      </c>
      <c r="U16" s="4">
        <v>5.641E-78</v>
      </c>
      <c r="V16" s="4">
        <v>5.983E-8</v>
      </c>
      <c r="W16" s="4">
        <v>7.8270000000000001E-96</v>
      </c>
      <c r="X16" s="4">
        <v>1.5000000000000001E-20</v>
      </c>
      <c r="Y16" s="4">
        <v>4.9222999999999997E-4</v>
      </c>
      <c r="Z16" s="4">
        <v>1.7989999999999999E-26</v>
      </c>
    </row>
    <row r="17" spans="3:26" x14ac:dyDescent="0.25">
      <c r="C17" t="s">
        <v>12</v>
      </c>
      <c r="D17" s="4">
        <v>9.5069999999999995E-27</v>
      </c>
      <c r="E17" s="4">
        <v>1.8799999999999999E-262</v>
      </c>
      <c r="F17" s="4">
        <v>3.3819999999999998E-29</v>
      </c>
      <c r="G17" s="4">
        <v>1.3310000000000001E-78</v>
      </c>
      <c r="H17" s="4">
        <v>9.6525520000000004E-2</v>
      </c>
      <c r="I17" s="4">
        <v>6.5503999999999996E-4</v>
      </c>
      <c r="J17" s="4">
        <v>2.2252E-4</v>
      </c>
      <c r="K17" s="4">
        <v>2.8220000000000001E-5</v>
      </c>
      <c r="L17" s="4">
        <v>0.20808707000000001</v>
      </c>
      <c r="P17" t="s">
        <v>12</v>
      </c>
      <c r="Q17" s="4">
        <v>6.59E-257</v>
      </c>
      <c r="R17" s="4">
        <v>3.13E-281</v>
      </c>
      <c r="S17" s="4">
        <v>4.8799999999999999E-104</v>
      </c>
      <c r="T17" s="4">
        <v>6.6880000000000004E-16</v>
      </c>
      <c r="U17" s="4">
        <v>2.9859999999999999E-44</v>
      </c>
      <c r="V17" s="4">
        <v>4.0480000000000001E-9</v>
      </c>
      <c r="W17" s="4">
        <v>5.4469999999999997E-6</v>
      </c>
      <c r="X17" s="4">
        <v>1.0790000000000001E-14</v>
      </c>
      <c r="Y17" s="4">
        <v>3.3730000000000002E-15</v>
      </c>
      <c r="Z17" s="4">
        <v>1.619659E-2</v>
      </c>
    </row>
    <row r="18" spans="3:26" x14ac:dyDescent="0.25">
      <c r="C18" t="s">
        <v>13</v>
      </c>
      <c r="D18" s="4">
        <v>5.9360000000000005E-60</v>
      </c>
      <c r="E18" s="4">
        <v>1.16E-231</v>
      </c>
      <c r="F18" s="4">
        <v>9.7569999999999994E-23</v>
      </c>
      <c r="G18" s="4">
        <v>7.5099999999999994E-111</v>
      </c>
      <c r="H18" s="4">
        <v>7.135E-8</v>
      </c>
      <c r="I18" s="4">
        <v>3.649E-10</v>
      </c>
      <c r="J18" s="4">
        <v>1.2417E-4</v>
      </c>
      <c r="K18" s="4">
        <v>0.46686467999999998</v>
      </c>
      <c r="L18" s="4">
        <v>4.1075399999999998E-3</v>
      </c>
      <c r="P18" t="s">
        <v>13</v>
      </c>
      <c r="Q18" s="4">
        <v>0</v>
      </c>
      <c r="R18" s="4">
        <v>0</v>
      </c>
      <c r="S18" s="4">
        <v>2.0899999999999999E-271</v>
      </c>
      <c r="T18" s="4">
        <v>5.7230000000000002E-44</v>
      </c>
      <c r="U18" s="4">
        <v>9.9100000000000003E-101</v>
      </c>
      <c r="V18" s="4">
        <v>9.2059999999999994E-19</v>
      </c>
      <c r="W18" s="4">
        <v>4.5459999999999997E-11</v>
      </c>
      <c r="X18" s="4">
        <v>5.9100000000000002E-6</v>
      </c>
      <c r="Y18" s="4">
        <v>0.11463226999999999</v>
      </c>
      <c r="Z18" s="4">
        <v>5.940459E-2</v>
      </c>
    </row>
    <row r="19" spans="3:26" x14ac:dyDescent="0.25">
      <c r="C19" t="s">
        <v>14</v>
      </c>
      <c r="D19" s="4">
        <v>2.4329999999999999E-5</v>
      </c>
      <c r="E19" s="4">
        <v>0</v>
      </c>
      <c r="F19" s="4">
        <v>5.4069999999999997E-27</v>
      </c>
      <c r="G19" s="4">
        <v>1.9399999999999999E-104</v>
      </c>
      <c r="H19" s="4">
        <v>1.2690000000000001E-9</v>
      </c>
      <c r="I19" s="4">
        <v>6.0989999999999997E-5</v>
      </c>
      <c r="J19" s="4">
        <v>4.1401029999999998E-2</v>
      </c>
      <c r="K19" s="4">
        <v>1.2993499999999999E-3</v>
      </c>
      <c r="L19" s="4">
        <v>2.1779999999999999E-18</v>
      </c>
      <c r="P19" t="s">
        <v>14</v>
      </c>
      <c r="Q19" s="4">
        <v>2.5500000000000001E-308</v>
      </c>
      <c r="R19" s="4">
        <v>2.77E-280</v>
      </c>
      <c r="S19" s="4">
        <v>4.41E-222</v>
      </c>
      <c r="T19" s="4">
        <v>6.6200000000000002E-18</v>
      </c>
      <c r="U19" s="4">
        <v>2.2180000000000001E-36</v>
      </c>
      <c r="V19" s="4">
        <v>4.7239999999999998E-8</v>
      </c>
      <c r="W19" s="4">
        <v>0.10747281</v>
      </c>
      <c r="X19" s="4">
        <v>2.1511600000000001E-3</v>
      </c>
      <c r="Y19" s="4">
        <v>2.3010000000000001E-6</v>
      </c>
      <c r="Z19" s="4">
        <v>2.0749999999999999E-12</v>
      </c>
    </row>
    <row r="20" spans="3:26" x14ac:dyDescent="0.25">
      <c r="C20" t="s">
        <v>15</v>
      </c>
      <c r="D20" s="4">
        <v>2.1233999999999999E-4</v>
      </c>
      <c r="E20" s="4">
        <v>0</v>
      </c>
      <c r="F20" s="4">
        <v>2.054E-17</v>
      </c>
      <c r="G20" s="4">
        <v>1.3210000000000001E-80</v>
      </c>
      <c r="H20" s="4">
        <v>1.5472000000000001E-4</v>
      </c>
      <c r="I20" s="4">
        <v>0.36372894</v>
      </c>
      <c r="J20" s="4">
        <v>0.1697516</v>
      </c>
      <c r="K20" s="4">
        <v>5.6599299999999998E-2</v>
      </c>
      <c r="L20" s="4">
        <v>9.4930000000000004E-6</v>
      </c>
      <c r="P20" t="s">
        <v>15</v>
      </c>
      <c r="Q20" s="4">
        <v>1.68E-208</v>
      </c>
      <c r="R20" s="4">
        <v>1.3399999999999999E-203</v>
      </c>
      <c r="S20" s="4">
        <v>1.6499999999999999E-221</v>
      </c>
      <c r="T20" s="4">
        <v>3.9421890000000001E-2</v>
      </c>
      <c r="U20" s="4">
        <v>6.3480000000000005E-30</v>
      </c>
      <c r="V20" s="4">
        <v>5.516E-25</v>
      </c>
      <c r="W20" s="4">
        <v>4.8551599999999999E-3</v>
      </c>
      <c r="X20" s="4">
        <v>4.6155359999999999E-2</v>
      </c>
      <c r="Y20" s="4">
        <v>8.7747069999999996E-2</v>
      </c>
      <c r="Z20" s="4">
        <v>2.0149999999999999E-4</v>
      </c>
    </row>
    <row r="21" spans="3:26" x14ac:dyDescent="0.25">
      <c r="C21" t="s">
        <v>16</v>
      </c>
      <c r="D21" s="4">
        <v>1.062E-47</v>
      </c>
      <c r="E21" s="4">
        <v>7.4039999999999995E-94</v>
      </c>
      <c r="F21" s="4">
        <v>2.019E-48</v>
      </c>
      <c r="G21" s="4">
        <v>2.9829999999999997E-39</v>
      </c>
      <c r="H21" s="4">
        <v>0.94759674000000005</v>
      </c>
      <c r="I21" s="4">
        <v>3.0918350000000001E-2</v>
      </c>
      <c r="J21" s="4">
        <v>9.6539999999999994E-5</v>
      </c>
      <c r="K21" s="4">
        <v>7.8520000000000004E-6</v>
      </c>
      <c r="L21" s="4">
        <v>2.24836E-3</v>
      </c>
      <c r="P21" t="s">
        <v>16</v>
      </c>
      <c r="Q21" s="4">
        <v>2.39E-197</v>
      </c>
      <c r="R21" s="4">
        <v>4.0700000000000001E-293</v>
      </c>
      <c r="S21" s="4">
        <v>8.4200000000000005E-111</v>
      </c>
      <c r="T21" s="4">
        <v>2.969E-9</v>
      </c>
      <c r="U21" s="4">
        <v>2.4749999999999999E-31</v>
      </c>
      <c r="V21" s="4">
        <v>7.7429999999999996E-5</v>
      </c>
      <c r="W21" s="4">
        <v>1.0206499999999999E-3</v>
      </c>
      <c r="X21" s="4">
        <v>1.793E-11</v>
      </c>
      <c r="Y21" s="4">
        <v>7.4635510000000002E-2</v>
      </c>
      <c r="Z21" s="4">
        <v>9.2390000000000008E-6</v>
      </c>
    </row>
    <row r="22" spans="3:26" x14ac:dyDescent="0.25">
      <c r="C22" t="s">
        <v>17</v>
      </c>
      <c r="D22" s="4">
        <v>3.8370000000000004E-46</v>
      </c>
      <c r="E22" s="4">
        <v>0</v>
      </c>
      <c r="F22" s="4">
        <v>3.2890000000000002E-89</v>
      </c>
      <c r="G22" s="4">
        <v>1.8399999999999999E-163</v>
      </c>
      <c r="H22" s="4">
        <v>2.542438E-2</v>
      </c>
      <c r="I22" s="4">
        <v>1.2500000000000001E-157</v>
      </c>
      <c r="J22" s="4">
        <v>4.3020100000000002E-3</v>
      </c>
      <c r="K22" s="4">
        <v>1.622496E-2</v>
      </c>
      <c r="L22" s="4">
        <v>2.503E-10</v>
      </c>
      <c r="P22" t="s">
        <v>17</v>
      </c>
      <c r="Q22" s="4">
        <v>0</v>
      </c>
      <c r="R22" s="4">
        <v>0</v>
      </c>
      <c r="S22" s="4">
        <v>2.38E-231</v>
      </c>
      <c r="T22" s="4">
        <v>8.79E-171</v>
      </c>
      <c r="U22" s="4">
        <v>9.0200000000000005E-188</v>
      </c>
      <c r="V22" s="4">
        <v>0.79916218999999999</v>
      </c>
      <c r="W22" s="4">
        <v>3.8499999999999998E-134</v>
      </c>
      <c r="X22" s="4">
        <v>3.3040000000000003E-11</v>
      </c>
      <c r="Y22" s="4">
        <v>4.6779999999999999E-6</v>
      </c>
      <c r="Z22" s="4">
        <v>8.2319999999999998E-5</v>
      </c>
    </row>
    <row r="23" spans="3:26" x14ac:dyDescent="0.25">
      <c r="C23" t="s">
        <v>18</v>
      </c>
      <c r="D23" s="4">
        <v>9.0614500000000004E-3</v>
      </c>
      <c r="E23" s="4">
        <v>8.6600000000000002E-165</v>
      </c>
      <c r="F23" s="4">
        <v>7.5509999999999993E-18</v>
      </c>
      <c r="G23" s="4">
        <v>3.8830000000000001E-61</v>
      </c>
      <c r="H23" s="4">
        <v>6.9709999999999995E-5</v>
      </c>
      <c r="I23" s="4">
        <v>0.30961464</v>
      </c>
      <c r="J23" s="4">
        <v>8.8120000000000003E-7</v>
      </c>
      <c r="K23" s="4">
        <v>2.1773299999999999E-3</v>
      </c>
      <c r="L23" s="4">
        <v>6.5740000000000005E-8</v>
      </c>
      <c r="P23" t="s">
        <v>18</v>
      </c>
      <c r="Q23" s="4">
        <v>1.88E-172</v>
      </c>
      <c r="R23" s="4">
        <v>2.01E-139</v>
      </c>
      <c r="S23" s="4">
        <v>5.51E-132</v>
      </c>
      <c r="T23" s="4">
        <v>2.986598E-2</v>
      </c>
      <c r="U23" s="4">
        <v>1.7519999999999999E-21</v>
      </c>
      <c r="V23" s="4">
        <v>5.7280000000000004E-13</v>
      </c>
      <c r="W23" s="4">
        <v>0.43584415999999998</v>
      </c>
      <c r="X23" s="4">
        <v>1.33511E-3</v>
      </c>
      <c r="Y23" s="4">
        <v>0.21119946000000001</v>
      </c>
      <c r="Z23" s="4">
        <v>6.9640000000000004E-5</v>
      </c>
    </row>
    <row r="24" spans="3:26" x14ac:dyDescent="0.25">
      <c r="C24" t="s">
        <v>19</v>
      </c>
      <c r="D24" s="4">
        <v>3.1450000000000002E-22</v>
      </c>
      <c r="E24" s="4">
        <v>1.54E-182</v>
      </c>
      <c r="F24" s="4">
        <v>2.8270000000000002E-43</v>
      </c>
      <c r="G24" s="4">
        <v>4.0899999999999997E-34</v>
      </c>
      <c r="H24" s="4">
        <v>7.3459999999999996E-6</v>
      </c>
      <c r="I24" s="4">
        <v>1.083E-27</v>
      </c>
      <c r="J24" s="4">
        <v>0.52747007999999995</v>
      </c>
      <c r="K24" s="4">
        <v>2.542E-14</v>
      </c>
      <c r="L24" s="4">
        <v>1.8024999999999999E-4</v>
      </c>
      <c r="P24" t="s">
        <v>19</v>
      </c>
      <c r="Q24" s="4">
        <v>2.8E-235</v>
      </c>
      <c r="R24" s="4">
        <v>2.1500000000000002E-195</v>
      </c>
      <c r="S24" s="4">
        <v>8.9300000000000005E-163</v>
      </c>
      <c r="T24" s="4">
        <v>2.8799999999999998E-12</v>
      </c>
      <c r="U24" s="4">
        <v>1.1470000000000001E-49</v>
      </c>
      <c r="V24" s="4">
        <v>5.4679999999999998E-5</v>
      </c>
      <c r="W24" s="4">
        <v>2.2459999999999998E-18</v>
      </c>
      <c r="X24" s="4">
        <v>0.57529366000000004</v>
      </c>
      <c r="Y24" s="4">
        <v>3.5889999999999999E-21</v>
      </c>
      <c r="Z24" s="4">
        <v>1.386277E-2</v>
      </c>
    </row>
    <row r="25" spans="3:26" x14ac:dyDescent="0.25">
      <c r="C25" t="s">
        <v>20</v>
      </c>
      <c r="D25" s="4">
        <v>1.30466E-3</v>
      </c>
      <c r="E25" s="4">
        <v>4.2699999999999996E-205</v>
      </c>
      <c r="F25" s="4">
        <v>1.2410000000000001E-16</v>
      </c>
      <c r="G25" s="4">
        <v>2.3120000000000001E-78</v>
      </c>
      <c r="H25" s="4">
        <v>4.6119999999999997E-7</v>
      </c>
      <c r="I25" s="4">
        <v>0.20213640999999999</v>
      </c>
      <c r="J25" s="4">
        <v>8.1710000000000002E-6</v>
      </c>
      <c r="K25" s="4">
        <v>0.37838500000000003</v>
      </c>
      <c r="L25" s="4">
        <v>5.1760000000000003E-9</v>
      </c>
      <c r="P25" t="s">
        <v>20</v>
      </c>
      <c r="Q25" s="4">
        <v>8.0299999999999998E-224</v>
      </c>
      <c r="R25" s="4">
        <v>2.34E-206</v>
      </c>
      <c r="S25" s="4">
        <v>2.1100000000000001E-158</v>
      </c>
      <c r="T25" s="4">
        <v>1.5830000000000001E-15</v>
      </c>
      <c r="U25" s="4">
        <v>1.13E-27</v>
      </c>
      <c r="V25" s="4">
        <v>4.7980000000000004E-19</v>
      </c>
      <c r="W25" s="4">
        <v>2.9796489999999998E-2</v>
      </c>
      <c r="X25" s="4">
        <v>5.6680000000000002E-8</v>
      </c>
      <c r="Y25" s="4">
        <v>3.3310000000000002E-4</v>
      </c>
      <c r="Z25" s="4">
        <v>9.5979999999999993E-9</v>
      </c>
    </row>
    <row r="26" spans="3:26" x14ac:dyDescent="0.25">
      <c r="C26" t="s">
        <v>21</v>
      </c>
      <c r="D26" s="4">
        <v>7.2699999999999997E-124</v>
      </c>
      <c r="E26" s="4">
        <v>2.37E-224</v>
      </c>
      <c r="F26" s="4">
        <v>7.1599999999999998E-45</v>
      </c>
      <c r="G26" s="4">
        <v>6.8510000000000003E-40</v>
      </c>
      <c r="H26" s="4">
        <v>6.2052719999999999E-2</v>
      </c>
      <c r="I26" s="4">
        <v>0.94071947</v>
      </c>
      <c r="J26" s="4">
        <v>1.043639E-2</v>
      </c>
      <c r="K26" s="4">
        <v>4.0999999999999999E-7</v>
      </c>
      <c r="L26" s="4">
        <v>5.2510000000000002E-14</v>
      </c>
      <c r="P26" t="s">
        <v>21</v>
      </c>
      <c r="Q26" s="4">
        <v>1.7900000000000001E-240</v>
      </c>
      <c r="R26" s="4">
        <v>5.6600000000000001E-150</v>
      </c>
      <c r="S26" s="4">
        <v>1.23E-162</v>
      </c>
      <c r="T26" s="4">
        <v>3.8405700000000002E-3</v>
      </c>
      <c r="U26" s="4">
        <v>1.068E-16</v>
      </c>
      <c r="V26" s="4">
        <v>1.85473E-3</v>
      </c>
      <c r="W26" s="4">
        <v>1.1519700000000001E-2</v>
      </c>
      <c r="X26" s="4">
        <v>2.2877999999999999E-4</v>
      </c>
      <c r="Y26" s="4">
        <v>0.14074308999999999</v>
      </c>
      <c r="Z26" s="4">
        <v>2.6610000000000001E-12</v>
      </c>
    </row>
    <row r="27" spans="3:26" x14ac:dyDescent="0.25">
      <c r="C27" t="s">
        <v>22</v>
      </c>
      <c r="D27" s="4">
        <v>9.8399999999999995E-111</v>
      </c>
      <c r="E27" s="4">
        <v>1.08E-220</v>
      </c>
      <c r="F27" s="4">
        <v>3.021E-6</v>
      </c>
      <c r="G27" s="4">
        <v>2.6890000000000003E-54</v>
      </c>
      <c r="H27" s="4">
        <v>2.1898999999999999E-4</v>
      </c>
      <c r="I27" s="4">
        <v>0.37403314999999998</v>
      </c>
      <c r="J27" s="4">
        <v>1.345E-9</v>
      </c>
      <c r="K27" s="4">
        <v>4.5080000000000002E-5</v>
      </c>
      <c r="L27" s="4">
        <v>0.58466658999999999</v>
      </c>
      <c r="P27" t="s">
        <v>22</v>
      </c>
      <c r="Q27" s="4">
        <v>4.8500000000000002E-251</v>
      </c>
      <c r="R27" s="4">
        <v>0</v>
      </c>
      <c r="S27" s="4">
        <v>3.7900000000000002E-141</v>
      </c>
      <c r="T27" s="4">
        <v>1.4660000000000001E-36</v>
      </c>
      <c r="U27" s="4">
        <v>3.83E-181</v>
      </c>
      <c r="V27" s="4">
        <v>1.658E-16</v>
      </c>
      <c r="W27" s="4">
        <v>2.4311300000000001E-3</v>
      </c>
      <c r="X27" s="4">
        <v>1.483E-6</v>
      </c>
      <c r="Y27" s="4">
        <v>0.28996915000000001</v>
      </c>
      <c r="Z27" s="4">
        <v>2.0001E-4</v>
      </c>
    </row>
    <row r="28" spans="3:26" x14ac:dyDescent="0.25">
      <c r="C28" t="s">
        <v>23</v>
      </c>
      <c r="D28" s="4">
        <v>7.0679999999999997E-18</v>
      </c>
      <c r="E28" s="4">
        <v>1.0200000000000001E-163</v>
      </c>
      <c r="F28" s="4">
        <v>1.081E-5</v>
      </c>
      <c r="G28" s="4">
        <v>1.8710000000000001E-66</v>
      </c>
      <c r="H28" s="4">
        <v>5.8530000000000003E-7</v>
      </c>
      <c r="I28" s="4">
        <v>4.3909999999999998E-5</v>
      </c>
      <c r="J28" s="4">
        <v>3.06369E-3</v>
      </c>
      <c r="K28" s="4">
        <v>6.763007E-2</v>
      </c>
      <c r="L28" s="4">
        <v>0.9468742</v>
      </c>
      <c r="P28" t="s">
        <v>23</v>
      </c>
      <c r="Q28" s="4">
        <v>6.1100000000000002E-136</v>
      </c>
      <c r="R28" s="4">
        <v>2.0300000000000002E-152</v>
      </c>
      <c r="S28" s="4">
        <v>8.3620000000000001E-57</v>
      </c>
      <c r="T28" s="4">
        <v>3.2520000000000001E-37</v>
      </c>
      <c r="U28" s="4">
        <v>6.331E-60</v>
      </c>
      <c r="V28" s="4">
        <v>1.637E-21</v>
      </c>
      <c r="W28" s="4">
        <v>6.0539999999999998E-8</v>
      </c>
      <c r="X28" s="4">
        <v>3.5341000000000001E-3</v>
      </c>
      <c r="Y28" s="4">
        <v>3.8828500000000002E-3</v>
      </c>
      <c r="Z28" s="4">
        <v>1.4753779999999999E-2</v>
      </c>
    </row>
    <row r="29" spans="3:26" x14ac:dyDescent="0.25">
      <c r="C29" t="s">
        <v>24</v>
      </c>
      <c r="D29" s="4">
        <v>1.1869999999999999E-13</v>
      </c>
      <c r="E29" s="4">
        <v>0</v>
      </c>
      <c r="F29" s="4">
        <v>9.0149999999999995E-96</v>
      </c>
      <c r="G29" s="4">
        <v>4.2699999999999998E-252</v>
      </c>
      <c r="H29" s="4">
        <v>2.1590000000000002E-5</v>
      </c>
      <c r="I29" s="4">
        <v>0.37460980999999999</v>
      </c>
      <c r="J29" s="4">
        <v>8.8398000000000003E-4</v>
      </c>
      <c r="K29" s="4">
        <v>1.4059999999999999E-38</v>
      </c>
      <c r="L29" s="4">
        <v>5.34E-166</v>
      </c>
      <c r="P29" t="s">
        <v>24</v>
      </c>
      <c r="Q29" s="4">
        <v>0</v>
      </c>
      <c r="R29" s="4">
        <v>0</v>
      </c>
      <c r="S29" s="4">
        <v>4.8200000000000003E-305</v>
      </c>
      <c r="T29" s="4">
        <v>7.5850000000000002E-6</v>
      </c>
      <c r="U29" s="4">
        <v>1.281E-42</v>
      </c>
      <c r="V29" s="4">
        <v>1.206E-18</v>
      </c>
      <c r="W29" s="4">
        <v>0.63615864</v>
      </c>
      <c r="X29" s="4">
        <v>8.1260000000000001E-8</v>
      </c>
      <c r="Y29" s="4">
        <v>5.4285399999999999E-3</v>
      </c>
      <c r="Z29" s="4">
        <v>2.274E-38</v>
      </c>
    </row>
    <row r="30" spans="3:26" x14ac:dyDescent="0.25">
      <c r="C30" t="s">
        <v>25</v>
      </c>
      <c r="D30" s="4">
        <v>1.89E-17</v>
      </c>
      <c r="E30" s="4">
        <v>0</v>
      </c>
      <c r="F30" s="4">
        <v>1.05E-116</v>
      </c>
      <c r="G30" s="4">
        <v>3.845E-92</v>
      </c>
      <c r="H30" s="4">
        <v>2.605E-5</v>
      </c>
      <c r="I30" s="4">
        <v>5.8332460000000003E-2</v>
      </c>
      <c r="J30" s="4">
        <v>3.7799999999999998E-9</v>
      </c>
      <c r="K30" s="4">
        <v>2.3324000000000001E-4</v>
      </c>
      <c r="L30" s="4">
        <v>6.5319999999999999E-23</v>
      </c>
      <c r="P30" t="s">
        <v>25</v>
      </c>
      <c r="Q30" s="4">
        <v>0</v>
      </c>
      <c r="R30" s="4">
        <v>0</v>
      </c>
      <c r="S30" s="4">
        <v>0</v>
      </c>
      <c r="T30" s="4">
        <v>4.1739999999999999E-19</v>
      </c>
      <c r="U30" s="4">
        <v>1.8370000000000001E-47</v>
      </c>
      <c r="V30" s="4">
        <v>2.0550000000000001E-16</v>
      </c>
      <c r="W30" s="4">
        <v>4.5667499999999996E-3</v>
      </c>
      <c r="X30" s="4">
        <v>1.4180000000000001E-9</v>
      </c>
      <c r="Y30" s="4">
        <v>1.2750000000000001E-6</v>
      </c>
      <c r="Z30" s="4">
        <v>1.859E-37</v>
      </c>
    </row>
    <row r="31" spans="3:26" x14ac:dyDescent="0.25">
      <c r="C31" t="s">
        <v>26</v>
      </c>
      <c r="D31" s="4">
        <v>3.077E-16</v>
      </c>
      <c r="E31" s="4">
        <v>0</v>
      </c>
      <c r="F31" s="4">
        <v>9.9389999999999995E-55</v>
      </c>
      <c r="G31" s="4">
        <v>7.3040000000000002E-65</v>
      </c>
      <c r="H31" s="4">
        <v>0.14625582000000001</v>
      </c>
      <c r="I31" s="4">
        <v>0.75489773999999998</v>
      </c>
      <c r="J31" s="4">
        <v>1.9550399999999999E-3</v>
      </c>
      <c r="K31" s="4">
        <v>3.6252060000000003E-2</v>
      </c>
      <c r="L31" s="4">
        <v>1.081E-37</v>
      </c>
      <c r="P31" t="s">
        <v>26</v>
      </c>
      <c r="Q31" s="4">
        <v>0</v>
      </c>
      <c r="R31" s="4">
        <v>5.2900000000000002E-161</v>
      </c>
      <c r="S31" s="4">
        <v>0</v>
      </c>
      <c r="T31" s="4">
        <v>1.653E-7</v>
      </c>
      <c r="U31" s="4">
        <v>1.9930000000000001E-5</v>
      </c>
      <c r="V31" s="4">
        <v>6.3150000000000001E-7</v>
      </c>
      <c r="W31" s="4">
        <v>0.44760863000000001</v>
      </c>
      <c r="X31" s="4">
        <v>0.54340966000000002</v>
      </c>
      <c r="Y31" s="4">
        <v>0.59231003999999998</v>
      </c>
      <c r="Z31" s="4">
        <v>1.693E-27</v>
      </c>
    </row>
    <row r="32" spans="3:26" x14ac:dyDescent="0.25">
      <c r="C32" t="s">
        <v>27</v>
      </c>
      <c r="D32" s="4">
        <v>0.31650346000000001</v>
      </c>
      <c r="E32" s="4">
        <v>2.9200000000000002E-246</v>
      </c>
      <c r="F32" s="4">
        <v>1.683E-37</v>
      </c>
      <c r="G32" s="4">
        <v>3.4159999999999998E-39</v>
      </c>
      <c r="H32" s="4">
        <v>0.1549748</v>
      </c>
      <c r="I32" s="4">
        <v>0.11373388</v>
      </c>
      <c r="J32" s="4">
        <v>0.37625960000000003</v>
      </c>
      <c r="K32" s="4">
        <v>2.7491000000000001E-4</v>
      </c>
      <c r="L32" s="4">
        <v>4.8860000000000005E-10</v>
      </c>
      <c r="P32" t="s">
        <v>27</v>
      </c>
      <c r="Q32" s="4">
        <v>3.9499999999999997E-248</v>
      </c>
      <c r="R32" s="4">
        <v>6.6399999999999997E-130</v>
      </c>
      <c r="S32" s="4">
        <v>1.8900000000000001E-149</v>
      </c>
      <c r="T32" s="4">
        <v>3.3552E-3</v>
      </c>
      <c r="U32" s="4">
        <v>4.3160000000000002E-14</v>
      </c>
      <c r="V32" s="4">
        <v>0.11893165</v>
      </c>
      <c r="W32" s="4">
        <v>1.02421E-3</v>
      </c>
      <c r="X32" s="4">
        <v>0.28628933000000001</v>
      </c>
      <c r="Y32" s="4">
        <v>1.7701800000000001E-3</v>
      </c>
      <c r="Z32" s="4">
        <v>1.8110000000000001E-9</v>
      </c>
    </row>
    <row r="33" spans="3:26" x14ac:dyDescent="0.25">
      <c r="C33" t="s">
        <v>28</v>
      </c>
      <c r="D33" s="4">
        <v>5.0489999999999998E-15</v>
      </c>
      <c r="E33" s="4">
        <v>1.28E-123</v>
      </c>
      <c r="F33" s="4">
        <v>1.4832000000000001E-3</v>
      </c>
      <c r="G33" s="4">
        <v>2.5800000000000001E-46</v>
      </c>
      <c r="H33" s="4">
        <v>7.3868199999999997E-3</v>
      </c>
      <c r="I33" s="4">
        <v>1.406E-8</v>
      </c>
      <c r="J33" s="4">
        <v>9.9259000000000001E-4</v>
      </c>
      <c r="K33" s="4">
        <v>4.6239049999999997E-2</v>
      </c>
      <c r="L33" s="4">
        <v>0.17511315999999999</v>
      </c>
      <c r="P33" t="s">
        <v>28</v>
      </c>
      <c r="Q33" s="4">
        <v>1.43E-109</v>
      </c>
      <c r="R33" s="4">
        <v>1.6700000000000001E-119</v>
      </c>
      <c r="S33" s="4">
        <v>2.7520000000000002E-31</v>
      </c>
      <c r="T33" s="4">
        <v>9.7570000000000006E-22</v>
      </c>
      <c r="U33" s="4">
        <v>2.2629999999999998E-22</v>
      </c>
      <c r="V33" s="4">
        <v>7.5260000000000004E-13</v>
      </c>
      <c r="W33" s="4">
        <v>1.8470000000000001E-7</v>
      </c>
      <c r="X33" s="4">
        <v>9.6801200000000004E-3</v>
      </c>
      <c r="Y33" s="4">
        <v>2.124E-8</v>
      </c>
      <c r="Z33" s="4">
        <v>0.19373201000000001</v>
      </c>
    </row>
    <row r="34" spans="3:26" x14ac:dyDescent="0.25">
      <c r="C34" t="s">
        <v>29</v>
      </c>
      <c r="D34" s="4">
        <v>1.8976639999999999E-2</v>
      </c>
      <c r="E34" s="4">
        <v>0</v>
      </c>
      <c r="F34" s="4">
        <v>1.1819999999999999E-11</v>
      </c>
      <c r="G34" s="4">
        <v>2.5399999999999999E-59</v>
      </c>
      <c r="H34" s="4">
        <v>2.6583820000000001E-2</v>
      </c>
      <c r="I34" s="4">
        <v>1.988E-33</v>
      </c>
      <c r="J34" s="4">
        <v>2.39E-6</v>
      </c>
      <c r="K34" s="4">
        <v>9.9899760000000004E-2</v>
      </c>
      <c r="L34" s="4">
        <v>7.2759999999999998E-8</v>
      </c>
      <c r="P34" t="s">
        <v>29</v>
      </c>
      <c r="Q34" s="4">
        <v>5.5499999999999997E-213</v>
      </c>
      <c r="R34" s="4">
        <v>1.9899999999999999E-132</v>
      </c>
      <c r="S34" s="4">
        <v>2.4299999999999999E-128</v>
      </c>
      <c r="T34" s="4">
        <v>2.8430000000000001E-13</v>
      </c>
      <c r="U34" s="4">
        <v>2.4057000000000001E-4</v>
      </c>
      <c r="V34" s="4">
        <v>2.4420000000000001E-13</v>
      </c>
      <c r="W34" s="4">
        <v>1.6120000000000001E-13</v>
      </c>
      <c r="X34" s="4">
        <v>1.4038000000000001E-4</v>
      </c>
      <c r="Y34" s="4">
        <v>0.99465486000000003</v>
      </c>
      <c r="Z34" s="4">
        <v>0.11762168000000001</v>
      </c>
    </row>
    <row r="35" spans="3:26" x14ac:dyDescent="0.25">
      <c r="C35" s="17" t="s">
        <v>30</v>
      </c>
      <c r="D35" s="18">
        <v>6.5439999999999995E-98</v>
      </c>
      <c r="E35" s="18">
        <v>0</v>
      </c>
      <c r="F35" s="18">
        <v>5.7999999999999999E-32</v>
      </c>
      <c r="G35" s="18">
        <v>3.5499999999999999E-141</v>
      </c>
      <c r="H35" s="18">
        <v>4.7449999999999998E-8</v>
      </c>
      <c r="I35" s="18">
        <v>4.5179999999999998E-5</v>
      </c>
      <c r="J35" s="18">
        <v>7.9099999999999998E-5</v>
      </c>
      <c r="K35" s="18">
        <v>5.0283309999999998E-2</v>
      </c>
      <c r="L35" s="18">
        <v>5.5770000000000002E-8</v>
      </c>
      <c r="P35" s="17" t="s">
        <v>30</v>
      </c>
      <c r="Q35" s="18">
        <v>0</v>
      </c>
      <c r="R35" s="18">
        <v>0</v>
      </c>
      <c r="S35" s="18">
        <v>3.2999999999999997E-185</v>
      </c>
      <c r="T35" s="18">
        <v>0.43130407999999998</v>
      </c>
      <c r="U35" s="18">
        <v>3.0300000000000001E-173</v>
      </c>
      <c r="V35" s="18">
        <v>4.5730000000000003E-31</v>
      </c>
      <c r="W35" s="18">
        <v>2.784238E-2</v>
      </c>
      <c r="X35" s="18">
        <v>0.47536197000000002</v>
      </c>
      <c r="Y35" s="18">
        <v>3.0677220000000002E-2</v>
      </c>
      <c r="Z35" s="18">
        <v>5.3009999999999998E-22</v>
      </c>
    </row>
    <row r="38" spans="3:26" x14ac:dyDescent="0.25">
      <c r="D38" s="15"/>
      <c r="E38" s="15"/>
      <c r="F38" s="15"/>
      <c r="J38" s="15"/>
      <c r="K38" s="15"/>
      <c r="L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 spans="3:26" x14ac:dyDescent="0.25">
      <c r="D39" s="15"/>
      <c r="E39" s="15"/>
      <c r="F39" s="15"/>
      <c r="K39" s="15"/>
      <c r="L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 spans="3:26" x14ac:dyDescent="0.25">
      <c r="D40" s="15"/>
      <c r="J40" s="15"/>
      <c r="K40" s="15"/>
      <c r="L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 spans="3:26" x14ac:dyDescent="0.25">
      <c r="D41" s="15"/>
      <c r="E41" s="15"/>
      <c r="F41" s="15"/>
      <c r="K41" s="15"/>
      <c r="L41" s="15"/>
      <c r="Q41" s="15"/>
      <c r="R41" s="15"/>
      <c r="S41" s="15"/>
      <c r="T41" s="15"/>
      <c r="U41" s="15"/>
      <c r="V41" s="15"/>
      <c r="W41" s="15"/>
      <c r="X41" s="15"/>
      <c r="Y41" s="15"/>
      <c r="Z41" s="15"/>
    </row>
    <row r="42" spans="3:26" x14ac:dyDescent="0.25">
      <c r="D42" s="15"/>
      <c r="E42" s="15"/>
      <c r="F42" s="15"/>
      <c r="K42" s="15"/>
      <c r="L42" s="15"/>
      <c r="Q42" s="15"/>
      <c r="R42" s="15"/>
      <c r="S42" s="15"/>
      <c r="T42" s="15"/>
      <c r="U42" s="15"/>
      <c r="V42" s="15"/>
      <c r="W42" s="15"/>
      <c r="X42" s="15"/>
      <c r="Y42" s="15"/>
      <c r="Z42" s="15"/>
    </row>
    <row r="43" spans="3:26" x14ac:dyDescent="0.25">
      <c r="D43" s="15"/>
      <c r="L43" s="15"/>
      <c r="Q43" s="15"/>
      <c r="R43" s="15"/>
      <c r="S43" s="15"/>
      <c r="T43" s="15"/>
      <c r="U43" s="15"/>
      <c r="V43" s="15"/>
      <c r="W43" s="15"/>
      <c r="X43" s="15"/>
      <c r="Y43" s="15"/>
      <c r="Z43" s="15"/>
    </row>
    <row r="44" spans="3:26" x14ac:dyDescent="0.25">
      <c r="D44" s="15"/>
      <c r="E44" s="15"/>
      <c r="G44" s="15"/>
      <c r="I44" s="15"/>
      <c r="J44" s="15"/>
      <c r="K44" s="15"/>
      <c r="L44" s="15"/>
      <c r="Q44" s="15"/>
      <c r="R44" s="15"/>
      <c r="S44" s="15"/>
      <c r="T44" s="15"/>
      <c r="U44" s="15"/>
      <c r="V44" s="15"/>
      <c r="W44" s="15"/>
      <c r="X44" s="15"/>
      <c r="Y44" s="15"/>
      <c r="Z44" s="15"/>
    </row>
    <row r="45" spans="3:26" x14ac:dyDescent="0.25">
      <c r="D45" s="15"/>
      <c r="E45" s="15"/>
      <c r="F45" s="15"/>
      <c r="L45" s="15"/>
      <c r="Q45" s="15"/>
      <c r="R45" s="15"/>
      <c r="S45" s="15"/>
      <c r="T45" s="15"/>
      <c r="U45" s="15"/>
      <c r="V45" s="15"/>
      <c r="W45" s="15"/>
      <c r="X45" s="15"/>
      <c r="Y45" s="15"/>
      <c r="Z45" s="15"/>
    </row>
    <row r="46" spans="3:26" x14ac:dyDescent="0.25">
      <c r="D46" s="15"/>
      <c r="F46" s="15"/>
      <c r="H46" s="15"/>
      <c r="I46" s="15"/>
      <c r="J46" s="15"/>
      <c r="L46" s="15"/>
      <c r="Q46" s="15"/>
      <c r="R46" s="15"/>
      <c r="S46" s="15"/>
      <c r="T46" s="15"/>
      <c r="U46" s="15"/>
      <c r="V46" s="15"/>
      <c r="W46" s="15"/>
      <c r="X46" s="15"/>
      <c r="Y46" s="15"/>
      <c r="Z46" s="15"/>
    </row>
    <row r="47" spans="3:26" x14ac:dyDescent="0.25">
      <c r="D47" s="15"/>
      <c r="E47" s="15"/>
      <c r="H47" s="15"/>
      <c r="I47" s="15"/>
      <c r="J47" s="15"/>
      <c r="K47" s="15"/>
      <c r="Q47" s="15"/>
      <c r="R47" s="15"/>
      <c r="S47" s="15"/>
      <c r="T47" s="15"/>
      <c r="U47" s="15"/>
      <c r="V47" s="15"/>
      <c r="W47" s="15"/>
      <c r="X47" s="15"/>
      <c r="Y47" s="15"/>
      <c r="Z47" s="15"/>
    </row>
    <row r="48" spans="3:26" x14ac:dyDescent="0.25">
      <c r="D48" s="15"/>
      <c r="E48" s="15"/>
      <c r="G48" s="15"/>
      <c r="I48" s="15"/>
      <c r="J48" s="15"/>
      <c r="K48" s="15"/>
      <c r="L48" s="15"/>
      <c r="Q48" s="15"/>
      <c r="R48" s="15"/>
      <c r="S48" s="15"/>
      <c r="T48" s="15"/>
      <c r="U48" s="15"/>
      <c r="V48" s="15"/>
      <c r="W48" s="15"/>
      <c r="X48" s="15"/>
      <c r="Y48" s="15"/>
      <c r="Z48" s="15"/>
    </row>
    <row r="49" spans="4:26" x14ac:dyDescent="0.25">
      <c r="D49" s="15"/>
      <c r="F49" s="15"/>
      <c r="I49" s="15"/>
      <c r="K49" s="15"/>
      <c r="L49" s="15"/>
      <c r="Q49" s="15"/>
      <c r="R49" s="15"/>
      <c r="S49" s="15"/>
      <c r="T49" s="15"/>
      <c r="U49" s="15"/>
      <c r="V49" s="15"/>
      <c r="W49" s="15"/>
      <c r="X49" s="15"/>
      <c r="Y49" s="15"/>
      <c r="Z49" s="15"/>
    </row>
    <row r="50" spans="4:26" x14ac:dyDescent="0.25">
      <c r="D50" s="15"/>
      <c r="E50" s="15"/>
      <c r="F50" s="15"/>
      <c r="G50" s="15"/>
      <c r="K50" s="15"/>
      <c r="L50" s="15"/>
      <c r="Q50" s="15"/>
      <c r="R50" s="15"/>
      <c r="S50" s="15"/>
      <c r="T50" s="15"/>
      <c r="U50" s="15"/>
      <c r="V50" s="15"/>
      <c r="W50" s="15"/>
      <c r="X50" s="15"/>
      <c r="Y50" s="15"/>
      <c r="Z50" s="15"/>
    </row>
    <row r="51" spans="4:26" x14ac:dyDescent="0.25">
      <c r="D51" s="15"/>
      <c r="G51" s="15"/>
      <c r="J51" s="15"/>
      <c r="L51" s="15"/>
      <c r="Q51" s="15"/>
      <c r="R51" s="15"/>
      <c r="S51" s="15"/>
      <c r="T51" s="15"/>
      <c r="U51" s="15"/>
      <c r="V51" s="15"/>
      <c r="W51" s="15"/>
      <c r="X51" s="15"/>
      <c r="Y51" s="15"/>
      <c r="Z51" s="15"/>
    </row>
    <row r="52" spans="4:26" x14ac:dyDescent="0.25">
      <c r="D52" s="15"/>
      <c r="L52" s="15"/>
      <c r="Q52" s="15"/>
      <c r="R52" s="15"/>
      <c r="S52" s="15"/>
      <c r="T52" s="15"/>
      <c r="U52" s="15"/>
      <c r="V52" s="15"/>
      <c r="W52" s="15"/>
      <c r="X52" s="15"/>
      <c r="Y52" s="15"/>
      <c r="Z52" s="15"/>
    </row>
    <row r="53" spans="4:26" x14ac:dyDescent="0.25">
      <c r="D53" s="15"/>
      <c r="F53" s="15"/>
      <c r="K53" s="15"/>
      <c r="L53" s="15"/>
      <c r="Q53" s="15"/>
      <c r="R53" s="15"/>
      <c r="S53" s="15"/>
      <c r="T53" s="15"/>
      <c r="U53" s="15"/>
      <c r="V53" s="15"/>
      <c r="W53" s="15"/>
      <c r="X53" s="15"/>
      <c r="Y53" s="15"/>
      <c r="Z53" s="15"/>
    </row>
    <row r="54" spans="4:26" x14ac:dyDescent="0.25">
      <c r="D54" s="15"/>
      <c r="E54" s="15"/>
      <c r="I54" s="15"/>
      <c r="J54" s="15"/>
      <c r="K54" s="15"/>
      <c r="L54" s="15"/>
      <c r="Q54" s="15"/>
      <c r="R54" s="15"/>
      <c r="S54" s="15"/>
      <c r="T54" s="15"/>
      <c r="U54" s="15"/>
      <c r="V54" s="15"/>
      <c r="W54" s="15"/>
      <c r="X54" s="15"/>
      <c r="Y54" s="15"/>
      <c r="Z54" s="15"/>
    </row>
    <row r="55" spans="4:26" x14ac:dyDescent="0.25">
      <c r="D55" s="15"/>
      <c r="F55" s="15"/>
      <c r="L55" s="15"/>
      <c r="Q55" s="15"/>
      <c r="R55" s="15"/>
      <c r="S55" s="15"/>
      <c r="T55" s="15"/>
      <c r="U55" s="15"/>
      <c r="V55" s="15"/>
      <c r="W55" s="15"/>
      <c r="X55" s="15"/>
      <c r="Y55" s="15"/>
      <c r="Z55" s="15"/>
    </row>
    <row r="56" spans="4:26" x14ac:dyDescent="0.25">
      <c r="D56" s="15"/>
      <c r="E56" s="15"/>
      <c r="F56" s="15"/>
      <c r="G56" s="15"/>
      <c r="H56" s="15"/>
      <c r="J56" s="15"/>
      <c r="K56" s="15"/>
      <c r="L56" s="15"/>
      <c r="Q56" s="15"/>
      <c r="R56" s="15"/>
      <c r="S56" s="15"/>
      <c r="T56" s="15"/>
      <c r="U56" s="15"/>
      <c r="V56" s="15"/>
      <c r="W56" s="15"/>
      <c r="X56" s="15"/>
      <c r="Y56" s="15"/>
      <c r="Z56" s="15"/>
    </row>
    <row r="57" spans="4:26" x14ac:dyDescent="0.25">
      <c r="D57" s="15"/>
      <c r="F57" s="15"/>
      <c r="G57" s="15"/>
      <c r="L57" s="15"/>
      <c r="Q57" s="15"/>
      <c r="R57" s="15"/>
      <c r="S57" s="15"/>
      <c r="T57" s="15"/>
      <c r="U57" s="15"/>
      <c r="V57" s="15"/>
      <c r="W57" s="15"/>
      <c r="X57" s="15"/>
      <c r="Y57" s="15"/>
      <c r="Z57" s="15"/>
    </row>
    <row r="58" spans="4:26" x14ac:dyDescent="0.25">
      <c r="D58" s="15"/>
      <c r="F58" s="15"/>
      <c r="J58" s="15"/>
      <c r="K58" s="15"/>
      <c r="L58" s="15"/>
      <c r="Q58" s="15"/>
      <c r="R58" s="15"/>
      <c r="S58" s="15"/>
      <c r="T58" s="15"/>
      <c r="U58" s="15"/>
      <c r="V58" s="15"/>
      <c r="W58" s="15"/>
      <c r="X58" s="15"/>
      <c r="Y58" s="15"/>
      <c r="Z58" s="15"/>
    </row>
    <row r="59" spans="4:26" x14ac:dyDescent="0.25">
      <c r="D59" s="15"/>
      <c r="F59" s="15"/>
      <c r="H59" s="15"/>
      <c r="I59" s="15"/>
      <c r="K59" s="15"/>
      <c r="L59" s="15"/>
      <c r="Q59" s="15"/>
      <c r="R59" s="15"/>
      <c r="S59" s="15"/>
      <c r="T59" s="15"/>
      <c r="U59" s="15"/>
      <c r="V59" s="15"/>
      <c r="W59" s="15"/>
      <c r="X59" s="15"/>
      <c r="Y59" s="15"/>
      <c r="Z59" s="15"/>
    </row>
    <row r="60" spans="4:26" x14ac:dyDescent="0.25">
      <c r="D60" s="15"/>
      <c r="F60" s="15"/>
      <c r="G60" s="15"/>
      <c r="K60" s="15"/>
      <c r="Q60" s="15"/>
      <c r="R60" s="15"/>
      <c r="S60" s="15"/>
      <c r="T60" s="15"/>
      <c r="U60" s="15"/>
      <c r="V60" s="15"/>
      <c r="W60" s="15"/>
      <c r="X60" s="15"/>
      <c r="Y60" s="15"/>
      <c r="Z60" s="15"/>
    </row>
    <row r="61" spans="4:26" x14ac:dyDescent="0.25">
      <c r="D61" s="15"/>
      <c r="H61" s="15"/>
      <c r="I61" s="15"/>
      <c r="J61" s="15"/>
      <c r="K61" s="15"/>
      <c r="L61" s="15"/>
      <c r="Q61" s="15"/>
      <c r="R61" s="15"/>
      <c r="S61" s="15"/>
      <c r="T61" s="15"/>
      <c r="U61" s="15"/>
      <c r="V61" s="15"/>
      <c r="W61" s="15"/>
      <c r="X61" s="15"/>
      <c r="Y61" s="15"/>
      <c r="Z61" s="15"/>
    </row>
    <row r="62" spans="4:26" x14ac:dyDescent="0.25">
      <c r="D62" s="15"/>
      <c r="I62" s="15"/>
      <c r="K62" s="15"/>
      <c r="L62" s="15"/>
      <c r="Q62" s="15"/>
      <c r="R62" s="15"/>
      <c r="S62" s="15"/>
      <c r="T62" s="15"/>
      <c r="U62" s="15"/>
      <c r="V62" s="15"/>
      <c r="W62" s="15"/>
      <c r="X62" s="15"/>
      <c r="Y62" s="15"/>
      <c r="Z62" s="15"/>
    </row>
    <row r="63" spans="4:26" x14ac:dyDescent="0.25">
      <c r="D63" s="15"/>
      <c r="I63" s="15"/>
      <c r="J63" s="15"/>
      <c r="K63" s="15"/>
      <c r="L63" s="15"/>
      <c r="Q63" s="15"/>
      <c r="R63" s="15"/>
      <c r="S63" s="15"/>
      <c r="T63" s="15"/>
      <c r="U63" s="15"/>
      <c r="V63" s="15"/>
      <c r="W63" s="15"/>
      <c r="X63" s="15"/>
      <c r="Y63" s="15"/>
      <c r="Z63" s="15"/>
    </row>
    <row r="64" spans="4:26" x14ac:dyDescent="0.25">
      <c r="D64" s="15"/>
      <c r="F64" s="15"/>
      <c r="L64" s="15"/>
      <c r="Q64" s="15"/>
      <c r="R64" s="15"/>
      <c r="S64" s="15"/>
      <c r="T64" s="15"/>
      <c r="U64" s="15"/>
      <c r="V64" s="15"/>
      <c r="W64" s="15"/>
      <c r="X64" s="15"/>
      <c r="Y64" s="15"/>
      <c r="Z64" s="15"/>
    </row>
    <row r="65" spans="4:26" x14ac:dyDescent="0.25">
      <c r="D65" s="15"/>
      <c r="E65" s="15"/>
      <c r="F65" s="15"/>
      <c r="H65" s="15"/>
      <c r="K65" s="15"/>
      <c r="Q65" s="15"/>
      <c r="R65" s="15"/>
      <c r="S65" s="15"/>
      <c r="T65" s="15"/>
      <c r="U65" s="15"/>
      <c r="V65" s="15"/>
      <c r="W65" s="15"/>
      <c r="X65" s="15"/>
      <c r="Y65" s="15"/>
      <c r="Z65" s="15"/>
    </row>
    <row r="66" spans="4:26" x14ac:dyDescent="0.25">
      <c r="D66" s="15"/>
      <c r="E66" s="15"/>
      <c r="I66" s="15"/>
      <c r="L66" s="15"/>
      <c r="Q66" s="15"/>
      <c r="R66" s="15"/>
      <c r="S66" s="15"/>
      <c r="T66" s="15"/>
      <c r="U66" s="15"/>
      <c r="V66" s="15"/>
      <c r="W66" s="15"/>
      <c r="X66" s="15"/>
      <c r="Y66" s="15"/>
      <c r="Z66" s="15"/>
    </row>
    <row r="67" spans="4:26" x14ac:dyDescent="0.25">
      <c r="D67" s="15"/>
      <c r="G67" s="15"/>
      <c r="I67" s="15"/>
      <c r="J67" s="15"/>
      <c r="K67" s="15"/>
      <c r="L67" s="15"/>
      <c r="Q67" s="15"/>
      <c r="R67" s="15"/>
      <c r="S67" s="15"/>
      <c r="T67" s="15"/>
      <c r="U67" s="15"/>
      <c r="V67" s="15"/>
      <c r="W67" s="15"/>
      <c r="X67" s="15"/>
      <c r="Y67" s="15"/>
      <c r="Z67" s="15"/>
    </row>
  </sheetData>
  <conditionalFormatting sqref="D6:L35 Q6:Z35">
    <cfRule type="cellIs" dxfId="8" priority="3" operator="greaterThan">
      <formula>0.01</formula>
    </cfRule>
  </conditionalFormatting>
  <conditionalFormatting sqref="Q38:Z67">
    <cfRule type="cellIs" dxfId="7" priority="1" operator="greaterThan">
      <formula>0</formula>
    </cfRule>
  </conditionalFormatting>
  <pageMargins left="0.7" right="0.7" top="0.75" bottom="0.75" header="0.3" footer="0.3"/>
  <pageSetup paperSize="9" orientation="portrait" horizontalDpi="360" verticalDpi="36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D905A5-A8B8-4629-A998-B33FE81C5C58}">
  <dimension ref="B2:AF76"/>
  <sheetViews>
    <sheetView topLeftCell="A46" workbookViewId="0">
      <selection activeCell="AC19" sqref="AC19"/>
    </sheetView>
  </sheetViews>
  <sheetFormatPr defaultRowHeight="15" x14ac:dyDescent="0.25"/>
  <sheetData>
    <row r="2" spans="2:32" x14ac:dyDescent="0.25">
      <c r="B2" t="s">
        <v>242</v>
      </c>
    </row>
    <row r="3" spans="2:32" x14ac:dyDescent="0.25">
      <c r="B3" t="s">
        <v>326</v>
      </c>
    </row>
    <row r="4" spans="2:32" x14ac:dyDescent="0.25">
      <c r="B4" t="s">
        <v>244</v>
      </c>
    </row>
    <row r="7" spans="2:32" x14ac:dyDescent="0.25">
      <c r="B7" t="s">
        <v>245</v>
      </c>
      <c r="M7" t="s">
        <v>246</v>
      </c>
    </row>
    <row r="8" spans="2:32" x14ac:dyDescent="0.25">
      <c r="X8" t="s">
        <v>368</v>
      </c>
      <c r="AD8" t="s">
        <v>201</v>
      </c>
    </row>
    <row r="9" spans="2:32" x14ac:dyDescent="0.25">
      <c r="C9" t="s">
        <v>218</v>
      </c>
      <c r="D9" t="s">
        <v>219</v>
      </c>
      <c r="E9" t="s">
        <v>220</v>
      </c>
      <c r="F9" t="s">
        <v>247</v>
      </c>
      <c r="G9" t="s">
        <v>236</v>
      </c>
      <c r="H9" t="s">
        <v>238</v>
      </c>
      <c r="I9" t="s">
        <v>240</v>
      </c>
      <c r="M9" t="s">
        <v>218</v>
      </c>
      <c r="N9" t="s">
        <v>219</v>
      </c>
      <c r="O9" t="s">
        <v>220</v>
      </c>
      <c r="P9" t="s">
        <v>247</v>
      </c>
      <c r="Q9" t="s">
        <v>237</v>
      </c>
      <c r="R9" t="s">
        <v>239</v>
      </c>
      <c r="S9" t="s">
        <v>241</v>
      </c>
      <c r="X9" t="s">
        <v>366</v>
      </c>
      <c r="Y9" t="s">
        <v>367</v>
      </c>
      <c r="Z9" t="s">
        <v>181</v>
      </c>
      <c r="AA9" t="s">
        <v>369</v>
      </c>
      <c r="AB9" t="s">
        <v>370</v>
      </c>
      <c r="AC9" t="s">
        <v>371</v>
      </c>
      <c r="AD9" t="s">
        <v>366</v>
      </c>
      <c r="AE9" t="s">
        <v>367</v>
      </c>
      <c r="AF9" t="s">
        <v>181</v>
      </c>
    </row>
    <row r="10" spans="2:32" x14ac:dyDescent="0.25">
      <c r="B10" t="s">
        <v>2</v>
      </c>
      <c r="C10">
        <v>1.328546</v>
      </c>
      <c r="D10">
        <v>0.94133840000000002</v>
      </c>
      <c r="E10">
        <v>0.94219299999999995</v>
      </c>
      <c r="F10">
        <f t="shared" ref="F10:F39" si="0">MAX(C10:E10)-MIN(C10:E10)</f>
        <v>0.38720759999999999</v>
      </c>
      <c r="G10">
        <v>3.5170399999999997E-2</v>
      </c>
      <c r="H10">
        <v>4.2786900000000003E-2</v>
      </c>
      <c r="I10">
        <v>2.56587E-2</v>
      </c>
      <c r="L10" t="s">
        <v>8</v>
      </c>
      <c r="M10">
        <v>1.1180859999999999</v>
      </c>
      <c r="N10">
        <v>0.94333270000000002</v>
      </c>
      <c r="O10">
        <v>0.81750089999999997</v>
      </c>
      <c r="P10">
        <f t="shared" ref="P10:P39" si="1">MAX(M10:O10)-MIN(M10:O10)</f>
        <v>0.30058509999999994</v>
      </c>
      <c r="Q10">
        <v>3.32456E-2</v>
      </c>
      <c r="R10">
        <v>3.8704799999999998E-2</v>
      </c>
      <c r="S10">
        <v>3.4606400000000002E-2</v>
      </c>
      <c r="W10" t="s">
        <v>1</v>
      </c>
      <c r="X10">
        <v>0.66161419999999993</v>
      </c>
      <c r="Y10">
        <v>0.58707239999999994</v>
      </c>
      <c r="Z10">
        <v>0.64382220000000012</v>
      </c>
      <c r="AA10">
        <f>X10/Z10</f>
        <v>1.0276349588442273</v>
      </c>
      <c r="AB10">
        <f>Y10/Z10</f>
        <v>0.91185485682227152</v>
      </c>
      <c r="AC10">
        <f>Y10/X10</f>
        <v>0.8873334338954636</v>
      </c>
      <c r="AD10">
        <f>_xlfn.RANK.AVG(X10,X$10:X$39)</f>
        <v>14</v>
      </c>
      <c r="AE10">
        <f>_xlfn.RANK.AVG(Y10,Y$10:Y$39)</f>
        <v>16</v>
      </c>
      <c r="AF10">
        <f>_xlfn.RANK.AVG(Z10,Z$10:Z$39)</f>
        <v>13</v>
      </c>
    </row>
    <row r="11" spans="2:32" x14ac:dyDescent="0.25">
      <c r="B11" t="s">
        <v>28</v>
      </c>
      <c r="C11">
        <v>1.3638939999999999</v>
      </c>
      <c r="D11">
        <v>1.034977</v>
      </c>
      <c r="E11">
        <v>0.94102660000000005</v>
      </c>
      <c r="F11">
        <f t="shared" si="0"/>
        <v>0.42286739999999989</v>
      </c>
      <c r="G11">
        <v>4.0287400000000001E-2</v>
      </c>
      <c r="H11">
        <v>8.0951800000000004E-2</v>
      </c>
      <c r="I11">
        <v>2.8075200000000002E-2</v>
      </c>
      <c r="L11" t="s">
        <v>28</v>
      </c>
      <c r="M11">
        <v>1.1276969999999999</v>
      </c>
      <c r="N11">
        <v>0.92910409999999999</v>
      </c>
      <c r="O11">
        <v>0.74790579999999995</v>
      </c>
      <c r="P11">
        <f t="shared" si="1"/>
        <v>0.3797912</v>
      </c>
      <c r="Q11">
        <v>2.60412E-2</v>
      </c>
      <c r="R11">
        <v>7.3292800000000005E-2</v>
      </c>
      <c r="S11">
        <v>4.7451899999999998E-2</v>
      </c>
      <c r="W11" t="s">
        <v>2</v>
      </c>
      <c r="X11">
        <v>0.38720759999999999</v>
      </c>
      <c r="Y11">
        <v>0.45960329999999994</v>
      </c>
      <c r="Z11">
        <v>0.40937629999999992</v>
      </c>
      <c r="AA11">
        <f t="shared" ref="AA11:AA39" si="2">X11/Z11</f>
        <v>0.9458476223464819</v>
      </c>
      <c r="AB11">
        <f t="shared" ref="AB11:AB39" si="3">Y11/Z11</f>
        <v>1.1226915187811313</v>
      </c>
      <c r="AC11">
        <f t="shared" ref="AC11:AC39" si="4">Y11/X11</f>
        <v>1.1869686958623744</v>
      </c>
      <c r="AD11">
        <f t="shared" ref="AD11:AD39" si="5">_xlfn.RANK.AVG(X11,X$10:X$39)</f>
        <v>30</v>
      </c>
      <c r="AE11">
        <f t="shared" ref="AE11:AE39" si="6">_xlfn.RANK.AVG(Y11,Y$10:Y$39)</f>
        <v>23</v>
      </c>
      <c r="AF11">
        <f t="shared" ref="AF11:AF39" si="7">_xlfn.RANK.AVG(Z11,Z$10:Z$39)</f>
        <v>26</v>
      </c>
    </row>
    <row r="12" spans="2:32" x14ac:dyDescent="0.25">
      <c r="B12" t="s">
        <v>8</v>
      </c>
      <c r="C12">
        <v>1.4334629999999999</v>
      </c>
      <c r="D12">
        <v>1.086584</v>
      </c>
      <c r="E12">
        <v>0.97783169999999997</v>
      </c>
      <c r="F12">
        <f t="shared" si="0"/>
        <v>0.45563129999999996</v>
      </c>
      <c r="G12">
        <v>4.64959E-2</v>
      </c>
      <c r="H12">
        <v>5.1115800000000003E-2</v>
      </c>
      <c r="I12">
        <v>2.79492E-2</v>
      </c>
      <c r="L12" t="s">
        <v>23</v>
      </c>
      <c r="M12">
        <v>1.063893</v>
      </c>
      <c r="N12">
        <v>0.84402980000000005</v>
      </c>
      <c r="O12">
        <v>0.66796759999999999</v>
      </c>
      <c r="P12">
        <f t="shared" si="1"/>
        <v>0.39592539999999998</v>
      </c>
      <c r="Q12">
        <v>3.10251E-2</v>
      </c>
      <c r="R12">
        <v>5.9700700000000002E-2</v>
      </c>
      <c r="S12">
        <v>4.2467600000000001E-2</v>
      </c>
      <c r="W12" t="s">
        <v>3</v>
      </c>
      <c r="X12">
        <v>0.74507749999999995</v>
      </c>
      <c r="Y12">
        <v>0.68140959999999995</v>
      </c>
      <c r="Z12">
        <v>0.70632460000000008</v>
      </c>
      <c r="AA12">
        <f t="shared" si="2"/>
        <v>1.0548655674742178</v>
      </c>
      <c r="AB12">
        <f t="shared" si="3"/>
        <v>0.96472584984297571</v>
      </c>
      <c r="AC12">
        <f t="shared" si="4"/>
        <v>0.9145486207810597</v>
      </c>
      <c r="AD12">
        <f t="shared" si="5"/>
        <v>10</v>
      </c>
      <c r="AE12">
        <f t="shared" si="6"/>
        <v>8</v>
      </c>
      <c r="AF12">
        <f t="shared" si="7"/>
        <v>9</v>
      </c>
    </row>
    <row r="13" spans="2:32" x14ac:dyDescent="0.25">
      <c r="B13" t="s">
        <v>17</v>
      </c>
      <c r="C13">
        <v>1.4225030000000001</v>
      </c>
      <c r="D13">
        <v>1.071375</v>
      </c>
      <c r="E13">
        <v>0.96510949999999995</v>
      </c>
      <c r="F13">
        <f t="shared" si="0"/>
        <v>0.45739350000000012</v>
      </c>
      <c r="G13">
        <v>3.3185199999999998E-2</v>
      </c>
      <c r="H13">
        <v>2.0609700000000002E-2</v>
      </c>
      <c r="I13">
        <v>1.34796E-2</v>
      </c>
      <c r="L13" t="s">
        <v>17</v>
      </c>
      <c r="M13">
        <v>1.107272</v>
      </c>
      <c r="N13">
        <v>0.86312169999999999</v>
      </c>
      <c r="O13">
        <v>0.68344800000000006</v>
      </c>
      <c r="P13">
        <f t="shared" si="1"/>
        <v>0.42382399999999998</v>
      </c>
      <c r="Q13">
        <v>2.3096100000000001E-2</v>
      </c>
      <c r="R13">
        <v>2.49249E-2</v>
      </c>
      <c r="S13">
        <v>2.2644000000000001E-2</v>
      </c>
      <c r="W13" t="s">
        <v>4</v>
      </c>
      <c r="X13">
        <v>0.60895100000000002</v>
      </c>
      <c r="Y13">
        <v>0.49134110000000009</v>
      </c>
      <c r="Z13">
        <v>0.5680322000000001</v>
      </c>
      <c r="AA13">
        <f t="shared" si="2"/>
        <v>1.0720360571108467</v>
      </c>
      <c r="AB13">
        <f t="shared" si="3"/>
        <v>0.86498811158944866</v>
      </c>
      <c r="AC13">
        <f t="shared" si="4"/>
        <v>0.80686475594916518</v>
      </c>
      <c r="AD13">
        <f t="shared" si="5"/>
        <v>21</v>
      </c>
      <c r="AE13">
        <f t="shared" si="6"/>
        <v>22</v>
      </c>
      <c r="AF13">
        <f t="shared" si="7"/>
        <v>17</v>
      </c>
    </row>
    <row r="14" spans="2:32" x14ac:dyDescent="0.25">
      <c r="B14" t="s">
        <v>10</v>
      </c>
      <c r="C14">
        <v>1.427659</v>
      </c>
      <c r="D14">
        <v>0.97272320000000001</v>
      </c>
      <c r="E14">
        <v>0.95164879999999996</v>
      </c>
      <c r="F14">
        <f t="shared" si="0"/>
        <v>0.47601020000000005</v>
      </c>
      <c r="G14">
        <v>1.6704299999999998E-2</v>
      </c>
      <c r="H14">
        <v>2.4482E-2</v>
      </c>
      <c r="I14">
        <v>2.1674300000000001E-2</v>
      </c>
      <c r="L14" t="s">
        <v>6</v>
      </c>
      <c r="M14">
        <v>1.095942</v>
      </c>
      <c r="N14">
        <v>0.88447560000000003</v>
      </c>
      <c r="O14">
        <v>0.66539709999999996</v>
      </c>
      <c r="P14">
        <f t="shared" si="1"/>
        <v>0.43054490000000001</v>
      </c>
      <c r="Q14">
        <v>1.86968E-2</v>
      </c>
      <c r="R14">
        <v>2.6088099999999999E-2</v>
      </c>
      <c r="S14">
        <v>1.8645999999999999E-2</v>
      </c>
      <c r="W14" t="s">
        <v>5</v>
      </c>
      <c r="X14">
        <v>1.0465306999999999</v>
      </c>
      <c r="Y14">
        <v>0.89042250000000012</v>
      </c>
      <c r="Z14">
        <v>1.0146677</v>
      </c>
      <c r="AA14">
        <f t="shared" si="2"/>
        <v>1.0314023990317225</v>
      </c>
      <c r="AB14">
        <f t="shared" si="3"/>
        <v>0.87755084743507672</v>
      </c>
      <c r="AC14">
        <f t="shared" si="4"/>
        <v>0.85083266071411012</v>
      </c>
      <c r="AD14">
        <f t="shared" si="5"/>
        <v>2</v>
      </c>
      <c r="AE14">
        <f t="shared" si="6"/>
        <v>3</v>
      </c>
      <c r="AF14">
        <f t="shared" si="7"/>
        <v>2</v>
      </c>
    </row>
    <row r="15" spans="2:32" x14ac:dyDescent="0.25">
      <c r="B15" t="s">
        <v>23</v>
      </c>
      <c r="C15">
        <v>1.3874789999999999</v>
      </c>
      <c r="D15">
        <v>1.0768899999999999</v>
      </c>
      <c r="E15">
        <v>0.8894647</v>
      </c>
      <c r="F15">
        <f t="shared" si="0"/>
        <v>0.49801429999999991</v>
      </c>
      <c r="G15">
        <v>4.2195900000000001E-2</v>
      </c>
      <c r="H15">
        <v>5.4469299999999998E-2</v>
      </c>
      <c r="I15">
        <v>3.7764100000000002E-2</v>
      </c>
      <c r="L15" t="s">
        <v>12</v>
      </c>
      <c r="M15">
        <v>1.194812</v>
      </c>
      <c r="N15">
        <v>0.82230250000000005</v>
      </c>
      <c r="O15">
        <v>0.75224299999999999</v>
      </c>
      <c r="P15">
        <f t="shared" si="1"/>
        <v>0.44256899999999999</v>
      </c>
      <c r="Q15">
        <v>3.2444399999999998E-2</v>
      </c>
      <c r="R15">
        <v>3.0802800000000002E-2</v>
      </c>
      <c r="S15">
        <v>2.7862499999999998E-2</v>
      </c>
      <c r="W15" t="s">
        <v>6</v>
      </c>
      <c r="X15">
        <v>0.54779250000000013</v>
      </c>
      <c r="Y15">
        <v>0.43054490000000001</v>
      </c>
      <c r="Z15">
        <v>0.44151569999999996</v>
      </c>
      <c r="AA15">
        <f t="shared" si="2"/>
        <v>1.2407089940403029</v>
      </c>
      <c r="AB15">
        <f t="shared" si="3"/>
        <v>0.97515195948864342</v>
      </c>
      <c r="AC15">
        <f t="shared" si="4"/>
        <v>0.78596348069752675</v>
      </c>
      <c r="AD15">
        <f t="shared" si="5"/>
        <v>24</v>
      </c>
      <c r="AE15">
        <f t="shared" si="6"/>
        <v>26</v>
      </c>
      <c r="AF15">
        <f t="shared" si="7"/>
        <v>25</v>
      </c>
    </row>
    <row r="16" spans="2:32" x14ac:dyDescent="0.25">
      <c r="B16" t="s">
        <v>6</v>
      </c>
      <c r="C16">
        <v>1.5227900000000001</v>
      </c>
      <c r="D16">
        <v>1.008678</v>
      </c>
      <c r="E16">
        <v>0.97499749999999996</v>
      </c>
      <c r="F16">
        <f t="shared" si="0"/>
        <v>0.54779250000000013</v>
      </c>
      <c r="G16">
        <v>4.32781E-2</v>
      </c>
      <c r="H16">
        <v>3.77679E-2</v>
      </c>
      <c r="I16">
        <v>1.57798E-2</v>
      </c>
      <c r="L16" t="s">
        <v>15</v>
      </c>
      <c r="M16">
        <v>1.2321089999999999</v>
      </c>
      <c r="N16">
        <v>0.85761299999999996</v>
      </c>
      <c r="O16">
        <v>0.77721229999999997</v>
      </c>
      <c r="P16">
        <f t="shared" si="1"/>
        <v>0.45489669999999993</v>
      </c>
      <c r="Q16">
        <v>4.14454E-2</v>
      </c>
      <c r="R16">
        <v>3.05058E-2</v>
      </c>
      <c r="S16">
        <v>1.8699799999999999E-2</v>
      </c>
      <c r="W16" t="s">
        <v>7</v>
      </c>
      <c r="X16">
        <v>0.80223390000000006</v>
      </c>
      <c r="Y16">
        <v>0.74368629999999991</v>
      </c>
      <c r="Z16">
        <v>0.80438330000000013</v>
      </c>
      <c r="AA16">
        <f t="shared" si="2"/>
        <v>0.99732789082020967</v>
      </c>
      <c r="AB16">
        <f t="shared" si="3"/>
        <v>0.92454219275810401</v>
      </c>
      <c r="AC16">
        <f t="shared" si="4"/>
        <v>0.9270192895114503</v>
      </c>
      <c r="AD16">
        <f t="shared" si="5"/>
        <v>7</v>
      </c>
      <c r="AE16">
        <f t="shared" si="6"/>
        <v>6</v>
      </c>
      <c r="AF16">
        <f t="shared" si="7"/>
        <v>6</v>
      </c>
    </row>
    <row r="17" spans="2:32" x14ac:dyDescent="0.25">
      <c r="B17" t="s">
        <v>13</v>
      </c>
      <c r="C17">
        <v>1.4783930000000001</v>
      </c>
      <c r="D17">
        <v>0.98824860000000003</v>
      </c>
      <c r="E17">
        <v>0.91565580000000002</v>
      </c>
      <c r="F17">
        <f t="shared" si="0"/>
        <v>0.56273720000000005</v>
      </c>
      <c r="G17">
        <v>3.7334399999999997E-2</v>
      </c>
      <c r="H17">
        <v>2.5261100000000002E-2</v>
      </c>
      <c r="I17">
        <v>2.2289199999999999E-2</v>
      </c>
      <c r="L17" t="s">
        <v>2</v>
      </c>
      <c r="M17">
        <v>1.0639259999999999</v>
      </c>
      <c r="N17">
        <v>0.87519619999999998</v>
      </c>
      <c r="O17">
        <v>0.60432269999999999</v>
      </c>
      <c r="P17">
        <f t="shared" si="1"/>
        <v>0.45960329999999994</v>
      </c>
      <c r="Q17">
        <v>2.79014E-2</v>
      </c>
      <c r="R17">
        <v>3.2884700000000003E-2</v>
      </c>
      <c r="S17">
        <v>2.7999E-2</v>
      </c>
      <c r="W17" t="s">
        <v>8</v>
      </c>
      <c r="X17">
        <v>0.45563129999999996</v>
      </c>
      <c r="Y17">
        <v>0.30058509999999994</v>
      </c>
      <c r="Z17">
        <v>0.32314599999999993</v>
      </c>
      <c r="AA17">
        <f t="shared" si="2"/>
        <v>1.4099858887314094</v>
      </c>
      <c r="AB17">
        <f t="shared" si="3"/>
        <v>0.93018357027473653</v>
      </c>
      <c r="AC17">
        <f t="shared" si="4"/>
        <v>0.65971126215428999</v>
      </c>
      <c r="AD17">
        <f t="shared" si="5"/>
        <v>28</v>
      </c>
      <c r="AE17">
        <f t="shared" si="6"/>
        <v>30</v>
      </c>
      <c r="AF17">
        <f t="shared" si="7"/>
        <v>30</v>
      </c>
    </row>
    <row r="18" spans="2:32" x14ac:dyDescent="0.25">
      <c r="B18" t="s">
        <v>24</v>
      </c>
      <c r="C18">
        <v>1.5218750000000001</v>
      </c>
      <c r="D18">
        <v>0.9582446</v>
      </c>
      <c r="E18">
        <v>0.91365390000000002</v>
      </c>
      <c r="F18">
        <f t="shared" si="0"/>
        <v>0.60822110000000007</v>
      </c>
      <c r="G18">
        <v>2.60617E-2</v>
      </c>
      <c r="H18">
        <v>3.6627699999999999E-2</v>
      </c>
      <c r="I18">
        <v>1.84601E-2</v>
      </c>
      <c r="L18" t="s">
        <v>4</v>
      </c>
      <c r="M18">
        <v>0.99844750000000004</v>
      </c>
      <c r="N18">
        <v>0.70782789999999995</v>
      </c>
      <c r="O18">
        <v>0.50710639999999996</v>
      </c>
      <c r="P18">
        <f t="shared" si="1"/>
        <v>0.49134110000000009</v>
      </c>
      <c r="Q18">
        <v>3.22852E-2</v>
      </c>
      <c r="R18">
        <v>4.3399199999999999E-2</v>
      </c>
      <c r="S18">
        <v>3.3617300000000003E-2</v>
      </c>
      <c r="W18" t="s">
        <v>9</v>
      </c>
      <c r="X18">
        <v>0.64011969999999996</v>
      </c>
      <c r="Y18">
        <v>0.519563</v>
      </c>
      <c r="Z18">
        <v>0.52391299999999996</v>
      </c>
      <c r="AA18">
        <f t="shared" si="2"/>
        <v>1.2218053379091567</v>
      </c>
      <c r="AB18">
        <f t="shared" si="3"/>
        <v>0.99169709474664691</v>
      </c>
      <c r="AC18">
        <f t="shared" si="4"/>
        <v>0.81166538070926431</v>
      </c>
      <c r="AD18">
        <f t="shared" si="5"/>
        <v>17</v>
      </c>
      <c r="AE18">
        <f t="shared" si="6"/>
        <v>18</v>
      </c>
      <c r="AF18">
        <f t="shared" si="7"/>
        <v>21</v>
      </c>
    </row>
    <row r="19" spans="2:32" x14ac:dyDescent="0.25">
      <c r="B19" t="s">
        <v>4</v>
      </c>
      <c r="C19">
        <v>1.615175</v>
      </c>
      <c r="D19">
        <v>1.0513920000000001</v>
      </c>
      <c r="E19">
        <v>1.006224</v>
      </c>
      <c r="F19">
        <f t="shared" si="0"/>
        <v>0.60895100000000002</v>
      </c>
      <c r="G19">
        <v>3.9942100000000001E-2</v>
      </c>
      <c r="H19">
        <v>4.75188E-2</v>
      </c>
      <c r="I19">
        <v>3.8563600000000003E-2</v>
      </c>
      <c r="L19" t="s">
        <v>27</v>
      </c>
      <c r="M19">
        <v>1.237266</v>
      </c>
      <c r="N19">
        <v>0.88376080000000001</v>
      </c>
      <c r="O19">
        <v>0.73646670000000003</v>
      </c>
      <c r="P19">
        <f t="shared" si="1"/>
        <v>0.50079929999999995</v>
      </c>
      <c r="Q19">
        <v>4.1394500000000001E-2</v>
      </c>
      <c r="R19">
        <v>2.7527900000000001E-2</v>
      </c>
      <c r="S19">
        <v>9.2093000000000001E-3</v>
      </c>
      <c r="W19" t="s">
        <v>10</v>
      </c>
      <c r="X19">
        <v>0.47601020000000005</v>
      </c>
      <c r="Y19">
        <v>0.62800389999999995</v>
      </c>
      <c r="Z19">
        <v>0.53116490000000005</v>
      </c>
      <c r="AA19">
        <f t="shared" si="2"/>
        <v>0.89616275473021656</v>
      </c>
      <c r="AB19">
        <f t="shared" si="3"/>
        <v>1.1823143810895635</v>
      </c>
      <c r="AC19">
        <f t="shared" si="4"/>
        <v>1.3193076534914585</v>
      </c>
      <c r="AD19">
        <f t="shared" si="5"/>
        <v>26</v>
      </c>
      <c r="AE19">
        <f t="shared" si="6"/>
        <v>14</v>
      </c>
      <c r="AF19">
        <f t="shared" si="7"/>
        <v>19</v>
      </c>
    </row>
    <row r="20" spans="2:32" x14ac:dyDescent="0.25">
      <c r="B20" t="s">
        <v>29</v>
      </c>
      <c r="C20">
        <v>1.5847560000000001</v>
      </c>
      <c r="D20">
        <v>0.98881699999999995</v>
      </c>
      <c r="E20">
        <v>0.96497940000000004</v>
      </c>
      <c r="F20">
        <f t="shared" si="0"/>
        <v>0.61977660000000001</v>
      </c>
      <c r="G20">
        <v>7.3541899999999993E-2</v>
      </c>
      <c r="H20">
        <v>6.2582600000000002E-2</v>
      </c>
      <c r="I20">
        <v>2.9128399999999999E-2</v>
      </c>
      <c r="L20" t="s">
        <v>22</v>
      </c>
      <c r="M20">
        <v>1.0811390000000001</v>
      </c>
      <c r="N20">
        <v>0.71413879999999996</v>
      </c>
      <c r="O20">
        <v>0.56881360000000003</v>
      </c>
      <c r="P20">
        <f t="shared" si="1"/>
        <v>0.51232540000000004</v>
      </c>
      <c r="Q20">
        <v>2.4028799999999999E-2</v>
      </c>
      <c r="R20">
        <v>3.6597400000000002E-2</v>
      </c>
      <c r="S20">
        <v>3.0075500000000002E-2</v>
      </c>
      <c r="W20" t="s">
        <v>11</v>
      </c>
      <c r="X20">
        <v>0.83738480000000004</v>
      </c>
      <c r="Y20">
        <v>0.77232020000000012</v>
      </c>
      <c r="Z20">
        <v>0.78555920000000012</v>
      </c>
      <c r="AA20">
        <f t="shared" si="2"/>
        <v>1.0659728763917473</v>
      </c>
      <c r="AB20">
        <f t="shared" si="3"/>
        <v>0.98314703716791807</v>
      </c>
      <c r="AC20">
        <f t="shared" si="4"/>
        <v>0.92230023759686119</v>
      </c>
      <c r="AD20">
        <f t="shared" si="5"/>
        <v>5</v>
      </c>
      <c r="AE20">
        <f t="shared" si="6"/>
        <v>5</v>
      </c>
      <c r="AF20">
        <f t="shared" si="7"/>
        <v>7</v>
      </c>
    </row>
    <row r="21" spans="2:32" x14ac:dyDescent="0.25">
      <c r="B21" t="s">
        <v>15</v>
      </c>
      <c r="C21">
        <v>1.5822210000000001</v>
      </c>
      <c r="D21">
        <v>0.95455800000000002</v>
      </c>
      <c r="E21">
        <v>0.94898910000000003</v>
      </c>
      <c r="F21">
        <f t="shared" si="0"/>
        <v>0.63323190000000007</v>
      </c>
      <c r="G21">
        <v>0.11076270000000001</v>
      </c>
      <c r="H21">
        <v>6.7864900000000006E-2</v>
      </c>
      <c r="I21">
        <v>1.7677200000000001E-2</v>
      </c>
      <c r="L21" t="s">
        <v>24</v>
      </c>
      <c r="M21">
        <v>1.2316860000000001</v>
      </c>
      <c r="N21">
        <v>0.86856169999999999</v>
      </c>
      <c r="O21">
        <v>0.71366180000000001</v>
      </c>
      <c r="P21">
        <f t="shared" si="1"/>
        <v>0.51802420000000005</v>
      </c>
      <c r="Q21">
        <v>2.9304500000000001E-2</v>
      </c>
      <c r="R21">
        <v>2.5330700000000001E-2</v>
      </c>
      <c r="S21">
        <v>1.2811599999999999E-2</v>
      </c>
      <c r="W21" t="s">
        <v>12</v>
      </c>
      <c r="X21">
        <v>0.65051800000000004</v>
      </c>
      <c r="Y21">
        <v>0.44256899999999999</v>
      </c>
      <c r="Z21">
        <v>0.52630550000000009</v>
      </c>
      <c r="AA21">
        <f t="shared" si="2"/>
        <v>1.2360083639635153</v>
      </c>
      <c r="AB21">
        <f t="shared" si="3"/>
        <v>0.84089753954689794</v>
      </c>
      <c r="AC21">
        <f t="shared" si="4"/>
        <v>0.6803332113792393</v>
      </c>
      <c r="AD21">
        <f t="shared" si="5"/>
        <v>15</v>
      </c>
      <c r="AE21">
        <f t="shared" si="6"/>
        <v>25</v>
      </c>
      <c r="AF21">
        <f t="shared" si="7"/>
        <v>20</v>
      </c>
    </row>
    <row r="22" spans="2:32" x14ac:dyDescent="0.25">
      <c r="B22" t="s">
        <v>14</v>
      </c>
      <c r="C22">
        <v>1.5430029999999999</v>
      </c>
      <c r="D22">
        <v>1.0195019999999999</v>
      </c>
      <c r="E22">
        <v>0.90337880000000004</v>
      </c>
      <c r="F22">
        <f t="shared" si="0"/>
        <v>0.63962419999999987</v>
      </c>
      <c r="G22">
        <v>3.3007599999999998E-2</v>
      </c>
      <c r="H22">
        <v>6.5687200000000001E-2</v>
      </c>
      <c r="I22">
        <v>2.2000700000000002E-2</v>
      </c>
      <c r="L22" t="s">
        <v>9</v>
      </c>
      <c r="M22">
        <v>1.15202</v>
      </c>
      <c r="N22">
        <v>0.69137729999999997</v>
      </c>
      <c r="O22">
        <v>0.63245700000000005</v>
      </c>
      <c r="P22">
        <f t="shared" si="1"/>
        <v>0.519563</v>
      </c>
      <c r="Q22">
        <v>3.7943200000000003E-2</v>
      </c>
      <c r="R22">
        <v>5.27124E-2</v>
      </c>
      <c r="S22">
        <v>1.6807699999999998E-2</v>
      </c>
      <c r="W22" t="s">
        <v>13</v>
      </c>
      <c r="X22">
        <v>0.56273720000000005</v>
      </c>
      <c r="Y22">
        <v>0.55875719999999995</v>
      </c>
      <c r="Z22">
        <v>0.55970479999999989</v>
      </c>
      <c r="AA22">
        <f t="shared" si="2"/>
        <v>1.0054178559840834</v>
      </c>
      <c r="AB22">
        <f t="shared" si="3"/>
        <v>0.99830696467137692</v>
      </c>
      <c r="AC22">
        <f t="shared" si="4"/>
        <v>0.99292742686994906</v>
      </c>
      <c r="AD22">
        <f t="shared" si="5"/>
        <v>23</v>
      </c>
      <c r="AE22">
        <f t="shared" si="6"/>
        <v>17</v>
      </c>
      <c r="AF22">
        <f t="shared" si="7"/>
        <v>18</v>
      </c>
    </row>
    <row r="23" spans="2:32" x14ac:dyDescent="0.25">
      <c r="B23" t="s">
        <v>9</v>
      </c>
      <c r="C23">
        <v>1.5459849999999999</v>
      </c>
      <c r="D23">
        <v>1.0359830000000001</v>
      </c>
      <c r="E23">
        <v>0.90586529999999998</v>
      </c>
      <c r="F23">
        <f t="shared" si="0"/>
        <v>0.64011969999999996</v>
      </c>
      <c r="G23">
        <v>7.9429E-2</v>
      </c>
      <c r="H23">
        <v>9.2135999999999996E-2</v>
      </c>
      <c r="I23">
        <v>3.65785E-2</v>
      </c>
      <c r="L23" t="s">
        <v>13</v>
      </c>
      <c r="M23">
        <v>1.2170209999999999</v>
      </c>
      <c r="N23">
        <v>0.85140260000000001</v>
      </c>
      <c r="O23">
        <v>0.65826379999999995</v>
      </c>
      <c r="P23">
        <f t="shared" si="1"/>
        <v>0.55875719999999995</v>
      </c>
      <c r="Q23">
        <v>2.63755E-2</v>
      </c>
      <c r="R23">
        <v>2.1917699999999998E-2</v>
      </c>
      <c r="S23">
        <v>2.9347499999999999E-2</v>
      </c>
      <c r="W23" t="s">
        <v>14</v>
      </c>
      <c r="X23">
        <v>0.63962419999999987</v>
      </c>
      <c r="Y23">
        <v>0.67680339999999994</v>
      </c>
      <c r="Z23">
        <v>0.65706089999999995</v>
      </c>
      <c r="AA23">
        <f t="shared" si="2"/>
        <v>0.97346258162675625</v>
      </c>
      <c r="AB23">
        <f t="shared" si="3"/>
        <v>1.0300466821264209</v>
      </c>
      <c r="AC23">
        <f t="shared" si="4"/>
        <v>1.0581266312312763</v>
      </c>
      <c r="AD23">
        <f t="shared" si="5"/>
        <v>18</v>
      </c>
      <c r="AE23">
        <f t="shared" si="6"/>
        <v>9</v>
      </c>
      <c r="AF23">
        <f t="shared" si="7"/>
        <v>12</v>
      </c>
    </row>
    <row r="24" spans="2:32" x14ac:dyDescent="0.25">
      <c r="B24" t="s">
        <v>22</v>
      </c>
      <c r="C24">
        <v>1.6196159999999999</v>
      </c>
      <c r="D24">
        <v>1.1351</v>
      </c>
      <c r="E24">
        <v>0.97048540000000005</v>
      </c>
      <c r="F24">
        <f t="shared" si="0"/>
        <v>0.64913059999999989</v>
      </c>
      <c r="G24">
        <v>4.4256700000000003E-2</v>
      </c>
      <c r="H24">
        <v>4.2183499999999999E-2</v>
      </c>
      <c r="I24">
        <v>3.1975900000000002E-2</v>
      </c>
      <c r="L24" t="s">
        <v>1</v>
      </c>
      <c r="M24">
        <v>1.0956189999999999</v>
      </c>
      <c r="N24">
        <v>0.70334300000000005</v>
      </c>
      <c r="O24">
        <v>0.50854659999999996</v>
      </c>
      <c r="P24">
        <f t="shared" si="1"/>
        <v>0.58707239999999994</v>
      </c>
      <c r="Q24">
        <v>4.9921E-2</v>
      </c>
      <c r="R24">
        <v>4.1842499999999998E-2</v>
      </c>
      <c r="S24">
        <v>3.5445900000000002E-2</v>
      </c>
      <c r="W24" t="s">
        <v>15</v>
      </c>
      <c r="X24">
        <v>0.63323190000000007</v>
      </c>
      <c r="Y24">
        <v>0.45489669999999993</v>
      </c>
      <c r="Z24">
        <v>0.46475919999999993</v>
      </c>
      <c r="AA24">
        <f t="shared" si="2"/>
        <v>1.3624945993538162</v>
      </c>
      <c r="AB24">
        <f t="shared" si="3"/>
        <v>0.97877933346989154</v>
      </c>
      <c r="AC24">
        <f t="shared" si="4"/>
        <v>0.71837300047581287</v>
      </c>
      <c r="AD24">
        <f t="shared" si="5"/>
        <v>19</v>
      </c>
      <c r="AE24">
        <f t="shared" si="6"/>
        <v>24</v>
      </c>
      <c r="AF24">
        <f t="shared" si="7"/>
        <v>24</v>
      </c>
    </row>
    <row r="25" spans="2:32" x14ac:dyDescent="0.25">
      <c r="B25" t="s">
        <v>12</v>
      </c>
      <c r="C25">
        <v>1.582891</v>
      </c>
      <c r="D25">
        <v>0.93237300000000001</v>
      </c>
      <c r="E25">
        <v>0.93716500000000003</v>
      </c>
      <c r="F25">
        <f t="shared" si="0"/>
        <v>0.65051800000000004</v>
      </c>
      <c r="G25">
        <v>5.4026400000000002E-2</v>
      </c>
      <c r="H25">
        <v>4.6090100000000002E-2</v>
      </c>
      <c r="I25">
        <v>2.83763E-2</v>
      </c>
      <c r="L25" t="s">
        <v>18</v>
      </c>
      <c r="M25">
        <v>1.2503230000000001</v>
      </c>
      <c r="N25">
        <v>0.80783729999999998</v>
      </c>
      <c r="O25">
        <v>0.64729789999999998</v>
      </c>
      <c r="P25">
        <f t="shared" si="1"/>
        <v>0.60302510000000009</v>
      </c>
      <c r="Q25">
        <v>4.27284E-2</v>
      </c>
      <c r="R25">
        <v>8.0091800000000005E-2</v>
      </c>
      <c r="S25">
        <v>1.7010899999999999E-2</v>
      </c>
      <c r="W25" t="s">
        <v>16</v>
      </c>
      <c r="X25">
        <v>0.82447619999999999</v>
      </c>
      <c r="Y25">
        <v>0.80644159999999998</v>
      </c>
      <c r="Z25">
        <v>0.80466979999999999</v>
      </c>
      <c r="AA25">
        <f t="shared" si="2"/>
        <v>1.0246143200602285</v>
      </c>
      <c r="AB25">
        <f t="shared" si="3"/>
        <v>1.0022018969768718</v>
      </c>
      <c r="AC25">
        <f t="shared" si="4"/>
        <v>0.97812599078057072</v>
      </c>
      <c r="AD25">
        <f t="shared" si="5"/>
        <v>6</v>
      </c>
      <c r="AE25">
        <f t="shared" si="6"/>
        <v>4</v>
      </c>
      <c r="AF25">
        <f t="shared" si="7"/>
        <v>5</v>
      </c>
    </row>
    <row r="26" spans="2:32" x14ac:dyDescent="0.25">
      <c r="B26" t="s">
        <v>1</v>
      </c>
      <c r="C26">
        <v>1.6226989999999999</v>
      </c>
      <c r="D26">
        <v>1.1304000000000001</v>
      </c>
      <c r="E26">
        <v>0.96108479999999996</v>
      </c>
      <c r="F26">
        <f t="shared" si="0"/>
        <v>0.66161419999999993</v>
      </c>
      <c r="G26">
        <v>4.4243600000000001E-2</v>
      </c>
      <c r="H26">
        <v>4.1361299999999997E-2</v>
      </c>
      <c r="I26">
        <v>3.9204700000000002E-2</v>
      </c>
      <c r="L26" t="s">
        <v>10</v>
      </c>
      <c r="M26">
        <v>1.2459119999999999</v>
      </c>
      <c r="N26">
        <v>0.79692220000000002</v>
      </c>
      <c r="O26">
        <v>0.61790809999999996</v>
      </c>
      <c r="P26">
        <f t="shared" si="1"/>
        <v>0.62800389999999995</v>
      </c>
      <c r="Q26">
        <v>6.2107000000000004E-3</v>
      </c>
      <c r="R26">
        <v>2.7199299999999999E-2</v>
      </c>
      <c r="S26">
        <v>1.7597399999999999E-2</v>
      </c>
      <c r="W26" t="s">
        <v>17</v>
      </c>
      <c r="X26">
        <v>0.45739350000000012</v>
      </c>
      <c r="Y26">
        <v>0.42382399999999998</v>
      </c>
      <c r="Z26">
        <v>0.38411089999999992</v>
      </c>
      <c r="AA26">
        <f t="shared" si="2"/>
        <v>1.1907850050597373</v>
      </c>
      <c r="AB26">
        <f t="shared" si="3"/>
        <v>1.1033896720973033</v>
      </c>
      <c r="AC26">
        <f t="shared" si="4"/>
        <v>0.92660695877838195</v>
      </c>
      <c r="AD26">
        <f t="shared" si="5"/>
        <v>27</v>
      </c>
      <c r="AE26">
        <f t="shared" si="6"/>
        <v>27</v>
      </c>
      <c r="AF26">
        <f t="shared" si="7"/>
        <v>28</v>
      </c>
    </row>
    <row r="27" spans="2:32" x14ac:dyDescent="0.25">
      <c r="B27" t="s">
        <v>27</v>
      </c>
      <c r="C27">
        <v>1.4729350000000001</v>
      </c>
      <c r="D27">
        <v>0.79931059999999998</v>
      </c>
      <c r="E27">
        <v>0.94267769999999995</v>
      </c>
      <c r="F27">
        <f t="shared" si="0"/>
        <v>0.67362440000000012</v>
      </c>
      <c r="G27">
        <v>2.8869599999999999E-2</v>
      </c>
      <c r="H27">
        <v>7.2172799999999995E-2</v>
      </c>
      <c r="I27">
        <v>3.06897E-2</v>
      </c>
      <c r="L27" t="s">
        <v>20</v>
      </c>
      <c r="M27">
        <v>1.259171</v>
      </c>
      <c r="N27">
        <v>0.77604169999999995</v>
      </c>
      <c r="O27">
        <v>0.625</v>
      </c>
      <c r="P27">
        <f t="shared" si="1"/>
        <v>0.63417100000000004</v>
      </c>
      <c r="Q27">
        <v>3.5032399999999998E-2</v>
      </c>
      <c r="R27">
        <v>4.6846699999999998E-2</v>
      </c>
      <c r="S27">
        <v>2.02203E-2</v>
      </c>
      <c r="W27" t="s">
        <v>18</v>
      </c>
      <c r="X27">
        <v>0.71970390000000006</v>
      </c>
      <c r="Y27">
        <v>0.60302510000000009</v>
      </c>
      <c r="Z27">
        <v>0.59606959999999998</v>
      </c>
      <c r="AA27">
        <f t="shared" si="2"/>
        <v>1.2074158789510487</v>
      </c>
      <c r="AB27">
        <f t="shared" si="3"/>
        <v>1.0116689393319171</v>
      </c>
      <c r="AC27">
        <f t="shared" si="4"/>
        <v>0.8378794390304124</v>
      </c>
      <c r="AD27">
        <f t="shared" si="5"/>
        <v>11</v>
      </c>
      <c r="AE27">
        <f t="shared" si="6"/>
        <v>15</v>
      </c>
      <c r="AF27">
        <f t="shared" si="7"/>
        <v>15</v>
      </c>
    </row>
    <row r="28" spans="2:32" x14ac:dyDescent="0.25">
      <c r="B28" t="s">
        <v>21</v>
      </c>
      <c r="C28">
        <v>1.5088839999999999</v>
      </c>
      <c r="D28">
        <v>0.90861080000000005</v>
      </c>
      <c r="E28">
        <v>0.81093999999999999</v>
      </c>
      <c r="F28">
        <f t="shared" si="0"/>
        <v>0.6979439999999999</v>
      </c>
      <c r="G28">
        <v>5.0165099999999997E-2</v>
      </c>
      <c r="H28">
        <v>3.9211799999999998E-2</v>
      </c>
      <c r="I28">
        <v>2.59917E-2</v>
      </c>
      <c r="L28" t="s">
        <v>30</v>
      </c>
      <c r="M28">
        <v>1.1867700000000001</v>
      </c>
      <c r="N28">
        <v>0.67509730000000001</v>
      </c>
      <c r="O28">
        <v>0.53112839999999995</v>
      </c>
      <c r="P28">
        <f t="shared" si="1"/>
        <v>0.65564160000000016</v>
      </c>
      <c r="Q28">
        <v>2.6692199999999999E-2</v>
      </c>
      <c r="R28">
        <v>2.66921E-2</v>
      </c>
      <c r="S28">
        <v>1.52526E-2</v>
      </c>
      <c r="W28" t="s">
        <v>19</v>
      </c>
      <c r="X28">
        <v>0.95433159999999995</v>
      </c>
      <c r="Y28">
        <v>0.67242230000000003</v>
      </c>
      <c r="Z28">
        <v>0.81112739999999994</v>
      </c>
      <c r="AA28">
        <f t="shared" si="2"/>
        <v>1.1765495777851913</v>
      </c>
      <c r="AB28">
        <f t="shared" si="3"/>
        <v>0.82899714644086742</v>
      </c>
      <c r="AC28">
        <f t="shared" si="4"/>
        <v>0.70460026682549348</v>
      </c>
      <c r="AD28">
        <f t="shared" si="5"/>
        <v>4</v>
      </c>
      <c r="AE28">
        <f t="shared" si="6"/>
        <v>10</v>
      </c>
      <c r="AF28">
        <f t="shared" si="7"/>
        <v>4</v>
      </c>
    </row>
    <row r="29" spans="2:32" x14ac:dyDescent="0.25">
      <c r="B29" t="s">
        <v>18</v>
      </c>
      <c r="C29">
        <v>1.5871960000000001</v>
      </c>
      <c r="D29">
        <v>1.130018</v>
      </c>
      <c r="E29">
        <v>0.86749209999999999</v>
      </c>
      <c r="F29">
        <f t="shared" si="0"/>
        <v>0.71970390000000006</v>
      </c>
      <c r="G29">
        <v>8.6682099999999998E-2</v>
      </c>
      <c r="H29">
        <v>0.1143465</v>
      </c>
      <c r="I29">
        <v>3.4907500000000001E-2</v>
      </c>
      <c r="L29" t="s">
        <v>21</v>
      </c>
      <c r="M29">
        <v>1.306953</v>
      </c>
      <c r="N29">
        <v>0.82891910000000002</v>
      </c>
      <c r="O29">
        <v>0.64578000000000002</v>
      </c>
      <c r="P29">
        <f t="shared" si="1"/>
        <v>0.66117300000000001</v>
      </c>
      <c r="Q29">
        <v>3.7617200000000003E-2</v>
      </c>
      <c r="R29">
        <v>4.2518199999999999E-2</v>
      </c>
      <c r="S29">
        <v>3.8884599999999998E-2</v>
      </c>
      <c r="W29" t="s">
        <v>20</v>
      </c>
      <c r="X29">
        <v>0.76625339999999997</v>
      </c>
      <c r="Y29">
        <v>0.63417100000000004</v>
      </c>
      <c r="Z29">
        <v>0.59973680000000007</v>
      </c>
      <c r="AA29">
        <f t="shared" si="2"/>
        <v>1.277649462230765</v>
      </c>
      <c r="AB29">
        <f t="shared" si="3"/>
        <v>1.0574155196079347</v>
      </c>
      <c r="AC29">
        <f t="shared" si="4"/>
        <v>0.82762569144880804</v>
      </c>
      <c r="AD29">
        <f t="shared" si="5"/>
        <v>9</v>
      </c>
      <c r="AE29">
        <f t="shared" si="6"/>
        <v>13</v>
      </c>
      <c r="AF29">
        <f t="shared" si="7"/>
        <v>14</v>
      </c>
    </row>
    <row r="30" spans="2:32" x14ac:dyDescent="0.25">
      <c r="B30" t="s">
        <v>3</v>
      </c>
      <c r="C30">
        <v>1.63998</v>
      </c>
      <c r="D30">
        <v>1.0650230000000001</v>
      </c>
      <c r="E30">
        <v>0.89490250000000005</v>
      </c>
      <c r="F30">
        <f t="shared" si="0"/>
        <v>0.74507749999999995</v>
      </c>
      <c r="G30">
        <v>8.6968500000000004E-2</v>
      </c>
      <c r="H30">
        <v>8.4887500000000005E-2</v>
      </c>
      <c r="I30">
        <v>3.8314800000000003E-2</v>
      </c>
      <c r="L30" t="s">
        <v>19</v>
      </c>
      <c r="M30">
        <v>1.224229</v>
      </c>
      <c r="N30">
        <v>0.82023559999999995</v>
      </c>
      <c r="O30">
        <v>0.55180669999999998</v>
      </c>
      <c r="P30">
        <f t="shared" si="1"/>
        <v>0.67242230000000003</v>
      </c>
      <c r="Q30">
        <v>5.2890300000000001E-2</v>
      </c>
      <c r="R30">
        <v>8.1551100000000001E-2</v>
      </c>
      <c r="S30">
        <v>1.3532600000000001E-2</v>
      </c>
      <c r="W30" t="s">
        <v>21</v>
      </c>
      <c r="X30">
        <v>0.6979439999999999</v>
      </c>
      <c r="Y30">
        <v>0.66117300000000001</v>
      </c>
      <c r="Z30">
        <v>0.65954989999999991</v>
      </c>
      <c r="AA30">
        <f t="shared" si="2"/>
        <v>1.0582125780020586</v>
      </c>
      <c r="AB30">
        <f t="shared" si="3"/>
        <v>1.002460920697585</v>
      </c>
      <c r="AC30">
        <f t="shared" si="4"/>
        <v>0.9473152573845468</v>
      </c>
      <c r="AD30">
        <f t="shared" si="5"/>
        <v>12</v>
      </c>
      <c r="AE30">
        <f t="shared" si="6"/>
        <v>11</v>
      </c>
      <c r="AF30">
        <f t="shared" si="7"/>
        <v>11</v>
      </c>
    </row>
    <row r="31" spans="2:32" x14ac:dyDescent="0.25">
      <c r="B31" t="s">
        <v>20</v>
      </c>
      <c r="C31">
        <v>1.6322449999999999</v>
      </c>
      <c r="D31">
        <v>0.86599159999999997</v>
      </c>
      <c r="E31">
        <v>0.93608219999999998</v>
      </c>
      <c r="F31">
        <f t="shared" si="0"/>
        <v>0.76625339999999997</v>
      </c>
      <c r="G31">
        <v>0.1074421</v>
      </c>
      <c r="H31">
        <v>9.37833E-2</v>
      </c>
      <c r="I31">
        <v>3.2759999999999997E-2</v>
      </c>
      <c r="L31" t="s">
        <v>14</v>
      </c>
      <c r="M31">
        <v>1.3637239999999999</v>
      </c>
      <c r="N31">
        <v>0.91723489999999996</v>
      </c>
      <c r="O31">
        <v>0.68692059999999999</v>
      </c>
      <c r="P31">
        <f t="shared" si="1"/>
        <v>0.67680339999999994</v>
      </c>
      <c r="Q31">
        <v>4.5880900000000002E-2</v>
      </c>
      <c r="R31">
        <v>3.2998100000000002E-2</v>
      </c>
      <c r="S31">
        <v>1.6341000000000001E-2</v>
      </c>
      <c r="W31" t="s">
        <v>22</v>
      </c>
      <c r="X31">
        <v>0.64913059999999989</v>
      </c>
      <c r="Y31">
        <v>0.51232540000000004</v>
      </c>
      <c r="Z31">
        <v>0.59229010000000004</v>
      </c>
      <c r="AA31">
        <f t="shared" si="2"/>
        <v>1.09596733087384</v>
      </c>
      <c r="AB31">
        <f t="shared" si="3"/>
        <v>0.86499065238470141</v>
      </c>
      <c r="AC31">
        <f t="shared" si="4"/>
        <v>0.78924857339955956</v>
      </c>
      <c r="AD31">
        <f t="shared" si="5"/>
        <v>16</v>
      </c>
      <c r="AE31">
        <f t="shared" si="6"/>
        <v>20</v>
      </c>
      <c r="AF31">
        <f t="shared" si="7"/>
        <v>16</v>
      </c>
    </row>
    <row r="32" spans="2:32" x14ac:dyDescent="0.25">
      <c r="B32" t="s">
        <v>30</v>
      </c>
      <c r="C32">
        <v>1.6964980000000001</v>
      </c>
      <c r="D32">
        <v>0.98054470000000005</v>
      </c>
      <c r="E32">
        <v>0.91050580000000003</v>
      </c>
      <c r="F32">
        <f t="shared" si="0"/>
        <v>0.78599220000000003</v>
      </c>
      <c r="G32">
        <v>3.3365100000000002E-2</v>
      </c>
      <c r="H32">
        <v>3.6225E-2</v>
      </c>
      <c r="I32">
        <v>2.5738799999999999E-2</v>
      </c>
      <c r="L32" t="s">
        <v>3</v>
      </c>
      <c r="M32">
        <v>1.440132</v>
      </c>
      <c r="N32">
        <v>0.98614599999999997</v>
      </c>
      <c r="O32">
        <v>0.75872240000000002</v>
      </c>
      <c r="P32">
        <f t="shared" si="1"/>
        <v>0.68140959999999995</v>
      </c>
      <c r="Q32">
        <v>5.96994E-2</v>
      </c>
      <c r="R32">
        <v>5.8266999999999999E-2</v>
      </c>
      <c r="S32">
        <v>2.0397999999999999E-2</v>
      </c>
      <c r="W32" t="s">
        <v>23</v>
      </c>
      <c r="X32">
        <v>0.49801429999999991</v>
      </c>
      <c r="Y32">
        <v>0.39592539999999998</v>
      </c>
      <c r="Z32">
        <v>0.4087963</v>
      </c>
      <c r="AA32">
        <f t="shared" si="2"/>
        <v>1.2182456152367327</v>
      </c>
      <c r="AB32">
        <f t="shared" si="3"/>
        <v>0.96851512599306788</v>
      </c>
      <c r="AC32">
        <f t="shared" si="4"/>
        <v>0.79500809514907511</v>
      </c>
      <c r="AD32">
        <f t="shared" si="5"/>
        <v>25</v>
      </c>
      <c r="AE32">
        <f t="shared" si="6"/>
        <v>28</v>
      </c>
      <c r="AF32">
        <f t="shared" si="7"/>
        <v>27</v>
      </c>
    </row>
    <row r="33" spans="2:32" x14ac:dyDescent="0.25">
      <c r="B33" t="s">
        <v>7</v>
      </c>
      <c r="C33">
        <v>1.7649140000000001</v>
      </c>
      <c r="D33">
        <v>1.2351190000000001</v>
      </c>
      <c r="E33">
        <v>0.96268010000000004</v>
      </c>
      <c r="F33">
        <f t="shared" si="0"/>
        <v>0.80223390000000006</v>
      </c>
      <c r="G33">
        <v>3.6274099999999997E-2</v>
      </c>
      <c r="H33">
        <v>3.7689100000000003E-2</v>
      </c>
      <c r="I33">
        <v>2.9135600000000001E-2</v>
      </c>
      <c r="L33" t="s">
        <v>29</v>
      </c>
      <c r="M33">
        <v>1.457328</v>
      </c>
      <c r="N33">
        <v>0.99175979999999997</v>
      </c>
      <c r="O33">
        <v>0.73866980000000004</v>
      </c>
      <c r="P33">
        <f t="shared" si="1"/>
        <v>0.71865819999999991</v>
      </c>
      <c r="Q33">
        <v>5.62379E-2</v>
      </c>
      <c r="R33">
        <v>4.7297499999999999E-2</v>
      </c>
      <c r="S33">
        <v>1.7592400000000001E-2</v>
      </c>
      <c r="W33" t="s">
        <v>24</v>
      </c>
      <c r="X33">
        <v>0.60822110000000007</v>
      </c>
      <c r="Y33">
        <v>0.51802420000000005</v>
      </c>
      <c r="Z33">
        <v>0.49472490000000013</v>
      </c>
      <c r="AA33">
        <f t="shared" si="2"/>
        <v>1.229412750399262</v>
      </c>
      <c r="AB33">
        <f t="shared" si="3"/>
        <v>1.0470954665916348</v>
      </c>
      <c r="AC33">
        <f t="shared" si="4"/>
        <v>0.85170376364779188</v>
      </c>
      <c r="AD33">
        <f t="shared" si="5"/>
        <v>22</v>
      </c>
      <c r="AE33">
        <f t="shared" si="6"/>
        <v>19</v>
      </c>
      <c r="AF33">
        <f t="shared" si="7"/>
        <v>22</v>
      </c>
    </row>
    <row r="34" spans="2:32" x14ac:dyDescent="0.25">
      <c r="B34" t="s">
        <v>16</v>
      </c>
      <c r="C34">
        <v>1.744283</v>
      </c>
      <c r="D34">
        <v>0.98679550000000005</v>
      </c>
      <c r="E34">
        <v>0.91980680000000004</v>
      </c>
      <c r="F34">
        <f t="shared" si="0"/>
        <v>0.82447619999999999</v>
      </c>
      <c r="G34">
        <v>0.1036793</v>
      </c>
      <c r="H34">
        <v>6.6436800000000004E-2</v>
      </c>
      <c r="I34">
        <v>5.66527E-2</v>
      </c>
      <c r="L34" t="s">
        <v>7</v>
      </c>
      <c r="M34">
        <v>1.1929369999999999</v>
      </c>
      <c r="N34">
        <v>0.82950939999999995</v>
      </c>
      <c r="O34">
        <v>0.4492507</v>
      </c>
      <c r="P34">
        <f t="shared" si="1"/>
        <v>0.74368629999999991</v>
      </c>
      <c r="Q34">
        <v>4.0802499999999998E-2</v>
      </c>
      <c r="R34">
        <v>2.5157599999999999E-2</v>
      </c>
      <c r="S34">
        <v>2.4544400000000001E-2</v>
      </c>
      <c r="W34" t="s">
        <v>25</v>
      </c>
      <c r="X34">
        <v>0.98807429999999996</v>
      </c>
      <c r="Y34">
        <v>0.96701890000000001</v>
      </c>
      <c r="Z34">
        <v>0.95116029999999996</v>
      </c>
      <c r="AA34">
        <f t="shared" si="2"/>
        <v>1.0388094414790021</v>
      </c>
      <c r="AB34">
        <f t="shared" si="3"/>
        <v>1.016672899405074</v>
      </c>
      <c r="AC34">
        <f t="shared" si="4"/>
        <v>0.97869046892526201</v>
      </c>
      <c r="AD34">
        <f t="shared" si="5"/>
        <v>3</v>
      </c>
      <c r="AE34">
        <f t="shared" si="6"/>
        <v>2</v>
      </c>
      <c r="AF34">
        <f t="shared" si="7"/>
        <v>3</v>
      </c>
    </row>
    <row r="35" spans="2:32" x14ac:dyDescent="0.25">
      <c r="B35" t="s">
        <v>11</v>
      </c>
      <c r="C35">
        <v>1.798473</v>
      </c>
      <c r="D35">
        <v>1.0448010000000001</v>
      </c>
      <c r="E35">
        <v>0.96108819999999995</v>
      </c>
      <c r="F35">
        <f t="shared" si="0"/>
        <v>0.83738480000000004</v>
      </c>
      <c r="G35">
        <v>6.5791600000000006E-2</v>
      </c>
      <c r="H35">
        <v>3.7622299999999997E-2</v>
      </c>
      <c r="I35">
        <v>2.01157E-2</v>
      </c>
      <c r="L35" t="s">
        <v>11</v>
      </c>
      <c r="M35">
        <v>1.3888480000000001</v>
      </c>
      <c r="N35">
        <v>0.92441890000000004</v>
      </c>
      <c r="O35">
        <v>0.61652779999999996</v>
      </c>
      <c r="P35">
        <f t="shared" si="1"/>
        <v>0.77232020000000012</v>
      </c>
      <c r="Q35">
        <v>5.3416699999999998E-2</v>
      </c>
      <c r="R35">
        <v>4.43408E-2</v>
      </c>
      <c r="S35">
        <v>2.00871E-2</v>
      </c>
      <c r="W35" t="s">
        <v>26</v>
      </c>
      <c r="X35">
        <v>1.2855042999999999</v>
      </c>
      <c r="Y35">
        <v>1.2103495</v>
      </c>
      <c r="Z35">
        <v>1.2415803000000001</v>
      </c>
      <c r="AA35">
        <f t="shared" si="2"/>
        <v>1.0353774943110807</v>
      </c>
      <c r="AB35">
        <f t="shared" si="3"/>
        <v>0.97484592820939564</v>
      </c>
      <c r="AC35">
        <f t="shared" si="4"/>
        <v>0.94153671831358321</v>
      </c>
      <c r="AD35">
        <f t="shared" si="5"/>
        <v>1</v>
      </c>
      <c r="AE35">
        <f t="shared" si="6"/>
        <v>1</v>
      </c>
      <c r="AF35">
        <f t="shared" si="7"/>
        <v>1</v>
      </c>
    </row>
    <row r="36" spans="2:32" x14ac:dyDescent="0.25">
      <c r="B36" t="s">
        <v>19</v>
      </c>
      <c r="C36">
        <v>1.712313</v>
      </c>
      <c r="D36">
        <v>0.99139270000000002</v>
      </c>
      <c r="E36">
        <v>0.75798140000000003</v>
      </c>
      <c r="F36">
        <f t="shared" si="0"/>
        <v>0.95433159999999995</v>
      </c>
      <c r="G36">
        <v>6.3268900000000003E-2</v>
      </c>
      <c r="H36">
        <v>8.0883999999999998E-2</v>
      </c>
      <c r="I36">
        <v>2.5544299999999999E-2</v>
      </c>
      <c r="L36" t="s">
        <v>16</v>
      </c>
      <c r="M36">
        <v>1.366506</v>
      </c>
      <c r="N36">
        <v>0.75426729999999997</v>
      </c>
      <c r="O36">
        <v>0.56006440000000002</v>
      </c>
      <c r="P36">
        <f t="shared" si="1"/>
        <v>0.80644159999999998</v>
      </c>
      <c r="Q36">
        <v>6.8330500000000002E-2</v>
      </c>
      <c r="R36">
        <v>4.7499899999999998E-2</v>
      </c>
      <c r="S36">
        <v>4.78156E-2</v>
      </c>
      <c r="W36" t="s">
        <v>27</v>
      </c>
      <c r="X36">
        <v>0.67362440000000012</v>
      </c>
      <c r="Y36">
        <v>0.50079929999999995</v>
      </c>
      <c r="Z36">
        <v>0.47133870000000011</v>
      </c>
      <c r="AA36">
        <f t="shared" si="2"/>
        <v>1.4291726947097703</v>
      </c>
      <c r="AB36">
        <f t="shared" si="3"/>
        <v>1.0625040973720168</v>
      </c>
      <c r="AC36">
        <f t="shared" si="4"/>
        <v>0.74343996446684513</v>
      </c>
      <c r="AD36">
        <f t="shared" si="5"/>
        <v>13</v>
      </c>
      <c r="AE36">
        <f t="shared" si="6"/>
        <v>21</v>
      </c>
      <c r="AF36">
        <f t="shared" si="7"/>
        <v>23</v>
      </c>
    </row>
    <row r="37" spans="2:32" x14ac:dyDescent="0.25">
      <c r="B37" t="s">
        <v>25</v>
      </c>
      <c r="C37">
        <v>1.903589</v>
      </c>
      <c r="D37">
        <v>1.040097</v>
      </c>
      <c r="E37">
        <v>0.91551470000000001</v>
      </c>
      <c r="F37">
        <f t="shared" si="0"/>
        <v>0.98807429999999996</v>
      </c>
      <c r="G37">
        <v>6.1427099999999998E-2</v>
      </c>
      <c r="H37">
        <v>4.6950899999999997E-2</v>
      </c>
      <c r="I37">
        <v>8.1598E-3</v>
      </c>
      <c r="L37" t="s">
        <v>5</v>
      </c>
      <c r="M37">
        <v>1.5067790000000001</v>
      </c>
      <c r="N37">
        <v>0.91014419999999996</v>
      </c>
      <c r="O37">
        <v>0.61635649999999997</v>
      </c>
      <c r="P37">
        <f t="shared" si="1"/>
        <v>0.89042250000000012</v>
      </c>
      <c r="Q37">
        <v>8.3134799999999995E-2</v>
      </c>
      <c r="R37">
        <v>5.3148300000000002E-2</v>
      </c>
      <c r="S37">
        <v>4.3847299999999999E-2</v>
      </c>
      <c r="W37" t="s">
        <v>28</v>
      </c>
      <c r="X37">
        <v>0.42286739999999989</v>
      </c>
      <c r="Y37">
        <v>0.3797912</v>
      </c>
      <c r="Z37">
        <v>0.37103379999999997</v>
      </c>
      <c r="AA37">
        <f t="shared" si="2"/>
        <v>1.1397004801179837</v>
      </c>
      <c r="AB37">
        <f t="shared" si="3"/>
        <v>1.0236027014250455</v>
      </c>
      <c r="AC37">
        <f t="shared" si="4"/>
        <v>0.8981330790692309</v>
      </c>
      <c r="AD37">
        <f t="shared" si="5"/>
        <v>29</v>
      </c>
      <c r="AE37">
        <f t="shared" si="6"/>
        <v>29</v>
      </c>
      <c r="AF37">
        <f t="shared" si="7"/>
        <v>29</v>
      </c>
    </row>
    <row r="38" spans="2:32" x14ac:dyDescent="0.25">
      <c r="B38" t="s">
        <v>5</v>
      </c>
      <c r="C38">
        <v>1.9812650000000001</v>
      </c>
      <c r="D38">
        <v>1.140145</v>
      </c>
      <c r="E38">
        <v>0.93473430000000002</v>
      </c>
      <c r="F38">
        <f t="shared" si="0"/>
        <v>1.0465306999999999</v>
      </c>
      <c r="G38">
        <v>0.10134410000000001</v>
      </c>
      <c r="H38">
        <v>5.1064600000000002E-2</v>
      </c>
      <c r="I38">
        <v>4.2941500000000001E-2</v>
      </c>
      <c r="L38" t="s">
        <v>25</v>
      </c>
      <c r="M38">
        <v>1.732591</v>
      </c>
      <c r="N38">
        <v>0.89962759999999997</v>
      </c>
      <c r="O38">
        <v>0.76557209999999998</v>
      </c>
      <c r="P38">
        <f t="shared" si="1"/>
        <v>0.96701890000000001</v>
      </c>
      <c r="Q38">
        <v>5.1675800000000001E-2</v>
      </c>
      <c r="R38">
        <v>2.2072999999999999E-2</v>
      </c>
      <c r="S38">
        <v>7.6832999999999997E-3</v>
      </c>
      <c r="W38" t="s">
        <v>29</v>
      </c>
      <c r="X38">
        <v>0.61977660000000001</v>
      </c>
      <c r="Y38">
        <v>0.71865819999999991</v>
      </c>
      <c r="Z38">
        <v>0.67627999999999999</v>
      </c>
      <c r="AA38">
        <f t="shared" si="2"/>
        <v>0.91644969539244103</v>
      </c>
      <c r="AB38">
        <f t="shared" si="3"/>
        <v>1.0626636895960253</v>
      </c>
      <c r="AC38">
        <f t="shared" si="4"/>
        <v>1.1595439388966926</v>
      </c>
      <c r="AD38">
        <f t="shared" si="5"/>
        <v>20</v>
      </c>
      <c r="AE38">
        <f t="shared" si="6"/>
        <v>7</v>
      </c>
      <c r="AF38">
        <f t="shared" si="7"/>
        <v>10</v>
      </c>
    </row>
    <row r="39" spans="2:32" x14ac:dyDescent="0.25">
      <c r="B39" t="s">
        <v>26</v>
      </c>
      <c r="C39">
        <v>1.599569</v>
      </c>
      <c r="D39">
        <v>0.31406469999999997</v>
      </c>
      <c r="E39">
        <v>1.043142</v>
      </c>
      <c r="F39">
        <f t="shared" si="0"/>
        <v>1.2855042999999999</v>
      </c>
      <c r="G39">
        <v>4.3815699999999999E-2</v>
      </c>
      <c r="H39">
        <v>3.4765699999999997E-2</v>
      </c>
      <c r="I39">
        <v>1.25033E-2</v>
      </c>
      <c r="L39" t="s">
        <v>26</v>
      </c>
      <c r="M39">
        <v>1.4774620000000001</v>
      </c>
      <c r="N39">
        <v>0.26711249999999997</v>
      </c>
      <c r="O39">
        <v>0.86691949999999995</v>
      </c>
      <c r="P39">
        <f t="shared" si="1"/>
        <v>1.2103495</v>
      </c>
      <c r="Q39">
        <v>3.8270400000000003E-2</v>
      </c>
      <c r="R39">
        <v>9.1208899999999996E-2</v>
      </c>
      <c r="S39">
        <v>3.5877999999999999E-3</v>
      </c>
      <c r="W39" t="s">
        <v>30</v>
      </c>
      <c r="X39">
        <v>0.78599220000000003</v>
      </c>
      <c r="Y39">
        <v>0.65564160000000016</v>
      </c>
      <c r="Z39">
        <v>0.71789829999999999</v>
      </c>
      <c r="AA39">
        <f t="shared" si="2"/>
        <v>1.094851735963158</v>
      </c>
      <c r="AB39">
        <f t="shared" si="3"/>
        <v>0.91327922074756296</v>
      </c>
      <c r="AC39">
        <f t="shared" si="4"/>
        <v>0.83415789622339775</v>
      </c>
      <c r="AD39">
        <f t="shared" si="5"/>
        <v>8</v>
      </c>
      <c r="AE39">
        <f t="shared" si="6"/>
        <v>12</v>
      </c>
      <c r="AF39">
        <f t="shared" si="7"/>
        <v>8</v>
      </c>
    </row>
    <row r="40" spans="2:32" x14ac:dyDescent="0.25">
      <c r="X40">
        <f>CORREL(X10:X39,Y10:Y39)</f>
        <v>0.88976703323031037</v>
      </c>
      <c r="Y40">
        <f>CORREL(Y10:Y39,Z10:Z39)</f>
        <v>0.96771072983336193</v>
      </c>
      <c r="Z40">
        <f>CORREL(X10:X39,Z10:Z39)</f>
        <v>0.94758766896060986</v>
      </c>
      <c r="AD40">
        <f>CORREL(AD10:AD39,AE10:AE39)</f>
        <v>0.81935483870967751</v>
      </c>
      <c r="AE40">
        <f>CORREL(AE10:AE39,AF10:AF39)</f>
        <v>0.95239154616240274</v>
      </c>
      <c r="AF40">
        <f>CORREL(AD10:AD39,AF10:AF39)</f>
        <v>0.89588431590656292</v>
      </c>
    </row>
    <row r="44" spans="2:32" x14ac:dyDescent="0.25">
      <c r="B44" t="s">
        <v>245</v>
      </c>
      <c r="M44" t="s">
        <v>246</v>
      </c>
    </row>
    <row r="45" spans="2:32" x14ac:dyDescent="0.25">
      <c r="V45" t="s">
        <v>327</v>
      </c>
    </row>
    <row r="46" spans="2:32" x14ac:dyDescent="0.25">
      <c r="C46" t="s">
        <v>218</v>
      </c>
      <c r="D46" t="s">
        <v>219</v>
      </c>
      <c r="E46" t="s">
        <v>220</v>
      </c>
      <c r="F46" t="s">
        <v>247</v>
      </c>
      <c r="G46" t="s">
        <v>236</v>
      </c>
      <c r="H46" t="s">
        <v>238</v>
      </c>
      <c r="I46" t="s">
        <v>240</v>
      </c>
      <c r="M46" t="s">
        <v>218</v>
      </c>
      <c r="N46" t="s">
        <v>219</v>
      </c>
      <c r="O46" t="s">
        <v>220</v>
      </c>
      <c r="P46" t="s">
        <v>247</v>
      </c>
      <c r="Q46" t="s">
        <v>237</v>
      </c>
      <c r="R46" t="s">
        <v>239</v>
      </c>
      <c r="S46" t="s">
        <v>241</v>
      </c>
      <c r="V46" t="s">
        <v>218</v>
      </c>
      <c r="W46" t="s">
        <v>219</v>
      </c>
      <c r="X46" t="s">
        <v>220</v>
      </c>
    </row>
    <row r="47" spans="2:32" x14ac:dyDescent="0.25">
      <c r="B47" t="s">
        <v>1</v>
      </c>
      <c r="C47">
        <v>1.6226989999999999</v>
      </c>
      <c r="D47">
        <v>1.1304000000000001</v>
      </c>
      <c r="E47">
        <v>0.96108479999999996</v>
      </c>
      <c r="F47">
        <f t="shared" ref="F47:F76" si="8">MAX(C47:E47)-MIN(C47:E47)</f>
        <v>0.66161419999999993</v>
      </c>
      <c r="G47">
        <v>4.4243600000000001E-2</v>
      </c>
      <c r="H47">
        <v>4.1361299999999997E-2</v>
      </c>
      <c r="I47">
        <v>3.9204700000000002E-2</v>
      </c>
      <c r="L47" t="s">
        <v>1</v>
      </c>
      <c r="M47">
        <v>1.0956189999999999</v>
      </c>
      <c r="N47">
        <v>0.70334300000000005</v>
      </c>
      <c r="O47">
        <v>0.50854659999999996</v>
      </c>
      <c r="P47">
        <f t="shared" ref="P47:P76" si="9">MAX(M47:O47)-MIN(M47:O47)</f>
        <v>0.58707239999999994</v>
      </c>
      <c r="Q47">
        <v>4.9921E-2</v>
      </c>
      <c r="R47">
        <v>4.1842499999999998E-2</v>
      </c>
      <c r="S47">
        <v>3.5445900000000002E-2</v>
      </c>
      <c r="U47" t="s">
        <v>1</v>
      </c>
      <c r="V47">
        <f>M47/C47</f>
        <v>0.67518313624399839</v>
      </c>
      <c r="W47">
        <f t="shared" ref="W47:X47" si="10">N47/D47</f>
        <v>0.62220718329794766</v>
      </c>
      <c r="X47">
        <f t="shared" si="10"/>
        <v>0.52913811559604307</v>
      </c>
    </row>
    <row r="48" spans="2:32" x14ac:dyDescent="0.25">
      <c r="B48" t="s">
        <v>2</v>
      </c>
      <c r="C48">
        <v>1.328546</v>
      </c>
      <c r="D48">
        <v>0.94133840000000002</v>
      </c>
      <c r="E48">
        <v>0.94219299999999995</v>
      </c>
      <c r="F48">
        <f t="shared" si="8"/>
        <v>0.38720759999999999</v>
      </c>
      <c r="G48">
        <v>3.5170399999999997E-2</v>
      </c>
      <c r="H48">
        <v>4.2786900000000003E-2</v>
      </c>
      <c r="I48">
        <v>2.56587E-2</v>
      </c>
      <c r="L48" t="s">
        <v>2</v>
      </c>
      <c r="M48">
        <v>1.0639259999999999</v>
      </c>
      <c r="N48">
        <v>0.87519619999999998</v>
      </c>
      <c r="O48">
        <v>0.60432269999999999</v>
      </c>
      <c r="P48">
        <f t="shared" si="9"/>
        <v>0.45960329999999994</v>
      </c>
      <c r="Q48">
        <v>2.79014E-2</v>
      </c>
      <c r="R48">
        <v>3.2884700000000003E-2</v>
      </c>
      <c r="S48">
        <v>2.7999E-2</v>
      </c>
      <c r="U48" t="s">
        <v>2</v>
      </c>
      <c r="V48">
        <f t="shared" ref="V48:V76" si="11">M48/C48</f>
        <v>0.80081984364862036</v>
      </c>
      <c r="W48">
        <f t="shared" ref="W48:W76" si="12">N48/D48</f>
        <v>0.92973600142095547</v>
      </c>
      <c r="X48">
        <f t="shared" ref="X48:X76" si="13">O48/E48</f>
        <v>0.6414001165366332</v>
      </c>
    </row>
    <row r="49" spans="2:24" x14ac:dyDescent="0.25">
      <c r="B49" t="s">
        <v>3</v>
      </c>
      <c r="C49">
        <v>1.63998</v>
      </c>
      <c r="D49">
        <v>1.0650230000000001</v>
      </c>
      <c r="E49">
        <v>0.89490250000000005</v>
      </c>
      <c r="F49">
        <f t="shared" si="8"/>
        <v>0.74507749999999995</v>
      </c>
      <c r="G49">
        <v>8.6968500000000004E-2</v>
      </c>
      <c r="H49">
        <v>8.4887500000000005E-2</v>
      </c>
      <c r="I49">
        <v>3.8314800000000003E-2</v>
      </c>
      <c r="L49" t="s">
        <v>3</v>
      </c>
      <c r="M49">
        <v>1.440132</v>
      </c>
      <c r="N49">
        <v>0.98614599999999997</v>
      </c>
      <c r="O49">
        <v>0.75872240000000002</v>
      </c>
      <c r="P49">
        <f t="shared" si="9"/>
        <v>0.68140959999999995</v>
      </c>
      <c r="Q49">
        <v>5.96994E-2</v>
      </c>
      <c r="R49">
        <v>5.8266999999999999E-2</v>
      </c>
      <c r="S49">
        <v>2.0397999999999999E-2</v>
      </c>
      <c r="U49" t="s">
        <v>3</v>
      </c>
      <c r="V49">
        <f t="shared" si="11"/>
        <v>0.87813997731679649</v>
      </c>
      <c r="W49">
        <f t="shared" si="12"/>
        <v>0.92593868864803852</v>
      </c>
      <c r="X49">
        <f t="shared" si="13"/>
        <v>0.84782688616916368</v>
      </c>
    </row>
    <row r="50" spans="2:24" x14ac:dyDescent="0.25">
      <c r="B50" t="s">
        <v>4</v>
      </c>
      <c r="C50">
        <v>1.615175</v>
      </c>
      <c r="D50">
        <v>1.0513920000000001</v>
      </c>
      <c r="E50">
        <v>1.006224</v>
      </c>
      <c r="F50">
        <f t="shared" si="8"/>
        <v>0.60895100000000002</v>
      </c>
      <c r="G50">
        <v>3.9942100000000001E-2</v>
      </c>
      <c r="H50">
        <v>4.75188E-2</v>
      </c>
      <c r="I50">
        <v>3.8563600000000003E-2</v>
      </c>
      <c r="L50" t="s">
        <v>4</v>
      </c>
      <c r="M50">
        <v>0.99844750000000004</v>
      </c>
      <c r="N50">
        <v>0.70782789999999995</v>
      </c>
      <c r="O50">
        <v>0.50710639999999996</v>
      </c>
      <c r="P50">
        <f t="shared" si="9"/>
        <v>0.49134110000000009</v>
      </c>
      <c r="Q50">
        <v>3.22852E-2</v>
      </c>
      <c r="R50">
        <v>4.3399199999999999E-2</v>
      </c>
      <c r="S50">
        <v>3.3617300000000003E-2</v>
      </c>
      <c r="U50" t="s">
        <v>4</v>
      </c>
      <c r="V50">
        <f t="shared" si="11"/>
        <v>0.61816676211556021</v>
      </c>
      <c r="W50">
        <f t="shared" si="12"/>
        <v>0.67322929982347202</v>
      </c>
      <c r="X50">
        <f t="shared" si="13"/>
        <v>0.5039696926330518</v>
      </c>
    </row>
    <row r="51" spans="2:24" x14ac:dyDescent="0.25">
      <c r="B51" t="s">
        <v>5</v>
      </c>
      <c r="C51">
        <v>1.9812650000000001</v>
      </c>
      <c r="D51">
        <v>1.140145</v>
      </c>
      <c r="E51">
        <v>0.93473430000000002</v>
      </c>
      <c r="F51">
        <f t="shared" si="8"/>
        <v>1.0465306999999999</v>
      </c>
      <c r="G51">
        <v>0.10134410000000001</v>
      </c>
      <c r="H51">
        <v>5.1064600000000002E-2</v>
      </c>
      <c r="I51">
        <v>4.2941500000000001E-2</v>
      </c>
      <c r="L51" t="s">
        <v>5</v>
      </c>
      <c r="M51">
        <v>1.5067790000000001</v>
      </c>
      <c r="N51">
        <v>0.91014419999999996</v>
      </c>
      <c r="O51">
        <v>0.61635649999999997</v>
      </c>
      <c r="P51">
        <f t="shared" si="9"/>
        <v>0.89042250000000012</v>
      </c>
      <c r="Q51">
        <v>8.3134799999999995E-2</v>
      </c>
      <c r="R51">
        <v>5.3148300000000002E-2</v>
      </c>
      <c r="S51">
        <v>4.3847299999999999E-2</v>
      </c>
      <c r="U51" t="s">
        <v>5</v>
      </c>
      <c r="V51">
        <f t="shared" si="11"/>
        <v>0.76051361125341643</v>
      </c>
      <c r="W51">
        <f t="shared" si="12"/>
        <v>0.79827057084844466</v>
      </c>
      <c r="X51">
        <f t="shared" si="13"/>
        <v>0.6593921930542187</v>
      </c>
    </row>
    <row r="52" spans="2:24" x14ac:dyDescent="0.25">
      <c r="B52" t="s">
        <v>6</v>
      </c>
      <c r="C52">
        <v>1.5227900000000001</v>
      </c>
      <c r="D52">
        <v>1.008678</v>
      </c>
      <c r="E52">
        <v>0.97499749999999996</v>
      </c>
      <c r="F52">
        <f t="shared" si="8"/>
        <v>0.54779250000000013</v>
      </c>
      <c r="G52">
        <v>4.32781E-2</v>
      </c>
      <c r="H52">
        <v>3.77679E-2</v>
      </c>
      <c r="I52">
        <v>1.57798E-2</v>
      </c>
      <c r="L52" t="s">
        <v>6</v>
      </c>
      <c r="M52">
        <v>1.095942</v>
      </c>
      <c r="N52">
        <v>0.88447560000000003</v>
      </c>
      <c r="O52">
        <v>0.66539709999999996</v>
      </c>
      <c r="P52">
        <f t="shared" si="9"/>
        <v>0.43054490000000001</v>
      </c>
      <c r="Q52">
        <v>1.86968E-2</v>
      </c>
      <c r="R52">
        <v>2.6088099999999999E-2</v>
      </c>
      <c r="S52">
        <v>1.8645999999999999E-2</v>
      </c>
      <c r="U52" t="s">
        <v>6</v>
      </c>
      <c r="V52">
        <f t="shared" si="11"/>
        <v>0.71969345740384416</v>
      </c>
      <c r="W52">
        <f t="shared" si="12"/>
        <v>0.87686615550254898</v>
      </c>
      <c r="X52">
        <f t="shared" si="13"/>
        <v>0.68246031400080509</v>
      </c>
    </row>
    <row r="53" spans="2:24" x14ac:dyDescent="0.25">
      <c r="B53" t="s">
        <v>7</v>
      </c>
      <c r="C53">
        <v>1.7649140000000001</v>
      </c>
      <c r="D53">
        <v>1.2351190000000001</v>
      </c>
      <c r="E53">
        <v>0.96268010000000004</v>
      </c>
      <c r="F53">
        <f t="shared" si="8"/>
        <v>0.80223390000000006</v>
      </c>
      <c r="G53">
        <v>3.6274099999999997E-2</v>
      </c>
      <c r="H53">
        <v>3.7689100000000003E-2</v>
      </c>
      <c r="I53">
        <v>2.9135600000000001E-2</v>
      </c>
      <c r="L53" t="s">
        <v>7</v>
      </c>
      <c r="M53">
        <v>1.1929369999999999</v>
      </c>
      <c r="N53">
        <v>0.82950939999999995</v>
      </c>
      <c r="O53">
        <v>0.4492507</v>
      </c>
      <c r="P53">
        <f t="shared" si="9"/>
        <v>0.74368629999999991</v>
      </c>
      <c r="Q53">
        <v>4.0802499999999998E-2</v>
      </c>
      <c r="R53">
        <v>2.5157599999999999E-2</v>
      </c>
      <c r="S53">
        <v>2.4544400000000001E-2</v>
      </c>
      <c r="U53" t="s">
        <v>7</v>
      </c>
      <c r="V53">
        <f t="shared" si="11"/>
        <v>0.67591792007995843</v>
      </c>
      <c r="W53">
        <f t="shared" si="12"/>
        <v>0.67160281721842174</v>
      </c>
      <c r="X53">
        <f t="shared" si="13"/>
        <v>0.46666665281644443</v>
      </c>
    </row>
    <row r="54" spans="2:24" x14ac:dyDescent="0.25">
      <c r="B54" t="s">
        <v>8</v>
      </c>
      <c r="C54">
        <v>1.4334629999999999</v>
      </c>
      <c r="D54">
        <v>1.086584</v>
      </c>
      <c r="E54">
        <v>0.97783169999999997</v>
      </c>
      <c r="F54">
        <f t="shared" si="8"/>
        <v>0.45563129999999996</v>
      </c>
      <c r="G54">
        <v>4.64959E-2</v>
      </c>
      <c r="H54">
        <v>5.1115800000000003E-2</v>
      </c>
      <c r="I54">
        <v>2.79492E-2</v>
      </c>
      <c r="L54" t="s">
        <v>8</v>
      </c>
      <c r="M54">
        <v>1.1180859999999999</v>
      </c>
      <c r="N54">
        <v>0.94333270000000002</v>
      </c>
      <c r="O54">
        <v>0.81750089999999997</v>
      </c>
      <c r="P54">
        <f t="shared" si="9"/>
        <v>0.30058509999999994</v>
      </c>
      <c r="Q54">
        <v>3.32456E-2</v>
      </c>
      <c r="R54">
        <v>3.8704799999999998E-2</v>
      </c>
      <c r="S54">
        <v>3.4606400000000002E-2</v>
      </c>
      <c r="U54" t="s">
        <v>8</v>
      </c>
      <c r="V54">
        <f t="shared" si="11"/>
        <v>0.77998943816477995</v>
      </c>
      <c r="W54">
        <f t="shared" si="12"/>
        <v>0.86816362103620159</v>
      </c>
      <c r="X54">
        <f t="shared" si="13"/>
        <v>0.83603436051418667</v>
      </c>
    </row>
    <row r="55" spans="2:24" x14ac:dyDescent="0.25">
      <c r="B55" t="s">
        <v>9</v>
      </c>
      <c r="C55">
        <v>1.5459849999999999</v>
      </c>
      <c r="D55">
        <v>1.0359830000000001</v>
      </c>
      <c r="E55">
        <v>0.90586529999999998</v>
      </c>
      <c r="F55">
        <f t="shared" si="8"/>
        <v>0.64011969999999996</v>
      </c>
      <c r="G55">
        <v>7.9429E-2</v>
      </c>
      <c r="H55">
        <v>9.2135999999999996E-2</v>
      </c>
      <c r="I55">
        <v>3.65785E-2</v>
      </c>
      <c r="L55" t="s">
        <v>9</v>
      </c>
      <c r="M55">
        <v>1.15202</v>
      </c>
      <c r="N55">
        <v>0.69137729999999997</v>
      </c>
      <c r="O55">
        <v>0.63245700000000005</v>
      </c>
      <c r="P55">
        <f t="shared" si="9"/>
        <v>0.519563</v>
      </c>
      <c r="Q55">
        <v>3.7943200000000003E-2</v>
      </c>
      <c r="R55">
        <v>5.27124E-2</v>
      </c>
      <c r="S55">
        <v>1.6807699999999998E-2</v>
      </c>
      <c r="U55" t="s">
        <v>9</v>
      </c>
      <c r="V55">
        <f t="shared" si="11"/>
        <v>0.74516893760288749</v>
      </c>
      <c r="W55">
        <f t="shared" si="12"/>
        <v>0.66736355712400675</v>
      </c>
      <c r="X55">
        <f t="shared" si="13"/>
        <v>0.69817996119290593</v>
      </c>
    </row>
    <row r="56" spans="2:24" x14ac:dyDescent="0.25">
      <c r="B56" t="s">
        <v>10</v>
      </c>
      <c r="C56">
        <v>1.427659</v>
      </c>
      <c r="D56">
        <v>0.97272320000000001</v>
      </c>
      <c r="E56">
        <v>0.95164879999999996</v>
      </c>
      <c r="F56">
        <f t="shared" si="8"/>
        <v>0.47601020000000005</v>
      </c>
      <c r="G56">
        <v>1.6704299999999998E-2</v>
      </c>
      <c r="H56">
        <v>2.4482E-2</v>
      </c>
      <c r="I56">
        <v>2.1674300000000001E-2</v>
      </c>
      <c r="L56" t="s">
        <v>10</v>
      </c>
      <c r="M56">
        <v>1.2459119999999999</v>
      </c>
      <c r="N56">
        <v>0.79692220000000002</v>
      </c>
      <c r="O56">
        <v>0.61790809999999996</v>
      </c>
      <c r="P56">
        <f t="shared" si="9"/>
        <v>0.62800389999999995</v>
      </c>
      <c r="Q56">
        <v>6.2107000000000004E-3</v>
      </c>
      <c r="R56">
        <v>2.7199299999999999E-2</v>
      </c>
      <c r="S56">
        <v>1.7597399999999999E-2</v>
      </c>
      <c r="U56" t="s">
        <v>10</v>
      </c>
      <c r="V56">
        <f t="shared" si="11"/>
        <v>0.87269579080158488</v>
      </c>
      <c r="W56">
        <f t="shared" si="12"/>
        <v>0.81926924329552331</v>
      </c>
      <c r="X56">
        <f t="shared" si="13"/>
        <v>0.6493026629151426</v>
      </c>
    </row>
    <row r="57" spans="2:24" x14ac:dyDescent="0.25">
      <c r="B57" t="s">
        <v>11</v>
      </c>
      <c r="C57">
        <v>1.798473</v>
      </c>
      <c r="D57">
        <v>1.0448010000000001</v>
      </c>
      <c r="E57">
        <v>0.96108819999999995</v>
      </c>
      <c r="F57">
        <f t="shared" si="8"/>
        <v>0.83738480000000004</v>
      </c>
      <c r="G57">
        <v>6.5791600000000006E-2</v>
      </c>
      <c r="H57">
        <v>3.7622299999999997E-2</v>
      </c>
      <c r="I57">
        <v>2.01157E-2</v>
      </c>
      <c r="L57" t="s">
        <v>11</v>
      </c>
      <c r="M57">
        <v>1.3888480000000001</v>
      </c>
      <c r="N57">
        <v>0.92441890000000004</v>
      </c>
      <c r="O57">
        <v>0.61652779999999996</v>
      </c>
      <c r="P57">
        <f t="shared" si="9"/>
        <v>0.77232020000000012</v>
      </c>
      <c r="Q57">
        <v>5.3416699999999998E-2</v>
      </c>
      <c r="R57">
        <v>4.43408E-2</v>
      </c>
      <c r="S57">
        <v>2.00871E-2</v>
      </c>
      <c r="U57" t="s">
        <v>11</v>
      </c>
      <c r="V57">
        <f t="shared" si="11"/>
        <v>0.77223733689635599</v>
      </c>
      <c r="W57">
        <f t="shared" si="12"/>
        <v>0.88477987674207814</v>
      </c>
      <c r="X57">
        <f t="shared" si="13"/>
        <v>0.64148930347911881</v>
      </c>
    </row>
    <row r="58" spans="2:24" x14ac:dyDescent="0.25">
      <c r="B58" t="s">
        <v>12</v>
      </c>
      <c r="C58">
        <v>1.582891</v>
      </c>
      <c r="D58">
        <v>0.93237300000000001</v>
      </c>
      <c r="E58">
        <v>0.93716500000000003</v>
      </c>
      <c r="F58">
        <f t="shared" si="8"/>
        <v>0.65051800000000004</v>
      </c>
      <c r="G58">
        <v>5.4026400000000002E-2</v>
      </c>
      <c r="H58">
        <v>4.6090100000000002E-2</v>
      </c>
      <c r="I58">
        <v>2.83763E-2</v>
      </c>
      <c r="L58" t="s">
        <v>12</v>
      </c>
      <c r="M58">
        <v>1.194812</v>
      </c>
      <c r="N58">
        <v>0.82230250000000005</v>
      </c>
      <c r="O58">
        <v>0.75224299999999999</v>
      </c>
      <c r="P58">
        <f t="shared" si="9"/>
        <v>0.44256899999999999</v>
      </c>
      <c r="Q58">
        <v>3.2444399999999998E-2</v>
      </c>
      <c r="R58">
        <v>3.0802800000000002E-2</v>
      </c>
      <c r="S58">
        <v>2.7862499999999998E-2</v>
      </c>
      <c r="U58" t="s">
        <v>12</v>
      </c>
      <c r="V58">
        <f t="shared" si="11"/>
        <v>0.75482898064364501</v>
      </c>
      <c r="W58">
        <f t="shared" si="12"/>
        <v>0.88194585214286558</v>
      </c>
      <c r="X58">
        <f t="shared" si="13"/>
        <v>0.80267935742371943</v>
      </c>
    </row>
    <row r="59" spans="2:24" x14ac:dyDescent="0.25">
      <c r="B59" t="s">
        <v>13</v>
      </c>
      <c r="C59">
        <v>1.4783930000000001</v>
      </c>
      <c r="D59">
        <v>0.98824860000000003</v>
      </c>
      <c r="E59">
        <v>0.91565580000000002</v>
      </c>
      <c r="F59">
        <f t="shared" si="8"/>
        <v>0.56273720000000005</v>
      </c>
      <c r="G59">
        <v>3.7334399999999997E-2</v>
      </c>
      <c r="H59">
        <v>2.5261100000000002E-2</v>
      </c>
      <c r="I59">
        <v>2.2289199999999999E-2</v>
      </c>
      <c r="L59" t="s">
        <v>13</v>
      </c>
      <c r="M59">
        <v>1.2170209999999999</v>
      </c>
      <c r="N59">
        <v>0.85140260000000001</v>
      </c>
      <c r="O59">
        <v>0.65826379999999995</v>
      </c>
      <c r="P59">
        <f t="shared" si="9"/>
        <v>0.55875719999999995</v>
      </c>
      <c r="Q59">
        <v>2.63755E-2</v>
      </c>
      <c r="R59">
        <v>2.1917699999999998E-2</v>
      </c>
      <c r="S59">
        <v>2.9347499999999999E-2</v>
      </c>
      <c r="U59" t="s">
        <v>13</v>
      </c>
      <c r="V59">
        <f t="shared" si="11"/>
        <v>0.82320533173520161</v>
      </c>
      <c r="W59">
        <f t="shared" si="12"/>
        <v>0.86152674539584473</v>
      </c>
      <c r="X59">
        <f t="shared" si="13"/>
        <v>0.71889873902398693</v>
      </c>
    </row>
    <row r="60" spans="2:24" x14ac:dyDescent="0.25">
      <c r="B60" t="s">
        <v>14</v>
      </c>
      <c r="C60">
        <v>1.5430029999999999</v>
      </c>
      <c r="D60">
        <v>1.0195019999999999</v>
      </c>
      <c r="E60">
        <v>0.90337880000000004</v>
      </c>
      <c r="F60">
        <f t="shared" si="8"/>
        <v>0.63962419999999987</v>
      </c>
      <c r="G60">
        <v>3.3007599999999998E-2</v>
      </c>
      <c r="H60">
        <v>6.5687200000000001E-2</v>
      </c>
      <c r="I60">
        <v>2.2000700000000002E-2</v>
      </c>
      <c r="L60" t="s">
        <v>14</v>
      </c>
      <c r="M60">
        <v>1.3637239999999999</v>
      </c>
      <c r="N60">
        <v>0.91723489999999996</v>
      </c>
      <c r="O60">
        <v>0.68692059999999999</v>
      </c>
      <c r="P60">
        <f t="shared" si="9"/>
        <v>0.67680339999999994</v>
      </c>
      <c r="Q60">
        <v>4.5880900000000002E-2</v>
      </c>
      <c r="R60">
        <v>3.2998100000000002E-2</v>
      </c>
      <c r="S60">
        <v>1.6341000000000001E-2</v>
      </c>
      <c r="U60" t="s">
        <v>14</v>
      </c>
      <c r="V60">
        <f t="shared" si="11"/>
        <v>0.88381163225217318</v>
      </c>
      <c r="W60">
        <f t="shared" si="12"/>
        <v>0.89968916196338999</v>
      </c>
      <c r="X60">
        <f t="shared" si="13"/>
        <v>0.76039043643707371</v>
      </c>
    </row>
    <row r="61" spans="2:24" x14ac:dyDescent="0.25">
      <c r="B61" t="s">
        <v>15</v>
      </c>
      <c r="C61">
        <v>1.5822210000000001</v>
      </c>
      <c r="D61">
        <v>0.95455800000000002</v>
      </c>
      <c r="E61">
        <v>0.94898910000000003</v>
      </c>
      <c r="F61">
        <f t="shared" si="8"/>
        <v>0.63323190000000007</v>
      </c>
      <c r="G61">
        <v>0.11076270000000001</v>
      </c>
      <c r="H61">
        <v>6.7864900000000006E-2</v>
      </c>
      <c r="I61">
        <v>1.7677200000000001E-2</v>
      </c>
      <c r="L61" t="s">
        <v>15</v>
      </c>
      <c r="M61">
        <v>1.2321089999999999</v>
      </c>
      <c r="N61">
        <v>0.85761299999999996</v>
      </c>
      <c r="O61">
        <v>0.77721229999999997</v>
      </c>
      <c r="P61">
        <f t="shared" si="9"/>
        <v>0.45489669999999993</v>
      </c>
      <c r="Q61">
        <v>4.14454E-2</v>
      </c>
      <c r="R61">
        <v>3.05058E-2</v>
      </c>
      <c r="S61">
        <v>1.8699799999999999E-2</v>
      </c>
      <c r="U61" t="s">
        <v>15</v>
      </c>
      <c r="V61">
        <f t="shared" si="11"/>
        <v>0.7787211773829319</v>
      </c>
      <c r="W61">
        <f t="shared" si="12"/>
        <v>0.89843990621837533</v>
      </c>
      <c r="X61">
        <f t="shared" si="13"/>
        <v>0.81898970177845032</v>
      </c>
    </row>
    <row r="62" spans="2:24" x14ac:dyDescent="0.25">
      <c r="B62" t="s">
        <v>16</v>
      </c>
      <c r="C62">
        <v>1.744283</v>
      </c>
      <c r="D62">
        <v>0.98679550000000005</v>
      </c>
      <c r="E62">
        <v>0.91980680000000004</v>
      </c>
      <c r="F62">
        <f t="shared" si="8"/>
        <v>0.82447619999999999</v>
      </c>
      <c r="G62">
        <v>0.1036793</v>
      </c>
      <c r="H62">
        <v>6.6436800000000004E-2</v>
      </c>
      <c r="I62">
        <v>5.66527E-2</v>
      </c>
      <c r="L62" t="s">
        <v>16</v>
      </c>
      <c r="M62">
        <v>1.366506</v>
      </c>
      <c r="N62">
        <v>0.75426729999999997</v>
      </c>
      <c r="O62">
        <v>0.56006440000000002</v>
      </c>
      <c r="P62">
        <f t="shared" si="9"/>
        <v>0.80644159999999998</v>
      </c>
      <c r="Q62">
        <v>6.8330500000000002E-2</v>
      </c>
      <c r="R62">
        <v>4.7499899999999998E-2</v>
      </c>
      <c r="S62">
        <v>4.78156E-2</v>
      </c>
      <c r="U62" t="s">
        <v>16</v>
      </c>
      <c r="V62">
        <f t="shared" si="11"/>
        <v>0.78341989229958664</v>
      </c>
      <c r="W62">
        <f t="shared" si="12"/>
        <v>0.76436029552222318</v>
      </c>
      <c r="X62">
        <f t="shared" si="13"/>
        <v>0.60889351981307382</v>
      </c>
    </row>
    <row r="63" spans="2:24" x14ac:dyDescent="0.25">
      <c r="B63" t="s">
        <v>17</v>
      </c>
      <c r="C63">
        <v>1.4225030000000001</v>
      </c>
      <c r="D63">
        <v>1.071375</v>
      </c>
      <c r="E63">
        <v>0.96510949999999995</v>
      </c>
      <c r="F63">
        <f t="shared" si="8"/>
        <v>0.45739350000000012</v>
      </c>
      <c r="G63">
        <v>3.3185199999999998E-2</v>
      </c>
      <c r="H63">
        <v>2.0609700000000002E-2</v>
      </c>
      <c r="I63">
        <v>1.34796E-2</v>
      </c>
      <c r="L63" t="s">
        <v>17</v>
      </c>
      <c r="M63">
        <v>1.107272</v>
      </c>
      <c r="N63">
        <v>0.86312169999999999</v>
      </c>
      <c r="O63">
        <v>0.68344800000000006</v>
      </c>
      <c r="P63">
        <f t="shared" si="9"/>
        <v>0.42382399999999998</v>
      </c>
      <c r="Q63">
        <v>2.3096100000000001E-2</v>
      </c>
      <c r="R63">
        <v>2.49249E-2</v>
      </c>
      <c r="S63">
        <v>2.2644000000000001E-2</v>
      </c>
      <c r="U63" t="s">
        <v>17</v>
      </c>
      <c r="V63">
        <f t="shared" si="11"/>
        <v>0.77839695241416007</v>
      </c>
      <c r="W63">
        <f t="shared" si="12"/>
        <v>0.80562053436005132</v>
      </c>
      <c r="X63">
        <f t="shared" si="13"/>
        <v>0.70815591391443156</v>
      </c>
    </row>
    <row r="64" spans="2:24" x14ac:dyDescent="0.25">
      <c r="B64" t="s">
        <v>18</v>
      </c>
      <c r="C64">
        <v>1.5871960000000001</v>
      </c>
      <c r="D64">
        <v>1.130018</v>
      </c>
      <c r="E64">
        <v>0.86749209999999999</v>
      </c>
      <c r="F64">
        <f t="shared" si="8"/>
        <v>0.71970390000000006</v>
      </c>
      <c r="G64">
        <v>8.6682099999999998E-2</v>
      </c>
      <c r="H64">
        <v>0.1143465</v>
      </c>
      <c r="I64">
        <v>3.4907500000000001E-2</v>
      </c>
      <c r="L64" t="s">
        <v>18</v>
      </c>
      <c r="M64">
        <v>1.2503230000000001</v>
      </c>
      <c r="N64">
        <v>0.80783729999999998</v>
      </c>
      <c r="O64">
        <v>0.64729789999999998</v>
      </c>
      <c r="P64">
        <f t="shared" si="9"/>
        <v>0.60302510000000009</v>
      </c>
      <c r="Q64">
        <v>4.27284E-2</v>
      </c>
      <c r="R64">
        <v>8.0091800000000005E-2</v>
      </c>
      <c r="S64">
        <v>1.7010899999999999E-2</v>
      </c>
      <c r="U64" t="s">
        <v>18</v>
      </c>
      <c r="V64">
        <f t="shared" si="11"/>
        <v>0.78775589152190406</v>
      </c>
      <c r="W64">
        <f t="shared" si="12"/>
        <v>0.71488887787628164</v>
      </c>
      <c r="X64">
        <f t="shared" si="13"/>
        <v>0.74617152133143338</v>
      </c>
    </row>
    <row r="65" spans="2:24" x14ac:dyDescent="0.25">
      <c r="B65" t="s">
        <v>19</v>
      </c>
      <c r="C65">
        <v>1.712313</v>
      </c>
      <c r="D65">
        <v>0.99139270000000002</v>
      </c>
      <c r="E65">
        <v>0.75798140000000003</v>
      </c>
      <c r="F65">
        <f t="shared" si="8"/>
        <v>0.95433159999999995</v>
      </c>
      <c r="G65">
        <v>6.3268900000000003E-2</v>
      </c>
      <c r="H65">
        <v>8.0883999999999998E-2</v>
      </c>
      <c r="I65">
        <v>2.5544299999999999E-2</v>
      </c>
      <c r="L65" t="s">
        <v>19</v>
      </c>
      <c r="M65">
        <v>1.224229</v>
      </c>
      <c r="N65">
        <v>0.82023559999999995</v>
      </c>
      <c r="O65">
        <v>0.55180669999999998</v>
      </c>
      <c r="P65">
        <f t="shared" si="9"/>
        <v>0.67242230000000003</v>
      </c>
      <c r="Q65">
        <v>5.2890300000000001E-2</v>
      </c>
      <c r="R65">
        <v>8.1551100000000001E-2</v>
      </c>
      <c r="S65">
        <v>1.3532600000000001E-2</v>
      </c>
      <c r="U65" t="s">
        <v>19</v>
      </c>
      <c r="V65">
        <f t="shared" si="11"/>
        <v>0.71495631931778825</v>
      </c>
      <c r="W65">
        <f t="shared" si="12"/>
        <v>0.82735690912390214</v>
      </c>
      <c r="X65">
        <f t="shared" si="13"/>
        <v>0.72799504051154817</v>
      </c>
    </row>
    <row r="66" spans="2:24" x14ac:dyDescent="0.25">
      <c r="B66" t="s">
        <v>20</v>
      </c>
      <c r="C66">
        <v>1.6322449999999999</v>
      </c>
      <c r="D66">
        <v>0.86599159999999997</v>
      </c>
      <c r="E66">
        <v>0.93608219999999998</v>
      </c>
      <c r="F66">
        <f t="shared" si="8"/>
        <v>0.76625339999999997</v>
      </c>
      <c r="G66">
        <v>0.1074421</v>
      </c>
      <c r="H66">
        <v>9.37833E-2</v>
      </c>
      <c r="I66">
        <v>3.2759999999999997E-2</v>
      </c>
      <c r="L66" t="s">
        <v>20</v>
      </c>
      <c r="M66">
        <v>1.259171</v>
      </c>
      <c r="N66">
        <v>0.77604169999999995</v>
      </c>
      <c r="O66">
        <v>0.625</v>
      </c>
      <c r="P66">
        <f t="shared" si="9"/>
        <v>0.63417100000000004</v>
      </c>
      <c r="Q66">
        <v>3.5032399999999998E-2</v>
      </c>
      <c r="R66">
        <v>4.6846699999999998E-2</v>
      </c>
      <c r="S66">
        <v>2.02203E-2</v>
      </c>
      <c r="U66" t="s">
        <v>20</v>
      </c>
      <c r="V66">
        <f t="shared" si="11"/>
        <v>0.77143504804732133</v>
      </c>
      <c r="W66">
        <f t="shared" si="12"/>
        <v>0.89613074768854573</v>
      </c>
      <c r="X66">
        <f t="shared" si="13"/>
        <v>0.6676764070505774</v>
      </c>
    </row>
    <row r="67" spans="2:24" x14ac:dyDescent="0.25">
      <c r="B67" t="s">
        <v>21</v>
      </c>
      <c r="C67">
        <v>1.5088839999999999</v>
      </c>
      <c r="D67">
        <v>0.90861080000000005</v>
      </c>
      <c r="E67">
        <v>0.81093999999999999</v>
      </c>
      <c r="F67">
        <f t="shared" si="8"/>
        <v>0.6979439999999999</v>
      </c>
      <c r="G67">
        <v>5.0165099999999997E-2</v>
      </c>
      <c r="H67">
        <v>3.9211799999999998E-2</v>
      </c>
      <c r="I67">
        <v>2.59917E-2</v>
      </c>
      <c r="L67" t="s">
        <v>21</v>
      </c>
      <c r="M67">
        <v>1.306953</v>
      </c>
      <c r="N67">
        <v>0.82891910000000002</v>
      </c>
      <c r="O67">
        <v>0.64578000000000002</v>
      </c>
      <c r="P67">
        <f t="shared" si="9"/>
        <v>0.66117300000000001</v>
      </c>
      <c r="Q67">
        <v>3.7617200000000003E-2</v>
      </c>
      <c r="R67">
        <v>4.2518199999999999E-2</v>
      </c>
      <c r="S67">
        <v>3.8884599999999998E-2</v>
      </c>
      <c r="U67" t="s">
        <v>21</v>
      </c>
      <c r="V67">
        <f t="shared" si="11"/>
        <v>0.86617195225080268</v>
      </c>
      <c r="W67">
        <f t="shared" si="12"/>
        <v>0.91229281007885876</v>
      </c>
      <c r="X67">
        <f t="shared" si="13"/>
        <v>0.79633511727131479</v>
      </c>
    </row>
    <row r="68" spans="2:24" x14ac:dyDescent="0.25">
      <c r="B68" t="s">
        <v>22</v>
      </c>
      <c r="C68">
        <v>1.6196159999999999</v>
      </c>
      <c r="D68">
        <v>1.1351</v>
      </c>
      <c r="E68">
        <v>0.97048540000000005</v>
      </c>
      <c r="F68">
        <f t="shared" si="8"/>
        <v>0.64913059999999989</v>
      </c>
      <c r="G68">
        <v>4.4256700000000003E-2</v>
      </c>
      <c r="H68">
        <v>4.2183499999999999E-2</v>
      </c>
      <c r="I68">
        <v>3.1975900000000002E-2</v>
      </c>
      <c r="L68" t="s">
        <v>22</v>
      </c>
      <c r="M68">
        <v>1.0811390000000001</v>
      </c>
      <c r="N68">
        <v>0.71413879999999996</v>
      </c>
      <c r="O68">
        <v>0.56881360000000003</v>
      </c>
      <c r="P68">
        <f t="shared" si="9"/>
        <v>0.51232540000000004</v>
      </c>
      <c r="Q68">
        <v>2.4028799999999999E-2</v>
      </c>
      <c r="R68">
        <v>3.6597400000000002E-2</v>
      </c>
      <c r="S68">
        <v>3.0075500000000002E-2</v>
      </c>
      <c r="U68" t="s">
        <v>22</v>
      </c>
      <c r="V68">
        <f t="shared" si="11"/>
        <v>0.66752798194139851</v>
      </c>
      <c r="W68">
        <f t="shared" si="12"/>
        <v>0.62914174962558367</v>
      </c>
      <c r="X68">
        <f t="shared" si="13"/>
        <v>0.58611247526237897</v>
      </c>
    </row>
    <row r="69" spans="2:24" x14ac:dyDescent="0.25">
      <c r="B69" t="s">
        <v>23</v>
      </c>
      <c r="C69">
        <v>1.3874789999999999</v>
      </c>
      <c r="D69">
        <v>1.0768899999999999</v>
      </c>
      <c r="E69">
        <v>0.8894647</v>
      </c>
      <c r="F69">
        <f t="shared" si="8"/>
        <v>0.49801429999999991</v>
      </c>
      <c r="G69">
        <v>4.2195900000000001E-2</v>
      </c>
      <c r="H69">
        <v>5.4469299999999998E-2</v>
      </c>
      <c r="I69">
        <v>3.7764100000000002E-2</v>
      </c>
      <c r="L69" t="s">
        <v>23</v>
      </c>
      <c r="M69">
        <v>1.063893</v>
      </c>
      <c r="N69">
        <v>0.84402980000000005</v>
      </c>
      <c r="O69">
        <v>0.66796759999999999</v>
      </c>
      <c r="P69">
        <f t="shared" si="9"/>
        <v>0.39592539999999998</v>
      </c>
      <c r="Q69">
        <v>3.10251E-2</v>
      </c>
      <c r="R69">
        <v>5.9700700000000002E-2</v>
      </c>
      <c r="S69">
        <v>4.2467600000000001E-2</v>
      </c>
      <c r="U69" t="s">
        <v>23</v>
      </c>
      <c r="V69">
        <f t="shared" si="11"/>
        <v>0.76678133506885515</v>
      </c>
      <c r="W69">
        <f t="shared" si="12"/>
        <v>0.78376602995663447</v>
      </c>
      <c r="X69">
        <f t="shared" si="13"/>
        <v>0.75097707643709755</v>
      </c>
    </row>
    <row r="70" spans="2:24" x14ac:dyDescent="0.25">
      <c r="B70" t="s">
        <v>24</v>
      </c>
      <c r="C70">
        <v>1.5218750000000001</v>
      </c>
      <c r="D70">
        <v>0.9582446</v>
      </c>
      <c r="E70">
        <v>0.91365390000000002</v>
      </c>
      <c r="F70">
        <f t="shared" si="8"/>
        <v>0.60822110000000007</v>
      </c>
      <c r="G70">
        <v>2.60617E-2</v>
      </c>
      <c r="H70">
        <v>3.6627699999999999E-2</v>
      </c>
      <c r="I70">
        <v>1.84601E-2</v>
      </c>
      <c r="L70" t="s">
        <v>24</v>
      </c>
      <c r="M70">
        <v>1.2316860000000001</v>
      </c>
      <c r="N70">
        <v>0.86856169999999999</v>
      </c>
      <c r="O70">
        <v>0.71366180000000001</v>
      </c>
      <c r="P70">
        <f t="shared" si="9"/>
        <v>0.51802420000000005</v>
      </c>
      <c r="Q70">
        <v>2.9304500000000001E-2</v>
      </c>
      <c r="R70">
        <v>2.5330700000000001E-2</v>
      </c>
      <c r="S70">
        <v>1.2811599999999999E-2</v>
      </c>
      <c r="U70" t="s">
        <v>24</v>
      </c>
      <c r="V70">
        <f t="shared" si="11"/>
        <v>0.80932139630390143</v>
      </c>
      <c r="W70">
        <f t="shared" si="12"/>
        <v>0.90640917778195673</v>
      </c>
      <c r="X70">
        <f t="shared" si="13"/>
        <v>0.7811073755609208</v>
      </c>
    </row>
    <row r="71" spans="2:24" x14ac:dyDescent="0.25">
      <c r="B71" t="s">
        <v>25</v>
      </c>
      <c r="C71">
        <v>1.903589</v>
      </c>
      <c r="D71">
        <v>1.040097</v>
      </c>
      <c r="E71">
        <v>0.91551470000000001</v>
      </c>
      <c r="F71">
        <f t="shared" si="8"/>
        <v>0.98807429999999996</v>
      </c>
      <c r="G71">
        <v>6.1427099999999998E-2</v>
      </c>
      <c r="H71">
        <v>4.6950899999999997E-2</v>
      </c>
      <c r="I71">
        <v>8.1598E-3</v>
      </c>
      <c r="L71" t="s">
        <v>25</v>
      </c>
      <c r="M71">
        <v>1.732591</v>
      </c>
      <c r="N71">
        <v>0.89962759999999997</v>
      </c>
      <c r="O71">
        <v>0.76557209999999998</v>
      </c>
      <c r="P71">
        <f t="shared" si="9"/>
        <v>0.96701890000000001</v>
      </c>
      <c r="Q71">
        <v>5.1675800000000001E-2</v>
      </c>
      <c r="R71">
        <v>2.2072999999999999E-2</v>
      </c>
      <c r="S71">
        <v>7.6832999999999997E-3</v>
      </c>
      <c r="U71" t="s">
        <v>25</v>
      </c>
      <c r="V71">
        <f t="shared" si="11"/>
        <v>0.91017073538458149</v>
      </c>
      <c r="W71">
        <f t="shared" si="12"/>
        <v>0.8649458656259944</v>
      </c>
      <c r="X71">
        <f t="shared" si="13"/>
        <v>0.83622043425408676</v>
      </c>
    </row>
    <row r="72" spans="2:24" x14ac:dyDescent="0.25">
      <c r="B72" t="s">
        <v>26</v>
      </c>
      <c r="C72">
        <v>1.599569</v>
      </c>
      <c r="D72">
        <v>0.31406469999999997</v>
      </c>
      <c r="E72">
        <v>1.043142</v>
      </c>
      <c r="F72">
        <f t="shared" si="8"/>
        <v>1.2855042999999999</v>
      </c>
      <c r="G72">
        <v>4.3815699999999999E-2</v>
      </c>
      <c r="H72">
        <v>3.4765699999999997E-2</v>
      </c>
      <c r="I72">
        <v>1.25033E-2</v>
      </c>
      <c r="L72" t="s">
        <v>26</v>
      </c>
      <c r="M72">
        <v>1.4774620000000001</v>
      </c>
      <c r="N72">
        <v>0.26711249999999997</v>
      </c>
      <c r="O72">
        <v>0.86691949999999995</v>
      </c>
      <c r="P72">
        <f t="shared" si="9"/>
        <v>1.2103495</v>
      </c>
      <c r="Q72">
        <v>3.8270400000000003E-2</v>
      </c>
      <c r="R72">
        <v>9.1208899999999996E-2</v>
      </c>
      <c r="S72">
        <v>3.5877999999999999E-3</v>
      </c>
      <c r="U72" t="s">
        <v>26</v>
      </c>
      <c r="V72">
        <f t="shared" si="11"/>
        <v>0.92366256160253168</v>
      </c>
      <c r="W72">
        <f t="shared" si="12"/>
        <v>0.8505015049446818</v>
      </c>
      <c r="X72">
        <f t="shared" si="13"/>
        <v>0.83106566507723778</v>
      </c>
    </row>
    <row r="73" spans="2:24" x14ac:dyDescent="0.25">
      <c r="B73" t="s">
        <v>27</v>
      </c>
      <c r="C73">
        <v>1.4729350000000001</v>
      </c>
      <c r="D73">
        <v>0.79931059999999998</v>
      </c>
      <c r="E73">
        <v>0.94267769999999995</v>
      </c>
      <c r="F73">
        <f t="shared" si="8"/>
        <v>0.67362440000000012</v>
      </c>
      <c r="G73">
        <v>2.8869599999999999E-2</v>
      </c>
      <c r="H73">
        <v>7.2172799999999995E-2</v>
      </c>
      <c r="I73">
        <v>3.06897E-2</v>
      </c>
      <c r="L73" t="s">
        <v>27</v>
      </c>
      <c r="M73">
        <v>1.237266</v>
      </c>
      <c r="N73">
        <v>0.88376080000000001</v>
      </c>
      <c r="O73">
        <v>0.73646670000000003</v>
      </c>
      <c r="P73">
        <f t="shared" si="9"/>
        <v>0.50079929999999995</v>
      </c>
      <c r="Q73">
        <v>4.1394500000000001E-2</v>
      </c>
      <c r="R73">
        <v>2.7527900000000001E-2</v>
      </c>
      <c r="S73">
        <v>9.2093000000000001E-3</v>
      </c>
      <c r="U73" t="s">
        <v>27</v>
      </c>
      <c r="V73">
        <f t="shared" si="11"/>
        <v>0.84000040734995085</v>
      </c>
      <c r="W73">
        <f t="shared" si="12"/>
        <v>1.1056537971597025</v>
      </c>
      <c r="X73">
        <f t="shared" si="13"/>
        <v>0.78124973148298726</v>
      </c>
    </row>
    <row r="74" spans="2:24" x14ac:dyDescent="0.25">
      <c r="B74" t="s">
        <v>28</v>
      </c>
      <c r="C74">
        <v>1.3638939999999999</v>
      </c>
      <c r="D74">
        <v>1.034977</v>
      </c>
      <c r="E74">
        <v>0.94102660000000005</v>
      </c>
      <c r="F74">
        <f t="shared" si="8"/>
        <v>0.42286739999999989</v>
      </c>
      <c r="G74">
        <v>4.0287400000000001E-2</v>
      </c>
      <c r="H74">
        <v>8.0951800000000004E-2</v>
      </c>
      <c r="I74">
        <v>2.8075200000000002E-2</v>
      </c>
      <c r="L74" t="s">
        <v>28</v>
      </c>
      <c r="M74">
        <v>1.1276969999999999</v>
      </c>
      <c r="N74">
        <v>0.92910409999999999</v>
      </c>
      <c r="O74">
        <v>0.74790579999999995</v>
      </c>
      <c r="P74">
        <f t="shared" si="9"/>
        <v>0.3797912</v>
      </c>
      <c r="Q74">
        <v>2.60412E-2</v>
      </c>
      <c r="R74">
        <v>7.3292800000000005E-2</v>
      </c>
      <c r="S74">
        <v>4.7451899999999998E-2</v>
      </c>
      <c r="U74" t="s">
        <v>28</v>
      </c>
      <c r="V74">
        <f t="shared" si="11"/>
        <v>0.82682158584171495</v>
      </c>
      <c r="W74">
        <f t="shared" si="12"/>
        <v>0.89770506977449738</v>
      </c>
      <c r="X74">
        <f t="shared" si="13"/>
        <v>0.79477647071825586</v>
      </c>
    </row>
    <row r="75" spans="2:24" x14ac:dyDescent="0.25">
      <c r="B75" t="s">
        <v>29</v>
      </c>
      <c r="C75">
        <v>1.5847560000000001</v>
      </c>
      <c r="D75">
        <v>0.98881699999999995</v>
      </c>
      <c r="E75">
        <v>0.96497940000000004</v>
      </c>
      <c r="F75">
        <f t="shared" si="8"/>
        <v>0.61977660000000001</v>
      </c>
      <c r="G75">
        <v>7.3541899999999993E-2</v>
      </c>
      <c r="H75">
        <v>6.2582600000000002E-2</v>
      </c>
      <c r="I75">
        <v>2.9128399999999999E-2</v>
      </c>
      <c r="L75" t="s">
        <v>29</v>
      </c>
      <c r="M75">
        <v>1.457328</v>
      </c>
      <c r="N75">
        <v>0.99175979999999997</v>
      </c>
      <c r="O75">
        <v>0.73866980000000004</v>
      </c>
      <c r="P75">
        <f t="shared" si="9"/>
        <v>0.71865819999999991</v>
      </c>
      <c r="Q75">
        <v>5.62379E-2</v>
      </c>
      <c r="R75">
        <v>4.7297499999999999E-2</v>
      </c>
      <c r="S75">
        <v>1.7592400000000001E-2</v>
      </c>
      <c r="U75" t="s">
        <v>29</v>
      </c>
      <c r="V75">
        <f t="shared" si="11"/>
        <v>0.91959140713144483</v>
      </c>
      <c r="W75">
        <f t="shared" si="12"/>
        <v>1.002976081519634</v>
      </c>
      <c r="X75">
        <f t="shared" si="13"/>
        <v>0.76547727340086225</v>
      </c>
    </row>
    <row r="76" spans="2:24" x14ac:dyDescent="0.25">
      <c r="B76" t="s">
        <v>30</v>
      </c>
      <c r="C76">
        <v>1.6964980000000001</v>
      </c>
      <c r="D76">
        <v>0.98054470000000005</v>
      </c>
      <c r="E76">
        <v>0.91050580000000003</v>
      </c>
      <c r="F76">
        <f t="shared" si="8"/>
        <v>0.78599220000000003</v>
      </c>
      <c r="G76">
        <v>3.3365100000000002E-2</v>
      </c>
      <c r="H76">
        <v>3.6225E-2</v>
      </c>
      <c r="I76">
        <v>2.5738799999999999E-2</v>
      </c>
      <c r="L76" t="s">
        <v>30</v>
      </c>
      <c r="M76">
        <v>1.1867700000000001</v>
      </c>
      <c r="N76">
        <v>0.67509730000000001</v>
      </c>
      <c r="O76">
        <v>0.53112839999999995</v>
      </c>
      <c r="P76">
        <f t="shared" si="9"/>
        <v>0.65564160000000016</v>
      </c>
      <c r="Q76">
        <v>2.6692199999999999E-2</v>
      </c>
      <c r="R76">
        <v>2.66921E-2</v>
      </c>
      <c r="S76">
        <v>1.52526E-2</v>
      </c>
      <c r="U76" t="s">
        <v>30</v>
      </c>
      <c r="V76">
        <f t="shared" si="11"/>
        <v>0.69954105457241922</v>
      </c>
      <c r="W76">
        <f t="shared" si="12"/>
        <v>0.68849212075696287</v>
      </c>
      <c r="X76">
        <f t="shared" si="13"/>
        <v>0.58333335163817734</v>
      </c>
    </row>
  </sheetData>
  <sortState xmlns:xlrd2="http://schemas.microsoft.com/office/spreadsheetml/2017/richdata2" ref="Z10:AA39">
    <sortCondition ref="Z10"/>
  </sortState>
  <conditionalFormatting sqref="AC10:AC39">
    <cfRule type="cellIs" dxfId="6" priority="1" operator="greaterThan">
      <formula>1</formula>
    </cfRule>
  </conditionalFormatting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1C214C-16F7-4D8B-80C7-80D698A3FEE6}">
  <dimension ref="B2:AM76"/>
  <sheetViews>
    <sheetView topLeftCell="A37" workbookViewId="0"/>
  </sheetViews>
  <sheetFormatPr defaultRowHeight="15" x14ac:dyDescent="0.25"/>
  <sheetData>
    <row r="2" spans="2:39" x14ac:dyDescent="0.25">
      <c r="B2" t="s">
        <v>242</v>
      </c>
    </row>
    <row r="3" spans="2:39" x14ac:dyDescent="0.25">
      <c r="B3" t="s">
        <v>243</v>
      </c>
    </row>
    <row r="4" spans="2:39" x14ac:dyDescent="0.25">
      <c r="B4" t="s">
        <v>244</v>
      </c>
    </row>
    <row r="8" spans="2:39" x14ac:dyDescent="0.25">
      <c r="B8" t="s">
        <v>257</v>
      </c>
      <c r="L8" t="s">
        <v>258</v>
      </c>
      <c r="V8" t="s">
        <v>259</v>
      </c>
      <c r="Y8" t="s">
        <v>261</v>
      </c>
      <c r="AF8" t="s">
        <v>260</v>
      </c>
    </row>
    <row r="9" spans="2:39" x14ac:dyDescent="0.25">
      <c r="Y9" t="s">
        <v>262</v>
      </c>
    </row>
    <row r="11" spans="2:39" x14ac:dyDescent="0.25">
      <c r="C11" t="s">
        <v>218</v>
      </c>
      <c r="D11" t="s">
        <v>219</v>
      </c>
      <c r="E11" t="s">
        <v>220</v>
      </c>
      <c r="F11" t="s">
        <v>247</v>
      </c>
      <c r="G11" t="s">
        <v>237</v>
      </c>
      <c r="H11" t="s">
        <v>239</v>
      </c>
      <c r="I11" t="s">
        <v>241</v>
      </c>
      <c r="M11" t="s">
        <v>218</v>
      </c>
      <c r="N11" t="s">
        <v>219</v>
      </c>
      <c r="O11" t="s">
        <v>220</v>
      </c>
      <c r="P11" t="s">
        <v>247</v>
      </c>
      <c r="Q11" t="s">
        <v>248</v>
      </c>
      <c r="R11" t="s">
        <v>251</v>
      </c>
      <c r="S11" t="s">
        <v>254</v>
      </c>
      <c r="V11" t="s">
        <v>218</v>
      </c>
      <c r="W11" t="s">
        <v>219</v>
      </c>
      <c r="X11" t="s">
        <v>220</v>
      </c>
      <c r="Y11" t="s">
        <v>247</v>
      </c>
      <c r="Z11" t="s">
        <v>249</v>
      </c>
      <c r="AA11" t="s">
        <v>252</v>
      </c>
      <c r="AB11" t="s">
        <v>255</v>
      </c>
      <c r="AF11" t="s">
        <v>218</v>
      </c>
      <c r="AG11" t="s">
        <v>219</v>
      </c>
      <c r="AH11" t="s">
        <v>220</v>
      </c>
      <c r="AI11" t="s">
        <v>247</v>
      </c>
      <c r="AK11" t="s">
        <v>250</v>
      </c>
      <c r="AL11" t="s">
        <v>253</v>
      </c>
      <c r="AM11" t="s">
        <v>256</v>
      </c>
    </row>
    <row r="12" spans="2:39" x14ac:dyDescent="0.25">
      <c r="B12" t="s">
        <v>28</v>
      </c>
      <c r="C12">
        <v>1.11771</v>
      </c>
      <c r="D12">
        <v>0.87833870000000003</v>
      </c>
      <c r="E12">
        <v>0.86791669999999999</v>
      </c>
      <c r="F12">
        <f t="shared" ref="F12:F41" si="0">MAX(C12:E12)-MIN(C12:E12)</f>
        <v>0.2497933</v>
      </c>
      <c r="G12">
        <v>3.4783599999999998E-2</v>
      </c>
      <c r="H12">
        <v>0.15378130000000001</v>
      </c>
      <c r="I12">
        <v>4.5927500000000003E-2</v>
      </c>
      <c r="L12" t="s">
        <v>8</v>
      </c>
      <c r="M12">
        <v>1.2372019999999999</v>
      </c>
      <c r="N12">
        <v>0.9811453</v>
      </c>
      <c r="O12">
        <v>0.89769100000000002</v>
      </c>
      <c r="P12">
        <f t="shared" ref="P12:P41" si="1">MAX(M12:O12)-MIN(M12:O12)</f>
        <v>0.3395109999999999</v>
      </c>
      <c r="Q12">
        <v>3.74081E-2</v>
      </c>
      <c r="R12">
        <v>4.41492E-2</v>
      </c>
      <c r="S12">
        <v>3.1898200000000002E-2</v>
      </c>
      <c r="U12" t="s">
        <v>8</v>
      </c>
      <c r="V12">
        <f>IF(Z12&lt;0.2, V47, "")</f>
        <v>1.139848</v>
      </c>
      <c r="X12">
        <f t="shared" ref="X12" si="2">IF(AB12&lt;0.2, X47, "")</f>
        <v>0.89747719999999997</v>
      </c>
      <c r="Y12">
        <f t="shared" ref="Y12:Y41" si="3">MAX(V12:X12)-MIN(V12:X12)</f>
        <v>0.2423708</v>
      </c>
      <c r="Z12">
        <v>6.2166100000000002E-2</v>
      </c>
      <c r="AA12">
        <v>0.2169248</v>
      </c>
      <c r="AB12">
        <v>9.0242000000000003E-2</v>
      </c>
      <c r="AE12" t="s">
        <v>17</v>
      </c>
      <c r="AF12">
        <v>1.2553049999999999</v>
      </c>
      <c r="AG12">
        <v>1.0553129999999999</v>
      </c>
      <c r="AH12">
        <v>0.89595740000000001</v>
      </c>
      <c r="AI12">
        <f t="shared" ref="AI12:AI41" si="4">MAX(AF12:AH12)-MIN(AF12:AH12)</f>
        <v>0.35934759999999988</v>
      </c>
      <c r="AK12">
        <v>3.5445600000000001E-2</v>
      </c>
      <c r="AL12">
        <v>3.96578E-2</v>
      </c>
      <c r="AM12">
        <v>2.8993399999999999E-2</v>
      </c>
    </row>
    <row r="13" spans="2:39" x14ac:dyDescent="0.25">
      <c r="B13" t="s">
        <v>8</v>
      </c>
      <c r="C13">
        <v>1.187427</v>
      </c>
      <c r="D13">
        <v>1.023916</v>
      </c>
      <c r="E13">
        <v>0.92217329999999997</v>
      </c>
      <c r="F13">
        <f t="shared" si="0"/>
        <v>0.26525370000000004</v>
      </c>
      <c r="G13">
        <v>5.3599800000000003E-2</v>
      </c>
      <c r="H13">
        <v>5.5411599999999998E-2</v>
      </c>
      <c r="I13">
        <v>3.5246800000000002E-2</v>
      </c>
      <c r="L13" t="s">
        <v>28</v>
      </c>
      <c r="M13">
        <v>1.257002</v>
      </c>
      <c r="N13">
        <v>0.96327859999999998</v>
      </c>
      <c r="O13">
        <v>0.88107259999999998</v>
      </c>
      <c r="P13">
        <f t="shared" si="1"/>
        <v>0.37592939999999997</v>
      </c>
      <c r="Q13">
        <v>4.0935199999999998E-2</v>
      </c>
      <c r="R13">
        <v>6.7488999999999993E-2</v>
      </c>
      <c r="S13">
        <v>3.9865999999999999E-2</v>
      </c>
      <c r="U13" t="s">
        <v>28</v>
      </c>
      <c r="V13">
        <f t="shared" ref="V13:X13" si="5">IF(Z13&lt;0.2, V48, "")</f>
        <v>1.166873</v>
      </c>
      <c r="W13">
        <f t="shared" si="5"/>
        <v>1.068797</v>
      </c>
      <c r="X13">
        <f t="shared" si="5"/>
        <v>0.86877070000000001</v>
      </c>
      <c r="Y13">
        <f t="shared" si="3"/>
        <v>0.29810230000000004</v>
      </c>
      <c r="Z13">
        <v>7.8551399999999993E-2</v>
      </c>
      <c r="AA13">
        <v>0.17206189999999999</v>
      </c>
      <c r="AB13">
        <v>9.6632099999999999E-2</v>
      </c>
      <c r="AE13" t="s">
        <v>8</v>
      </c>
      <c r="AF13">
        <v>1.2698510000000001</v>
      </c>
      <c r="AG13">
        <v>0.98585160000000005</v>
      </c>
      <c r="AH13">
        <v>0.90884980000000004</v>
      </c>
      <c r="AI13">
        <f t="shared" si="4"/>
        <v>0.36100120000000002</v>
      </c>
      <c r="AK13">
        <v>6.0793399999999997E-2</v>
      </c>
      <c r="AL13">
        <v>6.6539299999999996E-2</v>
      </c>
      <c r="AM13">
        <v>8.9466900000000002E-2</v>
      </c>
    </row>
    <row r="14" spans="2:39" x14ac:dyDescent="0.25">
      <c r="B14" t="s">
        <v>23</v>
      </c>
      <c r="C14">
        <v>1.158995</v>
      </c>
      <c r="D14">
        <v>0.97073160000000003</v>
      </c>
      <c r="E14">
        <v>0.814272</v>
      </c>
      <c r="F14">
        <f t="shared" si="0"/>
        <v>0.344723</v>
      </c>
      <c r="G14">
        <v>4.4607000000000001E-2</v>
      </c>
      <c r="H14">
        <v>8.0734399999999998E-2</v>
      </c>
      <c r="I14">
        <v>4.2961300000000001E-2</v>
      </c>
      <c r="L14" t="s">
        <v>23</v>
      </c>
      <c r="M14">
        <v>1.19746</v>
      </c>
      <c r="N14">
        <v>0.96085229999999999</v>
      </c>
      <c r="O14">
        <v>0.8014656</v>
      </c>
      <c r="P14">
        <f t="shared" si="1"/>
        <v>0.39599439999999997</v>
      </c>
      <c r="Q14">
        <v>4.18527E-2</v>
      </c>
      <c r="R14">
        <v>4.8843999999999999E-2</v>
      </c>
      <c r="S14">
        <v>5.0939199999999997E-2</v>
      </c>
      <c r="U14" t="s">
        <v>6</v>
      </c>
      <c r="V14">
        <f t="shared" ref="V14:X14" si="6">IF(Z14&lt;0.2, V49, "")</f>
        <v>1.0924</v>
      </c>
      <c r="W14">
        <f t="shared" si="6"/>
        <v>0.85040830000000001</v>
      </c>
      <c r="X14">
        <f t="shared" si="6"/>
        <v>0.73955230000000005</v>
      </c>
      <c r="Y14">
        <f t="shared" si="3"/>
        <v>0.35284769999999999</v>
      </c>
      <c r="Z14">
        <v>0.15204799999999999</v>
      </c>
      <c r="AA14">
        <v>0.12128849999999999</v>
      </c>
      <c r="AB14">
        <v>7.7454800000000004E-2</v>
      </c>
      <c r="AE14" t="s">
        <v>28</v>
      </c>
      <c r="AF14">
        <v>1.220904</v>
      </c>
      <c r="AG14">
        <v>1.014297</v>
      </c>
      <c r="AH14">
        <v>0.84238480000000004</v>
      </c>
      <c r="AI14">
        <f t="shared" si="4"/>
        <v>0.37851919999999994</v>
      </c>
      <c r="AK14">
        <v>3.5604700000000003E-2</v>
      </c>
      <c r="AL14">
        <v>7.4038099999999996E-2</v>
      </c>
      <c r="AM14">
        <v>5.6867399999999999E-2</v>
      </c>
    </row>
    <row r="15" spans="2:39" x14ac:dyDescent="0.25">
      <c r="B15" t="s">
        <v>17</v>
      </c>
      <c r="C15">
        <v>1.280718</v>
      </c>
      <c r="D15">
        <v>1.0030190000000001</v>
      </c>
      <c r="E15">
        <v>0.86622489999999996</v>
      </c>
      <c r="F15">
        <f t="shared" si="0"/>
        <v>0.41449310000000006</v>
      </c>
      <c r="G15">
        <v>3.9246900000000001E-2</v>
      </c>
      <c r="H15">
        <v>3.5281199999999999E-2</v>
      </c>
      <c r="I15">
        <v>2.4164600000000001E-2</v>
      </c>
      <c r="L15" t="s">
        <v>17</v>
      </c>
      <c r="M15">
        <v>1.270297</v>
      </c>
      <c r="N15">
        <v>0.94552550000000002</v>
      </c>
      <c r="O15">
        <v>0.86987329999999996</v>
      </c>
      <c r="P15">
        <f t="shared" si="1"/>
        <v>0.40042370000000005</v>
      </c>
      <c r="Q15">
        <v>4.43635E-2</v>
      </c>
      <c r="R15">
        <v>3.24044E-2</v>
      </c>
      <c r="S15">
        <v>2.7555E-2</v>
      </c>
      <c r="U15" t="s">
        <v>24</v>
      </c>
      <c r="V15">
        <f t="shared" ref="V15:X15" si="7">IF(Z15&lt;0.2, V50, "")</f>
        <v>1.117837</v>
      </c>
      <c r="W15">
        <f t="shared" si="7"/>
        <v>0.90376749999999995</v>
      </c>
      <c r="X15">
        <f t="shared" si="7"/>
        <v>0.70704400000000001</v>
      </c>
      <c r="Y15">
        <f t="shared" si="3"/>
        <v>0.41079299999999996</v>
      </c>
      <c r="Z15">
        <v>0.1647034</v>
      </c>
      <c r="AA15">
        <v>0.16932849999999999</v>
      </c>
      <c r="AB15">
        <v>4.7631100000000003E-2</v>
      </c>
      <c r="AE15" t="s">
        <v>2</v>
      </c>
      <c r="AF15">
        <v>1.1959820000000001</v>
      </c>
      <c r="AG15">
        <v>0.91357679999999997</v>
      </c>
      <c r="AH15">
        <v>0.80722590000000005</v>
      </c>
      <c r="AI15">
        <f t="shared" si="4"/>
        <v>0.38875610000000005</v>
      </c>
      <c r="AK15">
        <v>3.6384899999999998E-2</v>
      </c>
      <c r="AL15">
        <v>4.8425099999999999E-2</v>
      </c>
      <c r="AM15">
        <v>4.2972700000000003E-2</v>
      </c>
    </row>
    <row r="16" spans="2:39" x14ac:dyDescent="0.25">
      <c r="B16" t="s">
        <v>10</v>
      </c>
      <c r="C16">
        <v>1.298262</v>
      </c>
      <c r="D16">
        <v>0.9438995</v>
      </c>
      <c r="E16">
        <v>0.87539299999999998</v>
      </c>
      <c r="F16">
        <f t="shared" si="0"/>
        <v>0.42286900000000005</v>
      </c>
      <c r="G16">
        <v>6.6917900000000002E-2</v>
      </c>
      <c r="H16">
        <v>7.1924600000000005E-2</v>
      </c>
      <c r="I16">
        <v>5.1325500000000003E-2</v>
      </c>
      <c r="L16" t="s">
        <v>15</v>
      </c>
      <c r="M16">
        <v>1.2545500000000001</v>
      </c>
      <c r="N16">
        <v>0.8790365</v>
      </c>
      <c r="O16">
        <v>0.85333340000000002</v>
      </c>
      <c r="P16">
        <f t="shared" si="1"/>
        <v>0.40121660000000003</v>
      </c>
      <c r="Q16">
        <v>6.5015799999999999E-2</v>
      </c>
      <c r="R16">
        <v>4.9991300000000002E-2</v>
      </c>
      <c r="S16">
        <v>2.1315500000000001E-2</v>
      </c>
      <c r="U16" t="s">
        <v>17</v>
      </c>
      <c r="V16">
        <f t="shared" ref="V16:X16" si="8">IF(Z16&lt;0.2, V51, "")</f>
        <v>1.144196</v>
      </c>
      <c r="W16">
        <f t="shared" si="8"/>
        <v>0.96028690000000005</v>
      </c>
      <c r="X16">
        <f t="shared" si="8"/>
        <v>0.71959660000000003</v>
      </c>
      <c r="Y16">
        <f t="shared" si="3"/>
        <v>0.42459939999999996</v>
      </c>
      <c r="Z16">
        <v>7.54528E-2</v>
      </c>
      <c r="AA16">
        <v>9.2877600000000005E-2</v>
      </c>
      <c r="AB16">
        <v>6.5260899999999997E-2</v>
      </c>
      <c r="AE16" t="s">
        <v>23</v>
      </c>
      <c r="AF16">
        <v>1.2061379999999999</v>
      </c>
      <c r="AG16">
        <v>0.97767610000000005</v>
      </c>
      <c r="AH16">
        <v>0.81472109999999998</v>
      </c>
      <c r="AI16">
        <f t="shared" si="4"/>
        <v>0.39141689999999996</v>
      </c>
      <c r="AK16">
        <v>3.4788399999999997E-2</v>
      </c>
      <c r="AL16">
        <v>7.7792100000000003E-2</v>
      </c>
      <c r="AM16">
        <v>5.3247500000000003E-2</v>
      </c>
    </row>
    <row r="17" spans="2:39" x14ac:dyDescent="0.25">
      <c r="B17" t="s">
        <v>6</v>
      </c>
      <c r="C17">
        <v>1.2923880000000001</v>
      </c>
      <c r="D17">
        <v>0.98611210000000005</v>
      </c>
      <c r="E17">
        <v>0.83269689999999996</v>
      </c>
      <c r="F17">
        <f t="shared" si="0"/>
        <v>0.45969110000000013</v>
      </c>
      <c r="G17">
        <v>6.7640500000000006E-2</v>
      </c>
      <c r="H17">
        <v>6.2447500000000003E-2</v>
      </c>
      <c r="I17">
        <v>5.5008599999999998E-2</v>
      </c>
      <c r="L17" t="s">
        <v>2</v>
      </c>
      <c r="M17">
        <v>1.1813009999999999</v>
      </c>
      <c r="N17">
        <v>0.93017300000000003</v>
      </c>
      <c r="O17">
        <v>0.76942180000000004</v>
      </c>
      <c r="P17">
        <f t="shared" si="1"/>
        <v>0.41187919999999989</v>
      </c>
      <c r="Q17">
        <v>4.4298200000000003E-2</v>
      </c>
      <c r="R17">
        <v>6.1779399999999998E-2</v>
      </c>
      <c r="S17">
        <v>4.5995500000000002E-2</v>
      </c>
      <c r="U17" t="s">
        <v>4</v>
      </c>
      <c r="V17">
        <f t="shared" ref="V17:X17" si="9">IF(Z17&lt;0.2, V52, "")</f>
        <v>0.96278410000000003</v>
      </c>
      <c r="X17">
        <f t="shared" si="9"/>
        <v>0.47674549999999999</v>
      </c>
      <c r="Y17">
        <f t="shared" si="3"/>
        <v>0.48603860000000004</v>
      </c>
      <c r="Z17">
        <v>0.19481219999999999</v>
      </c>
      <c r="AA17">
        <v>0.22938149999999999</v>
      </c>
      <c r="AB17">
        <v>0.18414659999999999</v>
      </c>
      <c r="AE17" t="s">
        <v>10</v>
      </c>
      <c r="AF17">
        <v>1.3726609999999999</v>
      </c>
      <c r="AG17">
        <v>1.046387</v>
      </c>
      <c r="AH17">
        <v>0.93247190000000002</v>
      </c>
      <c r="AI17">
        <f t="shared" si="4"/>
        <v>0.44018909999999989</v>
      </c>
      <c r="AK17">
        <v>1.2421099999999999E-2</v>
      </c>
      <c r="AL17">
        <v>4.4934399999999999E-2</v>
      </c>
      <c r="AM17">
        <v>3.4114800000000001E-2</v>
      </c>
    </row>
    <row r="18" spans="2:39" x14ac:dyDescent="0.25">
      <c r="B18" t="s">
        <v>13</v>
      </c>
      <c r="C18">
        <v>1.3021229999999999</v>
      </c>
      <c r="D18">
        <v>0.88968910000000001</v>
      </c>
      <c r="E18">
        <v>0.83339649999999998</v>
      </c>
      <c r="F18">
        <f t="shared" si="0"/>
        <v>0.46872649999999993</v>
      </c>
      <c r="G18">
        <v>5.4980000000000001E-2</v>
      </c>
      <c r="H18">
        <v>5.36798E-2</v>
      </c>
      <c r="I18">
        <v>3.69629E-2</v>
      </c>
      <c r="L18" t="s">
        <v>6</v>
      </c>
      <c r="M18">
        <v>1.24543</v>
      </c>
      <c r="N18">
        <v>0.96064550000000004</v>
      </c>
      <c r="O18">
        <v>0.81975100000000001</v>
      </c>
      <c r="P18">
        <f t="shared" si="1"/>
        <v>0.42567900000000003</v>
      </c>
      <c r="Q18">
        <v>3.5759600000000002E-2</v>
      </c>
      <c r="R18">
        <v>4.197E-2</v>
      </c>
      <c r="S18">
        <v>3.2704999999999998E-2</v>
      </c>
      <c r="U18" t="s">
        <v>23</v>
      </c>
      <c r="V18">
        <f t="shared" ref="V18:X18" si="10">IF(Z18&lt;0.2, V53, "")</f>
        <v>1.302724</v>
      </c>
      <c r="X18">
        <f t="shared" si="10"/>
        <v>0.80489889999999997</v>
      </c>
      <c r="Y18">
        <f t="shared" si="3"/>
        <v>0.49782510000000002</v>
      </c>
      <c r="Z18">
        <v>0.11334379999999999</v>
      </c>
      <c r="AA18">
        <v>0.2054048</v>
      </c>
      <c r="AB18">
        <v>8.6387000000000005E-2</v>
      </c>
      <c r="AE18" t="s">
        <v>6</v>
      </c>
      <c r="AF18">
        <v>1.389837</v>
      </c>
      <c r="AG18">
        <v>0.96688280000000004</v>
      </c>
      <c r="AH18">
        <v>0.94425669999999995</v>
      </c>
      <c r="AI18">
        <f t="shared" si="4"/>
        <v>0.44558030000000004</v>
      </c>
      <c r="AK18">
        <v>5.15392E-2</v>
      </c>
      <c r="AL18">
        <v>4.0120200000000002E-2</v>
      </c>
      <c r="AM18">
        <v>3.3133299999999997E-2</v>
      </c>
    </row>
    <row r="19" spans="2:39" x14ac:dyDescent="0.25">
      <c r="B19" t="s">
        <v>2</v>
      </c>
      <c r="C19">
        <v>1.247827</v>
      </c>
      <c r="D19">
        <v>0.96607920000000003</v>
      </c>
      <c r="E19">
        <v>0.77366380000000001</v>
      </c>
      <c r="F19">
        <f t="shared" si="0"/>
        <v>0.47416320000000001</v>
      </c>
      <c r="G19">
        <v>6.5847900000000001E-2</v>
      </c>
      <c r="H19">
        <v>6.6543500000000005E-2</v>
      </c>
      <c r="I19">
        <v>4.9483899999999997E-2</v>
      </c>
      <c r="L19" t="s">
        <v>27</v>
      </c>
      <c r="M19">
        <v>1.329399</v>
      </c>
      <c r="N19">
        <v>0.84770800000000002</v>
      </c>
      <c r="O19">
        <v>0.88376080000000001</v>
      </c>
      <c r="P19">
        <f t="shared" si="1"/>
        <v>0.48169099999999998</v>
      </c>
      <c r="Q19">
        <v>9.4975199999999996E-2</v>
      </c>
      <c r="R19">
        <v>0.18638550000000001</v>
      </c>
      <c r="S19">
        <v>2.8868700000000001E-2</v>
      </c>
      <c r="U19" t="s">
        <v>15</v>
      </c>
      <c r="X19">
        <f t="shared" ref="X19" si="11">IF(AB19&lt;0.2, X54, "")</f>
        <v>0.7492065</v>
      </c>
      <c r="Y19">
        <f t="shared" si="3"/>
        <v>0</v>
      </c>
      <c r="Z19">
        <v>0.23210510000000001</v>
      </c>
      <c r="AA19">
        <v>0.27882249999999997</v>
      </c>
      <c r="AB19">
        <v>8.0805399999999999E-2</v>
      </c>
      <c r="AE19" t="s">
        <v>12</v>
      </c>
      <c r="AF19">
        <v>1.384031</v>
      </c>
      <c r="AG19">
        <v>0.98843510000000001</v>
      </c>
      <c r="AH19">
        <v>0.89524590000000004</v>
      </c>
      <c r="AI19">
        <f t="shared" si="4"/>
        <v>0.48878509999999997</v>
      </c>
      <c r="AK19">
        <v>5.3983400000000001E-2</v>
      </c>
      <c r="AL19">
        <v>4.8659399999999998E-2</v>
      </c>
      <c r="AM19">
        <v>3.26585E-2</v>
      </c>
    </row>
    <row r="20" spans="2:39" x14ac:dyDescent="0.25">
      <c r="B20" t="s">
        <v>4</v>
      </c>
      <c r="C20">
        <v>1.336735</v>
      </c>
      <c r="D20">
        <v>1.0143219999999999</v>
      </c>
      <c r="E20">
        <v>0.84812500000000002</v>
      </c>
      <c r="F20">
        <f t="shared" si="0"/>
        <v>0.48860999999999999</v>
      </c>
      <c r="G20">
        <v>4.6427799999999998E-2</v>
      </c>
      <c r="H20">
        <v>6.3378699999999996E-2</v>
      </c>
      <c r="I20">
        <v>5.6527500000000001E-2</v>
      </c>
      <c r="L20" t="s">
        <v>12</v>
      </c>
      <c r="M20">
        <v>1.341412</v>
      </c>
      <c r="N20">
        <v>0.82945409999999997</v>
      </c>
      <c r="O20">
        <v>0.86113379999999995</v>
      </c>
      <c r="P20">
        <f t="shared" si="1"/>
        <v>0.51195790000000008</v>
      </c>
      <c r="Q20">
        <v>4.9101800000000001E-2</v>
      </c>
      <c r="R20">
        <v>4.0052299999999999E-2</v>
      </c>
      <c r="S20">
        <v>3.4970800000000003E-2</v>
      </c>
      <c r="U20" t="s">
        <v>18</v>
      </c>
      <c r="V20">
        <f t="shared" ref="V20:X20" si="12">IF(Z20&lt;0.2, V55, "")</f>
        <v>1.2092750000000001</v>
      </c>
      <c r="X20">
        <f t="shared" si="12"/>
        <v>0.68535860000000004</v>
      </c>
      <c r="Y20">
        <f t="shared" si="3"/>
        <v>0.52391640000000006</v>
      </c>
      <c r="Z20">
        <v>0.18668080000000001</v>
      </c>
      <c r="AA20">
        <v>0.59232569999999996</v>
      </c>
      <c r="AB20">
        <v>0.1753401</v>
      </c>
      <c r="AE20" t="s">
        <v>24</v>
      </c>
      <c r="AF20">
        <v>1.370746</v>
      </c>
      <c r="AG20">
        <v>1.050638</v>
      </c>
      <c r="AH20">
        <v>0.87009389999999998</v>
      </c>
      <c r="AI20">
        <f t="shared" si="4"/>
        <v>0.50065210000000004</v>
      </c>
      <c r="AK20">
        <v>5.58448E-2</v>
      </c>
      <c r="AL20">
        <v>6.1014800000000001E-2</v>
      </c>
      <c r="AM20">
        <v>1.7782300000000001E-2</v>
      </c>
    </row>
    <row r="21" spans="2:39" x14ac:dyDescent="0.25">
      <c r="B21" t="s">
        <v>12</v>
      </c>
      <c r="C21">
        <v>1.2708870000000001</v>
      </c>
      <c r="D21">
        <v>0.77722259999999999</v>
      </c>
      <c r="E21">
        <v>0.79223949999999999</v>
      </c>
      <c r="F21">
        <f t="shared" si="0"/>
        <v>0.49366440000000011</v>
      </c>
      <c r="G21">
        <v>7.5222999999999998E-2</v>
      </c>
      <c r="H21">
        <v>7.3267399999999996E-2</v>
      </c>
      <c r="I21">
        <v>3.0317500000000001E-2</v>
      </c>
      <c r="L21" t="s">
        <v>9</v>
      </c>
      <c r="M21">
        <v>1.2296050000000001</v>
      </c>
      <c r="N21">
        <v>0.94711639999999997</v>
      </c>
      <c r="O21">
        <v>0.71726970000000001</v>
      </c>
      <c r="P21">
        <f t="shared" si="1"/>
        <v>0.51233530000000005</v>
      </c>
      <c r="Q21">
        <v>5.1284700000000003E-2</v>
      </c>
      <c r="R21">
        <v>0.11176170000000001</v>
      </c>
      <c r="S21">
        <v>2.4908699999999999E-2</v>
      </c>
      <c r="U21" t="s">
        <v>10</v>
      </c>
      <c r="V21">
        <f t="shared" ref="V21:X21" si="13">IF(Z21&lt;0.2, V56, "")</f>
        <v>1.290924</v>
      </c>
      <c r="W21">
        <f t="shared" si="13"/>
        <v>0.88978710000000005</v>
      </c>
      <c r="X21">
        <f t="shared" si="13"/>
        <v>0.74281940000000002</v>
      </c>
      <c r="Y21">
        <f t="shared" si="3"/>
        <v>0.54810459999999994</v>
      </c>
      <c r="Z21">
        <v>7.0801299999999998E-2</v>
      </c>
      <c r="AA21">
        <v>0.15653049999999999</v>
      </c>
      <c r="AB21">
        <v>0.13995679999999999</v>
      </c>
      <c r="AE21" t="s">
        <v>13</v>
      </c>
      <c r="AF21">
        <v>1.336619</v>
      </c>
      <c r="AG21">
        <v>0.92911299999999997</v>
      </c>
      <c r="AH21">
        <v>0.7964367</v>
      </c>
      <c r="AI21">
        <f t="shared" si="4"/>
        <v>0.5401823</v>
      </c>
      <c r="AK21">
        <v>3.6220000000000002E-2</v>
      </c>
      <c r="AL21">
        <v>2.9904699999999999E-2</v>
      </c>
      <c r="AM21">
        <v>2.9533199999999999E-2</v>
      </c>
    </row>
    <row r="22" spans="2:39" x14ac:dyDescent="0.25">
      <c r="B22" t="s">
        <v>22</v>
      </c>
      <c r="C22">
        <v>1.2193689999999999</v>
      </c>
      <c r="D22">
        <v>0.97593580000000002</v>
      </c>
      <c r="E22">
        <v>0.71551980000000004</v>
      </c>
      <c r="F22">
        <f t="shared" si="0"/>
        <v>0.50384919999999989</v>
      </c>
      <c r="G22">
        <v>3.8627399999999999E-2</v>
      </c>
      <c r="H22">
        <v>7.1582400000000004E-2</v>
      </c>
      <c r="I22">
        <v>4.1967600000000001E-2</v>
      </c>
      <c r="L22" t="s">
        <v>4</v>
      </c>
      <c r="M22">
        <v>1.303207</v>
      </c>
      <c r="N22">
        <v>0.90662529999999997</v>
      </c>
      <c r="O22">
        <v>0.79029139999999998</v>
      </c>
      <c r="P22">
        <f t="shared" si="1"/>
        <v>0.51291560000000003</v>
      </c>
      <c r="Q22">
        <v>3.9988000000000003E-2</v>
      </c>
      <c r="R22">
        <v>4.3784900000000002E-2</v>
      </c>
      <c r="S22">
        <v>6.06347E-2</v>
      </c>
      <c r="U22" t="s">
        <v>9</v>
      </c>
      <c r="W22">
        <f t="shared" ref="W22:X22" si="14">IF(AA22&lt;0.2, W57, "")</f>
        <v>0.75490040000000003</v>
      </c>
      <c r="X22">
        <f t="shared" si="14"/>
        <v>0.61473829999999996</v>
      </c>
      <c r="Y22">
        <f t="shared" si="3"/>
        <v>0.14016210000000007</v>
      </c>
      <c r="Z22">
        <v>0.2082551</v>
      </c>
      <c r="AA22">
        <v>0.1375113</v>
      </c>
      <c r="AB22">
        <v>8.4476099999999998E-2</v>
      </c>
      <c r="AE22" t="s">
        <v>15</v>
      </c>
      <c r="AF22">
        <v>1.5006349999999999</v>
      </c>
      <c r="AG22">
        <v>0.9386989</v>
      </c>
      <c r="AH22">
        <v>0.93567129999999998</v>
      </c>
      <c r="AI22">
        <f t="shared" si="4"/>
        <v>0.56496369999999996</v>
      </c>
      <c r="AK22">
        <v>0.1065986</v>
      </c>
      <c r="AL22">
        <v>8.5558099999999998E-2</v>
      </c>
      <c r="AM22">
        <v>3.05495E-2</v>
      </c>
    </row>
    <row r="23" spans="2:39" x14ac:dyDescent="0.25">
      <c r="B23" t="s">
        <v>9</v>
      </c>
      <c r="C23">
        <v>1.315439</v>
      </c>
      <c r="D23">
        <v>0.79114600000000002</v>
      </c>
      <c r="E23">
        <v>0.75211749999999999</v>
      </c>
      <c r="F23">
        <f t="shared" si="0"/>
        <v>0.56332150000000003</v>
      </c>
      <c r="G23">
        <v>0.1050594</v>
      </c>
      <c r="H23">
        <v>0.137043</v>
      </c>
      <c r="I23">
        <v>6.5914700000000007E-2</v>
      </c>
      <c r="L23" t="s">
        <v>24</v>
      </c>
      <c r="M23">
        <v>1.3428359999999999</v>
      </c>
      <c r="N23">
        <v>0.95568189999999997</v>
      </c>
      <c r="O23">
        <v>0.82616829999999997</v>
      </c>
      <c r="P23">
        <f t="shared" si="1"/>
        <v>0.51666769999999995</v>
      </c>
      <c r="Q23">
        <v>4.65285E-2</v>
      </c>
      <c r="R23">
        <v>4.0826800000000003E-2</v>
      </c>
      <c r="S23">
        <v>2.48922E-2</v>
      </c>
      <c r="U23" t="s">
        <v>12</v>
      </c>
      <c r="V23">
        <f t="shared" ref="V23:X23" si="15">IF(Z23&lt;0.2, V58, "")</f>
        <v>1.220782</v>
      </c>
      <c r="X23">
        <f t="shared" si="15"/>
        <v>0.68113489999999999</v>
      </c>
      <c r="Y23">
        <f t="shared" si="3"/>
        <v>0.53964710000000005</v>
      </c>
      <c r="Z23">
        <v>0.1332459</v>
      </c>
      <c r="AA23">
        <v>0.24930620000000001</v>
      </c>
      <c r="AB23">
        <v>0.13393099999999999</v>
      </c>
      <c r="AE23" t="s">
        <v>9</v>
      </c>
      <c r="AF23">
        <v>1.3566959999999999</v>
      </c>
      <c r="AG23">
        <v>0.91150500000000001</v>
      </c>
      <c r="AH23">
        <v>0.78988309999999995</v>
      </c>
      <c r="AI23">
        <f t="shared" si="4"/>
        <v>0.56681289999999995</v>
      </c>
      <c r="AK23">
        <v>6.6590200000000002E-2</v>
      </c>
      <c r="AL23">
        <v>8.6655800000000005E-2</v>
      </c>
      <c r="AM23">
        <v>7.0823899999999995E-2</v>
      </c>
    </row>
    <row r="24" spans="2:39" x14ac:dyDescent="0.25">
      <c r="B24" t="s">
        <v>1</v>
      </c>
      <c r="C24">
        <v>1.4109039999999999</v>
      </c>
      <c r="D24">
        <v>0.9988245</v>
      </c>
      <c r="E24">
        <v>0.82026339999999998</v>
      </c>
      <c r="F24">
        <f t="shared" si="0"/>
        <v>0.59064059999999996</v>
      </c>
      <c r="G24">
        <v>5.8937499999999997E-2</v>
      </c>
      <c r="H24">
        <v>8.097E-2</v>
      </c>
      <c r="I24">
        <v>6.8549899999999997E-2</v>
      </c>
      <c r="L24" t="s">
        <v>18</v>
      </c>
      <c r="M24">
        <v>1.330811</v>
      </c>
      <c r="N24">
        <v>0.82068600000000003</v>
      </c>
      <c r="O24">
        <v>0.76186589999999998</v>
      </c>
      <c r="P24">
        <f t="shared" si="1"/>
        <v>0.56894509999999998</v>
      </c>
      <c r="Q24">
        <v>6.2946199999999994E-2</v>
      </c>
      <c r="R24">
        <v>9.4448099999999993E-2</v>
      </c>
      <c r="S24">
        <v>3.1638399999999997E-2</v>
      </c>
      <c r="U24" t="s">
        <v>13</v>
      </c>
      <c r="V24">
        <f t="shared" ref="V24:X24" si="16">IF(Z24&lt;0.2, V59, "")</f>
        <v>1.181198</v>
      </c>
      <c r="W24">
        <f t="shared" si="16"/>
        <v>0.85955269999999995</v>
      </c>
      <c r="X24">
        <f t="shared" si="16"/>
        <v>0.58756640000000004</v>
      </c>
      <c r="Y24">
        <f t="shared" si="3"/>
        <v>0.59363159999999993</v>
      </c>
      <c r="Z24">
        <v>8.41417E-2</v>
      </c>
      <c r="AA24">
        <v>8.3027199999999995E-2</v>
      </c>
      <c r="AB24">
        <v>0.1103315</v>
      </c>
      <c r="AE24" t="s">
        <v>4</v>
      </c>
      <c r="AF24">
        <v>1.339796</v>
      </c>
      <c r="AG24">
        <v>0.76397230000000005</v>
      </c>
      <c r="AH24">
        <v>0.77209179999999999</v>
      </c>
      <c r="AI24">
        <f t="shared" si="4"/>
        <v>0.57582369999999994</v>
      </c>
      <c r="AK24">
        <v>4.8534800000000003E-2</v>
      </c>
      <c r="AL24">
        <v>8.4091299999999994E-2</v>
      </c>
      <c r="AM24">
        <v>0.1264826</v>
      </c>
    </row>
    <row r="25" spans="2:39" x14ac:dyDescent="0.25">
      <c r="B25" t="s">
        <v>15</v>
      </c>
      <c r="C25">
        <v>1.4672989999999999</v>
      </c>
      <c r="D25">
        <v>0.91732650000000004</v>
      </c>
      <c r="E25">
        <v>0.87004970000000004</v>
      </c>
      <c r="F25">
        <f t="shared" si="0"/>
        <v>0.59724929999999987</v>
      </c>
      <c r="G25">
        <v>0.1024163</v>
      </c>
      <c r="H25">
        <v>8.1167600000000006E-2</v>
      </c>
      <c r="I25">
        <v>2.2811000000000001E-2</v>
      </c>
      <c r="L25" t="s">
        <v>22</v>
      </c>
      <c r="M25">
        <v>1.350179</v>
      </c>
      <c r="N25">
        <v>0.92179880000000003</v>
      </c>
      <c r="O25">
        <v>0.77632670000000004</v>
      </c>
      <c r="P25">
        <f t="shared" si="1"/>
        <v>0.57385229999999998</v>
      </c>
      <c r="Q25">
        <v>5.6177499999999998E-2</v>
      </c>
      <c r="R25">
        <v>5.3600399999999999E-2</v>
      </c>
      <c r="S25">
        <v>5.6911700000000003E-2</v>
      </c>
      <c r="U25" t="s">
        <v>2</v>
      </c>
      <c r="V25">
        <f t="shared" ref="V25:X25" si="17">IF(Z25&lt;0.2, V60, "")</f>
        <v>1.1997789999999999</v>
      </c>
      <c r="W25">
        <f t="shared" si="17"/>
        <v>0.88580959999999997</v>
      </c>
      <c r="X25">
        <f t="shared" si="17"/>
        <v>0.59930810000000001</v>
      </c>
      <c r="Y25">
        <f t="shared" si="3"/>
        <v>0.60047089999999992</v>
      </c>
      <c r="Z25">
        <v>9.3564999999999995E-2</v>
      </c>
      <c r="AA25">
        <v>7.2911000000000004E-2</v>
      </c>
      <c r="AB25">
        <v>7.4242600000000006E-2</v>
      </c>
      <c r="AE25" t="s">
        <v>20</v>
      </c>
      <c r="AF25">
        <v>1.440315</v>
      </c>
      <c r="AG25">
        <v>0.8624792</v>
      </c>
      <c r="AH25">
        <v>0.8513271</v>
      </c>
      <c r="AI25">
        <f t="shared" si="4"/>
        <v>0.58898790000000001</v>
      </c>
      <c r="AK25">
        <v>7.0039599999999994E-2</v>
      </c>
      <c r="AL25">
        <v>9.0648400000000004E-2</v>
      </c>
      <c r="AM25">
        <v>5.0097000000000003E-2</v>
      </c>
    </row>
    <row r="26" spans="2:39" x14ac:dyDescent="0.25">
      <c r="B26" t="s">
        <v>24</v>
      </c>
      <c r="C26">
        <v>1.4214389999999999</v>
      </c>
      <c r="D26">
        <v>0.9047714</v>
      </c>
      <c r="E26">
        <v>0.78144259999999999</v>
      </c>
      <c r="F26">
        <f t="shared" si="0"/>
        <v>0.63999639999999991</v>
      </c>
      <c r="G26">
        <v>9.0624800000000005E-2</v>
      </c>
      <c r="H26">
        <v>0.137047</v>
      </c>
      <c r="I26">
        <v>3.9351900000000002E-2</v>
      </c>
      <c r="L26" t="s">
        <v>13</v>
      </c>
      <c r="M26">
        <v>1.3260050000000001</v>
      </c>
      <c r="N26">
        <v>0.88779379999999997</v>
      </c>
      <c r="O26">
        <v>0.74772550000000004</v>
      </c>
      <c r="P26">
        <f t="shared" si="1"/>
        <v>0.57827950000000006</v>
      </c>
      <c r="Q26">
        <v>4.42069E-2</v>
      </c>
      <c r="R26">
        <v>3.1390599999999998E-2</v>
      </c>
      <c r="S26">
        <v>3.0647600000000001E-2</v>
      </c>
      <c r="U26" t="s">
        <v>20</v>
      </c>
      <c r="V26">
        <f t="shared" ref="V26:X26" si="18">IF(Z26&lt;0.2, V61, "")</f>
        <v>1.2959179999999999</v>
      </c>
      <c r="X26">
        <f t="shared" si="18"/>
        <v>0.675562</v>
      </c>
      <c r="Y26">
        <f t="shared" si="3"/>
        <v>0.62035599999999991</v>
      </c>
      <c r="Z26">
        <v>0.1515563</v>
      </c>
      <c r="AA26">
        <v>0.26038679999999997</v>
      </c>
      <c r="AB26">
        <v>0.1129684</v>
      </c>
      <c r="AE26" t="s">
        <v>27</v>
      </c>
      <c r="AF26">
        <v>1.4729350000000001</v>
      </c>
      <c r="AG26">
        <v>1.0014209999999999</v>
      </c>
      <c r="AH26">
        <v>0.88376080000000001</v>
      </c>
      <c r="AI26">
        <f t="shared" si="4"/>
        <v>0.58917420000000009</v>
      </c>
      <c r="AK26">
        <v>7.2472999999999996E-2</v>
      </c>
      <c r="AL26">
        <v>8.4249900000000003E-2</v>
      </c>
      <c r="AM26">
        <v>3.9770300000000001E-2</v>
      </c>
    </row>
    <row r="27" spans="2:39" x14ac:dyDescent="0.25">
      <c r="B27" t="s">
        <v>18</v>
      </c>
      <c r="C27">
        <v>1.318827</v>
      </c>
      <c r="D27">
        <v>0.95628740000000001</v>
      </c>
      <c r="E27">
        <v>0.66361250000000005</v>
      </c>
      <c r="F27">
        <f t="shared" si="0"/>
        <v>0.65521449999999992</v>
      </c>
      <c r="G27">
        <v>7.9064999999999996E-2</v>
      </c>
      <c r="H27">
        <v>0.29978290000000002</v>
      </c>
      <c r="I27">
        <v>6.1218000000000002E-2</v>
      </c>
      <c r="L27" t="s">
        <v>20</v>
      </c>
      <c r="M27">
        <v>1.3208029999999999</v>
      </c>
      <c r="N27">
        <v>0.75014009999999998</v>
      </c>
      <c r="O27">
        <v>0.73917140000000003</v>
      </c>
      <c r="P27">
        <f t="shared" si="1"/>
        <v>0.58163159999999992</v>
      </c>
      <c r="Q27">
        <v>5.6833300000000003E-2</v>
      </c>
      <c r="R27">
        <v>8.6141499999999996E-2</v>
      </c>
      <c r="S27">
        <v>3.6757900000000003E-2</v>
      </c>
      <c r="U27" t="s">
        <v>27</v>
      </c>
      <c r="Y27">
        <f t="shared" si="3"/>
        <v>0</v>
      </c>
      <c r="Z27">
        <v>0.38920149999999998</v>
      </c>
      <c r="AA27">
        <v>0.3858278</v>
      </c>
      <c r="AB27">
        <v>0.2453861</v>
      </c>
      <c r="AE27" t="s">
        <v>1</v>
      </c>
      <c r="AF27">
        <v>1.3265979999999999</v>
      </c>
      <c r="AG27">
        <v>0.93580649999999999</v>
      </c>
      <c r="AH27">
        <v>0.72926219999999997</v>
      </c>
      <c r="AI27">
        <f t="shared" si="4"/>
        <v>0.59733579999999997</v>
      </c>
      <c r="AK27">
        <v>6.3694200000000006E-2</v>
      </c>
      <c r="AL27">
        <v>7.0095000000000005E-2</v>
      </c>
      <c r="AM27">
        <v>7.5218400000000005E-2</v>
      </c>
    </row>
    <row r="28" spans="2:39" x14ac:dyDescent="0.25">
      <c r="B28" t="s">
        <v>11</v>
      </c>
      <c r="C28">
        <v>1.5499050000000001</v>
      </c>
      <c r="D28">
        <v>1.0878300000000001</v>
      </c>
      <c r="E28">
        <v>0.88690869999999999</v>
      </c>
      <c r="F28">
        <f t="shared" si="0"/>
        <v>0.66299630000000009</v>
      </c>
      <c r="G28">
        <v>0.14500740000000001</v>
      </c>
      <c r="H28">
        <v>8.1589099999999998E-2</v>
      </c>
      <c r="I28">
        <v>6.4068399999999998E-2</v>
      </c>
      <c r="L28" t="s">
        <v>10</v>
      </c>
      <c r="M28">
        <v>1.4057770000000001</v>
      </c>
      <c r="N28">
        <v>0.8388293</v>
      </c>
      <c r="O28">
        <v>0.80406429999999995</v>
      </c>
      <c r="P28">
        <f t="shared" si="1"/>
        <v>0.6017127000000001</v>
      </c>
      <c r="Q28">
        <v>3.23489E-2</v>
      </c>
      <c r="R28">
        <v>4.5781000000000002E-2</v>
      </c>
      <c r="S28">
        <v>3.5439100000000001E-2</v>
      </c>
      <c r="U28" t="s">
        <v>14</v>
      </c>
      <c r="X28">
        <f t="shared" ref="X28" si="19">IF(AB28&lt;0.2, X63, "")</f>
        <v>0.7539477</v>
      </c>
      <c r="Y28">
        <f t="shared" si="3"/>
        <v>0</v>
      </c>
      <c r="Z28">
        <v>0.40636149999999999</v>
      </c>
      <c r="AA28">
        <v>0.63766730000000005</v>
      </c>
      <c r="AB28">
        <v>9.6384200000000003E-2</v>
      </c>
      <c r="AE28" t="s">
        <v>22</v>
      </c>
      <c r="AF28">
        <v>1.400012</v>
      </c>
      <c r="AG28">
        <v>0.82908269999999995</v>
      </c>
      <c r="AH28">
        <v>0.79065050000000003</v>
      </c>
      <c r="AI28">
        <f t="shared" si="4"/>
        <v>0.6093615</v>
      </c>
      <c r="AK28">
        <v>4.2903299999999998E-2</v>
      </c>
      <c r="AL28">
        <v>7.1467199999999995E-2</v>
      </c>
      <c r="AM28">
        <v>8.1041299999999997E-2</v>
      </c>
    </row>
    <row r="29" spans="2:39" x14ac:dyDescent="0.25">
      <c r="B29" t="s">
        <v>20</v>
      </c>
      <c r="C29">
        <v>1.3447830000000001</v>
      </c>
      <c r="D29">
        <v>0.79166669999999995</v>
      </c>
      <c r="E29">
        <v>0.67278539999999998</v>
      </c>
      <c r="F29">
        <f t="shared" si="0"/>
        <v>0.67199760000000008</v>
      </c>
      <c r="G29">
        <v>9.41998E-2</v>
      </c>
      <c r="H29">
        <v>0.10676090000000001</v>
      </c>
      <c r="I29">
        <v>3.3883900000000002E-2</v>
      </c>
      <c r="L29" t="s">
        <v>30</v>
      </c>
      <c r="M29">
        <v>1.428016</v>
      </c>
      <c r="N29">
        <v>0.84727629999999998</v>
      </c>
      <c r="O29">
        <v>0.76848249999999996</v>
      </c>
      <c r="P29">
        <f t="shared" si="1"/>
        <v>0.65953349999999999</v>
      </c>
      <c r="Q29">
        <v>3.8131600000000002E-2</v>
      </c>
      <c r="R29">
        <v>2.66921E-2</v>
      </c>
      <c r="S29">
        <v>2.5738799999999999E-2</v>
      </c>
      <c r="U29" t="s">
        <v>1</v>
      </c>
      <c r="V29">
        <f t="shared" ref="V29:X29" si="20">IF(Z29&lt;0.2, V64, "")</f>
        <v>1.1531800000000001</v>
      </c>
      <c r="W29">
        <f t="shared" si="20"/>
        <v>0.76861769999999996</v>
      </c>
      <c r="X29">
        <f t="shared" si="20"/>
        <v>0.45999899999999999</v>
      </c>
      <c r="Y29">
        <f t="shared" si="3"/>
        <v>0.69318100000000005</v>
      </c>
      <c r="Z29">
        <v>0.16403000000000001</v>
      </c>
      <c r="AA29">
        <v>0.15663859999999999</v>
      </c>
      <c r="AB29">
        <v>0.11193989999999999</v>
      </c>
      <c r="AE29" t="s">
        <v>18</v>
      </c>
      <c r="AF29">
        <v>1.463668</v>
      </c>
      <c r="AG29">
        <v>1.0647720000000001</v>
      </c>
      <c r="AH29">
        <v>0.79336430000000002</v>
      </c>
      <c r="AI29">
        <f t="shared" si="4"/>
        <v>0.67030369999999995</v>
      </c>
      <c r="AK29">
        <v>0.11046</v>
      </c>
      <c r="AL29">
        <v>0.15087439999999999</v>
      </c>
      <c r="AM29">
        <v>5.8839299999999997E-2</v>
      </c>
    </row>
    <row r="30" spans="2:39" x14ac:dyDescent="0.25">
      <c r="B30" t="s">
        <v>30</v>
      </c>
      <c r="C30">
        <v>1.4416340000000001</v>
      </c>
      <c r="D30">
        <v>0.89396889999999996</v>
      </c>
      <c r="E30">
        <v>0.76653700000000002</v>
      </c>
      <c r="F30">
        <f t="shared" si="0"/>
        <v>0.67509700000000006</v>
      </c>
      <c r="G30">
        <v>6.9590100000000002E-2</v>
      </c>
      <c r="H30">
        <v>6.1010500000000002E-2</v>
      </c>
      <c r="I30">
        <v>3.7178299999999997E-2</v>
      </c>
      <c r="L30" t="s">
        <v>29</v>
      </c>
      <c r="M30">
        <v>1.44173</v>
      </c>
      <c r="N30">
        <v>0.9526192</v>
      </c>
      <c r="O30">
        <v>0.77457330000000002</v>
      </c>
      <c r="P30">
        <f t="shared" si="1"/>
        <v>0.66715669999999994</v>
      </c>
      <c r="Q30">
        <v>0.14160429999999999</v>
      </c>
      <c r="R30">
        <v>7.8444700000000006E-2</v>
      </c>
      <c r="S30">
        <v>4.3836800000000002E-2</v>
      </c>
      <c r="U30" t="s">
        <v>22</v>
      </c>
      <c r="V30">
        <f t="shared" ref="V30:X30" si="21">IF(Z30&lt;0.2, V65, "")</f>
        <v>1.2077040000000001</v>
      </c>
      <c r="W30">
        <f t="shared" si="21"/>
        <v>0.71059819999999996</v>
      </c>
      <c r="X30">
        <f t="shared" si="21"/>
        <v>0.49263970000000001</v>
      </c>
      <c r="Y30">
        <f t="shared" si="3"/>
        <v>0.7150643000000001</v>
      </c>
      <c r="Z30">
        <v>0.1147161</v>
      </c>
      <c r="AA30">
        <v>0.148175</v>
      </c>
      <c r="AB30">
        <v>0.13115760000000001</v>
      </c>
      <c r="AE30" t="s">
        <v>14</v>
      </c>
      <c r="AF30">
        <v>1.5234700000000001</v>
      </c>
      <c r="AG30">
        <v>1.0568850000000001</v>
      </c>
      <c r="AH30">
        <v>0.85311579999999998</v>
      </c>
      <c r="AI30">
        <f t="shared" si="4"/>
        <v>0.67035420000000012</v>
      </c>
      <c r="AK30">
        <v>4.6387699999999997E-2</v>
      </c>
      <c r="AL30">
        <v>7.16445E-2</v>
      </c>
      <c r="AM30">
        <v>3.2715899999999999E-2</v>
      </c>
    </row>
    <row r="31" spans="2:39" x14ac:dyDescent="0.25">
      <c r="B31" t="s">
        <v>29</v>
      </c>
      <c r="C31">
        <v>1.511477</v>
      </c>
      <c r="D31">
        <v>1.0038260000000001</v>
      </c>
      <c r="E31">
        <v>0.82548560000000004</v>
      </c>
      <c r="F31">
        <f t="shared" si="0"/>
        <v>0.68599139999999992</v>
      </c>
      <c r="G31">
        <v>0.15083299999999999</v>
      </c>
      <c r="H31">
        <v>0.1600618</v>
      </c>
      <c r="I31">
        <v>5.96987E-2</v>
      </c>
      <c r="L31" t="s">
        <v>16</v>
      </c>
      <c r="M31">
        <v>1.430113</v>
      </c>
      <c r="N31">
        <v>0.79838969999999998</v>
      </c>
      <c r="O31">
        <v>0.76006439999999997</v>
      </c>
      <c r="P31">
        <f t="shared" si="1"/>
        <v>0.67004859999999999</v>
      </c>
      <c r="Q31">
        <v>9.7998100000000005E-2</v>
      </c>
      <c r="R31">
        <v>8.8845400000000005E-2</v>
      </c>
      <c r="S31">
        <v>6.7225800000000002E-2</v>
      </c>
      <c r="U31" t="s">
        <v>11</v>
      </c>
      <c r="W31">
        <f t="shared" ref="W31:X31" si="22">IF(AA31&lt;0.2, W66, "")</f>
        <v>0.91719790000000001</v>
      </c>
      <c r="X31">
        <f t="shared" si="22"/>
        <v>0.67919249999999998</v>
      </c>
      <c r="Y31">
        <f t="shared" si="3"/>
        <v>0.23800540000000003</v>
      </c>
      <c r="Z31">
        <v>0.2360845</v>
      </c>
      <c r="AA31">
        <v>0.10829759999999999</v>
      </c>
      <c r="AB31">
        <v>6.79424E-2</v>
      </c>
      <c r="AE31" t="s">
        <v>29</v>
      </c>
      <c r="AF31">
        <v>1.5103</v>
      </c>
      <c r="AG31">
        <v>0.99764560000000002</v>
      </c>
      <c r="AH31">
        <v>0.83902290000000002</v>
      </c>
      <c r="AI31">
        <f t="shared" si="4"/>
        <v>0.67127709999999996</v>
      </c>
      <c r="AK31">
        <v>5.8833499999999997E-2</v>
      </c>
      <c r="AL31">
        <v>6.6043500000000005E-2</v>
      </c>
      <c r="AM31">
        <v>4.8739600000000001E-2</v>
      </c>
    </row>
    <row r="32" spans="2:39" x14ac:dyDescent="0.25">
      <c r="B32" t="s">
        <v>7</v>
      </c>
      <c r="C32">
        <v>1.5026790000000001</v>
      </c>
      <c r="D32">
        <v>1.148285</v>
      </c>
      <c r="E32">
        <v>0.78166409999999997</v>
      </c>
      <c r="F32">
        <f t="shared" si="0"/>
        <v>0.72101490000000013</v>
      </c>
      <c r="G32">
        <v>5.4576300000000001E-2</v>
      </c>
      <c r="H32">
        <v>3.5267800000000002E-2</v>
      </c>
      <c r="I32">
        <v>4.4025799999999997E-2</v>
      </c>
      <c r="L32" t="s">
        <v>14</v>
      </c>
      <c r="M32">
        <v>1.47133</v>
      </c>
      <c r="N32">
        <v>0.96200750000000002</v>
      </c>
      <c r="O32">
        <v>0.79116960000000003</v>
      </c>
      <c r="P32">
        <f t="shared" si="1"/>
        <v>0.6801604</v>
      </c>
      <c r="Q32">
        <v>8.3253999999999995E-2</v>
      </c>
      <c r="R32">
        <v>0.11970889999999999</v>
      </c>
      <c r="S32">
        <v>3.7582200000000003E-2</v>
      </c>
      <c r="U32" t="s">
        <v>5</v>
      </c>
      <c r="X32">
        <f t="shared" ref="X32" si="23">IF(AB32&lt;0.2, X67, "")</f>
        <v>0.74411439999999995</v>
      </c>
      <c r="Y32">
        <f t="shared" si="3"/>
        <v>0</v>
      </c>
      <c r="Z32">
        <v>0.58870789999999995</v>
      </c>
      <c r="AA32">
        <v>0.25779940000000001</v>
      </c>
      <c r="AB32">
        <v>6.8217E-2</v>
      </c>
      <c r="AE32" t="s">
        <v>21</v>
      </c>
      <c r="AF32">
        <v>1.4741249999999999</v>
      </c>
      <c r="AG32">
        <v>0.97629860000000002</v>
      </c>
      <c r="AH32">
        <v>0.79388069999999999</v>
      </c>
      <c r="AI32">
        <f t="shared" si="4"/>
        <v>0.68024429999999991</v>
      </c>
      <c r="AK32">
        <v>5.1812900000000002E-2</v>
      </c>
      <c r="AL32">
        <v>7.8293000000000001E-2</v>
      </c>
      <c r="AM32">
        <v>4.4858299999999997E-2</v>
      </c>
    </row>
    <row r="33" spans="2:39" x14ac:dyDescent="0.25">
      <c r="B33" t="s">
        <v>21</v>
      </c>
      <c r="C33">
        <v>1.440461</v>
      </c>
      <c r="D33">
        <v>0.90482289999999999</v>
      </c>
      <c r="E33">
        <v>0.69978450000000003</v>
      </c>
      <c r="F33">
        <f t="shared" si="0"/>
        <v>0.74067649999999996</v>
      </c>
      <c r="G33">
        <v>0.12455769999999999</v>
      </c>
      <c r="H33">
        <v>0.1079109</v>
      </c>
      <c r="I33">
        <v>6.7836499999999994E-2</v>
      </c>
      <c r="L33" t="s">
        <v>3</v>
      </c>
      <c r="M33">
        <v>1.5212079999999999</v>
      </c>
      <c r="N33">
        <v>0.99402179999999996</v>
      </c>
      <c r="O33">
        <v>0.8365399</v>
      </c>
      <c r="P33">
        <f t="shared" si="1"/>
        <v>0.68466809999999989</v>
      </c>
      <c r="Q33">
        <v>9.0009900000000004E-2</v>
      </c>
      <c r="R33">
        <v>0.1101959</v>
      </c>
      <c r="S33">
        <v>4.5266399999999998E-2</v>
      </c>
      <c r="U33" t="s">
        <v>7</v>
      </c>
      <c r="V33">
        <f t="shared" ref="V33:X33" si="24">IF(Z33&lt;0.2, V68, "")</f>
        <v>1.219395</v>
      </c>
      <c r="W33">
        <f t="shared" si="24"/>
        <v>0.91512369999999998</v>
      </c>
      <c r="X33">
        <f t="shared" si="24"/>
        <v>0.4182845</v>
      </c>
      <c r="Y33">
        <f t="shared" si="3"/>
        <v>0.80111050000000006</v>
      </c>
      <c r="Z33">
        <v>0.17135449999999999</v>
      </c>
      <c r="AA33">
        <v>0.1270772</v>
      </c>
      <c r="AB33">
        <v>7.8617500000000007E-2</v>
      </c>
      <c r="AE33" t="s">
        <v>7</v>
      </c>
      <c r="AF33">
        <v>1.5374319999999999</v>
      </c>
      <c r="AG33">
        <v>0.90235220000000005</v>
      </c>
      <c r="AH33">
        <v>0.77174849999999995</v>
      </c>
      <c r="AI33">
        <f t="shared" si="4"/>
        <v>0.76568349999999996</v>
      </c>
      <c r="AK33">
        <v>7.2736899999999993E-2</v>
      </c>
      <c r="AL33">
        <v>5.21234E-2</v>
      </c>
      <c r="AM33">
        <v>7.3177099999999995E-2</v>
      </c>
    </row>
    <row r="34" spans="2:39" x14ac:dyDescent="0.25">
      <c r="B34" t="s">
        <v>3</v>
      </c>
      <c r="C34">
        <v>1.6536249999999999</v>
      </c>
      <c r="D34">
        <v>1.163087</v>
      </c>
      <c r="E34">
        <v>0.88515189999999999</v>
      </c>
      <c r="F34">
        <f t="shared" si="0"/>
        <v>0.76847309999999991</v>
      </c>
      <c r="G34">
        <v>0.18933949999999999</v>
      </c>
      <c r="H34">
        <v>0.25920219999999999</v>
      </c>
      <c r="I34">
        <v>0.100035</v>
      </c>
      <c r="L34" t="s">
        <v>21</v>
      </c>
      <c r="M34">
        <v>1.458928</v>
      </c>
      <c r="N34">
        <v>0.8809496</v>
      </c>
      <c r="O34">
        <v>0.75417630000000002</v>
      </c>
      <c r="P34">
        <f t="shared" si="1"/>
        <v>0.70475169999999998</v>
      </c>
      <c r="Q34">
        <v>6.7559400000000006E-2</v>
      </c>
      <c r="R34">
        <v>7.2170700000000004E-2</v>
      </c>
      <c r="S34">
        <v>5.8242599999999999E-2</v>
      </c>
      <c r="U34" t="s">
        <v>3</v>
      </c>
      <c r="Y34">
        <f t="shared" si="3"/>
        <v>0</v>
      </c>
      <c r="Z34">
        <v>0.32430300000000001</v>
      </c>
      <c r="AA34">
        <v>1.091456</v>
      </c>
      <c r="AB34">
        <v>0.22167680000000001</v>
      </c>
      <c r="AE34" t="s">
        <v>3</v>
      </c>
      <c r="AF34">
        <v>1.627467</v>
      </c>
      <c r="AG34">
        <v>1.1241909999999999</v>
      </c>
      <c r="AH34">
        <v>0.81444190000000005</v>
      </c>
      <c r="AI34">
        <f t="shared" si="4"/>
        <v>0.81302509999999995</v>
      </c>
      <c r="AK34">
        <v>9.5723299999999997E-2</v>
      </c>
      <c r="AL34">
        <v>0.111262</v>
      </c>
      <c r="AM34">
        <v>4.7662599999999999E-2</v>
      </c>
    </row>
    <row r="35" spans="2:39" x14ac:dyDescent="0.25">
      <c r="B35" t="s">
        <v>16</v>
      </c>
      <c r="C35">
        <v>1.457166</v>
      </c>
      <c r="D35">
        <v>0.68083740000000004</v>
      </c>
      <c r="E35">
        <v>0.96215779999999995</v>
      </c>
      <c r="F35">
        <f t="shared" si="0"/>
        <v>0.77632859999999992</v>
      </c>
      <c r="G35">
        <v>0.18416080000000001</v>
      </c>
      <c r="H35">
        <v>0.1874748</v>
      </c>
      <c r="I35">
        <v>0.13744999999999999</v>
      </c>
      <c r="L35" t="s">
        <v>11</v>
      </c>
      <c r="M35">
        <v>1.5093000000000001</v>
      </c>
      <c r="N35">
        <v>0.97507259999999996</v>
      </c>
      <c r="O35">
        <v>0.78818849999999996</v>
      </c>
      <c r="P35">
        <f t="shared" si="1"/>
        <v>0.72111150000000013</v>
      </c>
      <c r="Q35">
        <v>9.7323499999999993E-2</v>
      </c>
      <c r="R35">
        <v>5.4161099999999997E-2</v>
      </c>
      <c r="S35">
        <v>3.7547700000000003E-2</v>
      </c>
      <c r="U35" t="s">
        <v>29</v>
      </c>
      <c r="X35">
        <f t="shared" ref="X35" si="25">IF(AB35&lt;0.2, X70, "")</f>
        <v>0.66745140000000003</v>
      </c>
      <c r="Y35">
        <f t="shared" si="3"/>
        <v>0</v>
      </c>
      <c r="Z35">
        <v>0.25119599999999997</v>
      </c>
      <c r="AA35">
        <v>0.30051240000000001</v>
      </c>
      <c r="AB35">
        <v>0.13785510000000001</v>
      </c>
      <c r="AE35" t="s">
        <v>11</v>
      </c>
      <c r="AF35">
        <v>1.7138659999999999</v>
      </c>
      <c r="AG35">
        <v>1.050379</v>
      </c>
      <c r="AH35">
        <v>0.89748170000000005</v>
      </c>
      <c r="AI35">
        <f t="shared" si="4"/>
        <v>0.81638429999999984</v>
      </c>
      <c r="AK35">
        <v>5.3375499999999999E-2</v>
      </c>
      <c r="AL35">
        <v>5.0194500000000003E-2</v>
      </c>
      <c r="AM35">
        <v>2.7658800000000001E-2</v>
      </c>
    </row>
    <row r="36" spans="2:39" x14ac:dyDescent="0.25">
      <c r="B36" t="s">
        <v>14</v>
      </c>
      <c r="C36">
        <v>1.6526620000000001</v>
      </c>
      <c r="D36">
        <v>1.096066</v>
      </c>
      <c r="E36">
        <v>0.80828650000000002</v>
      </c>
      <c r="F36">
        <f t="shared" si="0"/>
        <v>0.84437550000000006</v>
      </c>
      <c r="G36">
        <v>0.1127794</v>
      </c>
      <c r="H36">
        <v>0.1383984</v>
      </c>
      <c r="I36">
        <v>4.0285799999999997E-2</v>
      </c>
      <c r="L36" t="s">
        <v>1</v>
      </c>
      <c r="M36">
        <v>1.427978</v>
      </c>
      <c r="N36">
        <v>0.98550249999999995</v>
      </c>
      <c r="O36">
        <v>0.70233429999999997</v>
      </c>
      <c r="P36">
        <f t="shared" si="1"/>
        <v>0.7256437</v>
      </c>
      <c r="Q36">
        <v>8.1767300000000001E-2</v>
      </c>
      <c r="R36">
        <v>5.1186500000000003E-2</v>
      </c>
      <c r="S36">
        <v>6.4208000000000001E-2</v>
      </c>
      <c r="U36" t="s">
        <v>30</v>
      </c>
      <c r="V36">
        <f t="shared" ref="V36:X36" si="26">IF(Z36&lt;0.2, V71, "")</f>
        <v>1.2509729999999999</v>
      </c>
      <c r="W36">
        <f t="shared" si="26"/>
        <v>0.45136189999999998</v>
      </c>
      <c r="X36">
        <f t="shared" si="26"/>
        <v>0.364786</v>
      </c>
      <c r="Y36">
        <f t="shared" si="3"/>
        <v>0.88618699999999984</v>
      </c>
      <c r="Z36">
        <v>0.17540539999999999</v>
      </c>
      <c r="AA36">
        <v>6.6730300000000006E-2</v>
      </c>
      <c r="AB36">
        <v>4.0038200000000003E-2</v>
      </c>
      <c r="AE36" t="s">
        <v>16</v>
      </c>
      <c r="AF36">
        <v>1.654428</v>
      </c>
      <c r="AG36">
        <v>0.98518519999999998</v>
      </c>
      <c r="AH36">
        <v>0.83091789999999999</v>
      </c>
      <c r="AI36">
        <f t="shared" si="4"/>
        <v>0.82351010000000002</v>
      </c>
      <c r="AK36">
        <v>6.4069500000000001E-2</v>
      </c>
      <c r="AL36">
        <v>8.5057999999999995E-2</v>
      </c>
      <c r="AM36">
        <v>7.2275599999999995E-2</v>
      </c>
    </row>
    <row r="37" spans="2:39" x14ac:dyDescent="0.25">
      <c r="B37" t="s">
        <v>19</v>
      </c>
      <c r="C37">
        <v>1.580692</v>
      </c>
      <c r="D37">
        <v>0.83720870000000003</v>
      </c>
      <c r="E37">
        <v>0.69044879999999997</v>
      </c>
      <c r="F37">
        <f t="shared" si="0"/>
        <v>0.89024320000000001</v>
      </c>
      <c r="G37">
        <v>0.11635520000000001</v>
      </c>
      <c r="H37">
        <v>0.26106069999999998</v>
      </c>
      <c r="I37">
        <v>6.7341399999999996E-2</v>
      </c>
      <c r="L37" t="s">
        <v>7</v>
      </c>
      <c r="M37">
        <v>1.488945</v>
      </c>
      <c r="N37">
        <v>1.054295</v>
      </c>
      <c r="O37">
        <v>0.71238330000000005</v>
      </c>
      <c r="P37">
        <f t="shared" si="1"/>
        <v>0.77656169999999991</v>
      </c>
      <c r="Q37">
        <v>5.69191E-2</v>
      </c>
      <c r="R37">
        <v>4.3475399999999997E-2</v>
      </c>
      <c r="S37">
        <v>3.23904E-2</v>
      </c>
      <c r="U37" t="s">
        <v>19</v>
      </c>
      <c r="X37">
        <f t="shared" ref="X37" si="27">IF(AB37&lt;0.2, X72, "")</f>
        <v>0.5871577</v>
      </c>
      <c r="Y37">
        <f t="shared" si="3"/>
        <v>0</v>
      </c>
      <c r="Z37">
        <v>0.33053389999999999</v>
      </c>
      <c r="AA37">
        <v>0.3685561</v>
      </c>
      <c r="AB37">
        <v>0.13758090000000001</v>
      </c>
      <c r="AE37" t="s">
        <v>19</v>
      </c>
      <c r="AF37">
        <v>1.4913099999999999</v>
      </c>
      <c r="AG37">
        <v>0.96181309999999998</v>
      </c>
      <c r="AH37">
        <v>0.66283080000000005</v>
      </c>
      <c r="AI37">
        <f t="shared" si="4"/>
        <v>0.82847919999999986</v>
      </c>
      <c r="AK37">
        <v>6.94853E-2</v>
      </c>
      <c r="AL37">
        <v>8.6162199999999994E-2</v>
      </c>
      <c r="AM37">
        <v>2.5263000000000001E-2</v>
      </c>
    </row>
    <row r="38" spans="2:39" x14ac:dyDescent="0.25">
      <c r="B38" t="s">
        <v>27</v>
      </c>
      <c r="C38">
        <v>1.4729350000000001</v>
      </c>
      <c r="D38">
        <v>0.54128779999999999</v>
      </c>
      <c r="E38">
        <v>0.88376080000000001</v>
      </c>
      <c r="F38">
        <f t="shared" si="0"/>
        <v>0.93164720000000012</v>
      </c>
      <c r="G38">
        <v>9.6989300000000001E-2</v>
      </c>
      <c r="H38">
        <v>0.11848939999999999</v>
      </c>
      <c r="I38">
        <v>0.12532969999999999</v>
      </c>
      <c r="L38" t="s">
        <v>19</v>
      </c>
      <c r="M38">
        <v>1.5189870000000001</v>
      </c>
      <c r="N38">
        <v>0.945322</v>
      </c>
      <c r="O38">
        <v>0.64239360000000001</v>
      </c>
      <c r="P38">
        <f t="shared" si="1"/>
        <v>0.87659340000000008</v>
      </c>
      <c r="Q38">
        <v>7.1953500000000004E-2</v>
      </c>
      <c r="R38">
        <v>0.10878740000000001</v>
      </c>
      <c r="S38">
        <v>3.3865199999999998E-2</v>
      </c>
      <c r="U38" t="s">
        <v>16</v>
      </c>
      <c r="W38">
        <f t="shared" ref="W38:X38" si="28">IF(AA38&lt;0.2, W73, "")</f>
        <v>0.74460550000000003</v>
      </c>
      <c r="X38">
        <f t="shared" si="28"/>
        <v>0.38808369999999998</v>
      </c>
      <c r="Y38">
        <f t="shared" si="3"/>
        <v>0.35652180000000006</v>
      </c>
      <c r="Z38">
        <v>0.3493849</v>
      </c>
      <c r="AA38">
        <v>0.18763260000000001</v>
      </c>
      <c r="AB38">
        <v>0.11062279999999999</v>
      </c>
      <c r="AE38" t="s">
        <v>30</v>
      </c>
      <c r="AF38">
        <v>1.5350189999999999</v>
      </c>
      <c r="AG38">
        <v>0.79766539999999997</v>
      </c>
      <c r="AH38">
        <v>0.70428009999999996</v>
      </c>
      <c r="AI38">
        <f t="shared" si="4"/>
        <v>0.83073889999999995</v>
      </c>
      <c r="AK38">
        <v>4.3851300000000003E-2</v>
      </c>
      <c r="AL38">
        <v>3.8131600000000002E-2</v>
      </c>
      <c r="AM38">
        <v>2.9551999999999998E-2</v>
      </c>
    </row>
    <row r="39" spans="2:39" x14ac:dyDescent="0.25">
      <c r="B39" t="s">
        <v>5</v>
      </c>
      <c r="C39">
        <v>1.838962</v>
      </c>
      <c r="D39">
        <v>1.0466230000000001</v>
      </c>
      <c r="E39">
        <v>0.82050409999999996</v>
      </c>
      <c r="F39">
        <f t="shared" si="0"/>
        <v>1.0184579</v>
      </c>
      <c r="G39">
        <v>0.1569083</v>
      </c>
      <c r="H39">
        <v>0.15853890000000001</v>
      </c>
      <c r="I39">
        <v>8.0115000000000006E-2</v>
      </c>
      <c r="L39" t="s">
        <v>5</v>
      </c>
      <c r="M39">
        <v>1.6023670000000001</v>
      </c>
      <c r="N39">
        <v>0.90435109999999996</v>
      </c>
      <c r="O39">
        <v>0.70239119999999999</v>
      </c>
      <c r="P39">
        <f t="shared" si="1"/>
        <v>0.8999758000000001</v>
      </c>
      <c r="Q39">
        <v>0.18885769999999999</v>
      </c>
      <c r="R39">
        <v>7.5253200000000006E-2</v>
      </c>
      <c r="S39">
        <v>6.1362100000000003E-2</v>
      </c>
      <c r="U39" t="s">
        <v>21</v>
      </c>
      <c r="X39">
        <f t="shared" ref="X39" si="29">IF(AB39&lt;0.2, X74, "")</f>
        <v>0.6903009</v>
      </c>
      <c r="Y39">
        <f t="shared" si="3"/>
        <v>0</v>
      </c>
      <c r="Z39">
        <v>0.28815669999999999</v>
      </c>
      <c r="AA39">
        <v>0.21965499999999999</v>
      </c>
      <c r="AB39">
        <v>0.18983749999999999</v>
      </c>
      <c r="AE39" t="s">
        <v>5</v>
      </c>
      <c r="AF39">
        <v>1.8818870000000001</v>
      </c>
      <c r="AG39">
        <v>1.078516</v>
      </c>
      <c r="AH39">
        <v>0.95094290000000004</v>
      </c>
      <c r="AI39">
        <f t="shared" si="4"/>
        <v>0.93094410000000005</v>
      </c>
      <c r="AK39">
        <v>9.6482299999999993E-2</v>
      </c>
      <c r="AL39">
        <v>4.7652199999999999E-2</v>
      </c>
      <c r="AM39">
        <v>8.3255599999999999E-2</v>
      </c>
    </row>
    <row r="40" spans="2:39" x14ac:dyDescent="0.25">
      <c r="B40" t="s">
        <v>25</v>
      </c>
      <c r="C40">
        <v>2.0871140000000001</v>
      </c>
      <c r="D40">
        <v>1.0481180000000001</v>
      </c>
      <c r="E40">
        <v>0.85487930000000001</v>
      </c>
      <c r="F40">
        <f t="shared" si="0"/>
        <v>1.2322347000000002</v>
      </c>
      <c r="G40">
        <v>0.11601690000000001</v>
      </c>
      <c r="H40">
        <v>0.12914400000000001</v>
      </c>
      <c r="I40">
        <v>4.9515200000000002E-2</v>
      </c>
      <c r="L40" t="s">
        <v>25</v>
      </c>
      <c r="M40">
        <v>1.8468070000000001</v>
      </c>
      <c r="N40">
        <v>0.96732410000000002</v>
      </c>
      <c r="O40">
        <v>0.83566759999999995</v>
      </c>
      <c r="P40">
        <f t="shared" si="1"/>
        <v>1.0111394000000002</v>
      </c>
      <c r="Q40">
        <v>9.91316E-2</v>
      </c>
      <c r="R40">
        <v>4.1432400000000001E-2</v>
      </c>
      <c r="S40">
        <v>2.1283300000000002E-2</v>
      </c>
      <c r="U40" t="s">
        <v>26</v>
      </c>
      <c r="X40">
        <f t="shared" ref="X40" si="30">IF(AB40&lt;0.2, X75, "")</f>
        <v>0.84008930000000004</v>
      </c>
      <c r="Y40">
        <f t="shared" si="3"/>
        <v>0</v>
      </c>
      <c r="Z40">
        <v>0.47101189999999998</v>
      </c>
      <c r="AA40">
        <v>0.68093840000000005</v>
      </c>
      <c r="AB40">
        <v>0.1180982</v>
      </c>
      <c r="AE40" t="s">
        <v>25</v>
      </c>
      <c r="AF40">
        <v>1.8365469999999999</v>
      </c>
      <c r="AG40">
        <v>1.0255810000000001</v>
      </c>
      <c r="AH40">
        <v>0.85520209999999997</v>
      </c>
      <c r="AI40">
        <f t="shared" si="4"/>
        <v>0.98134489999999996</v>
      </c>
      <c r="AK40">
        <v>5.4791199999999998E-2</v>
      </c>
      <c r="AL40">
        <v>6.4317100000000002E-2</v>
      </c>
      <c r="AM40">
        <v>1.38903E-2</v>
      </c>
    </row>
    <row r="41" spans="2:39" x14ac:dyDescent="0.25">
      <c r="B41" t="s">
        <v>26</v>
      </c>
      <c r="C41">
        <v>1.5531349999999999</v>
      </c>
      <c r="D41">
        <v>0.31114340000000001</v>
      </c>
      <c r="E41">
        <v>0.97195129999999996</v>
      </c>
      <c r="F41">
        <f t="shared" si="0"/>
        <v>1.2419916</v>
      </c>
      <c r="G41">
        <v>0.14194889999999999</v>
      </c>
      <c r="H41">
        <v>0.10491010000000001</v>
      </c>
      <c r="I41">
        <v>5.47717E-2</v>
      </c>
      <c r="L41" t="s">
        <v>26</v>
      </c>
      <c r="M41">
        <v>1.56332</v>
      </c>
      <c r="N41">
        <v>0.25918190000000002</v>
      </c>
      <c r="O41">
        <v>0.94402470000000005</v>
      </c>
      <c r="P41">
        <f t="shared" si="1"/>
        <v>1.3041381000000001</v>
      </c>
      <c r="Q41">
        <v>5.0541000000000003E-2</v>
      </c>
      <c r="R41">
        <v>7.5666300000000006E-2</v>
      </c>
      <c r="S41">
        <v>3.10414E-2</v>
      </c>
      <c r="U41" t="s">
        <v>25</v>
      </c>
      <c r="V41">
        <f t="shared" ref="V41:X41" si="31">IF(Z41&lt;0.2, V76, "")</f>
        <v>1.884757</v>
      </c>
      <c r="W41">
        <f t="shared" si="31"/>
        <v>0.90707530000000003</v>
      </c>
      <c r="X41">
        <f t="shared" si="31"/>
        <v>0.79446190000000005</v>
      </c>
      <c r="Y41">
        <f t="shared" si="3"/>
        <v>1.0902951000000001</v>
      </c>
      <c r="Z41">
        <v>0.19641339999999999</v>
      </c>
      <c r="AA41">
        <v>0.1127698</v>
      </c>
      <c r="AB41">
        <v>7.3435700000000007E-2</v>
      </c>
      <c r="AE41" t="s">
        <v>26</v>
      </c>
      <c r="AF41">
        <v>1.6069089999999999</v>
      </c>
      <c r="AG41">
        <v>0.38814739999999998</v>
      </c>
      <c r="AH41">
        <v>0.98345819999999995</v>
      </c>
      <c r="AI41">
        <f t="shared" si="4"/>
        <v>1.2187615999999999</v>
      </c>
      <c r="AK41">
        <v>5.9937600000000001E-2</v>
      </c>
      <c r="AL41">
        <v>0.10634150000000001</v>
      </c>
      <c r="AM41">
        <v>5.4712900000000002E-2</v>
      </c>
    </row>
    <row r="46" spans="2:39" x14ac:dyDescent="0.25">
      <c r="V46" t="s">
        <v>218</v>
      </c>
      <c r="W46" t="s">
        <v>219</v>
      </c>
      <c r="X46" t="s">
        <v>220</v>
      </c>
      <c r="Y46" t="s">
        <v>247</v>
      </c>
      <c r="Z46" t="s">
        <v>249</v>
      </c>
      <c r="AA46" t="s">
        <v>252</v>
      </c>
      <c r="AB46" t="s">
        <v>255</v>
      </c>
    </row>
    <row r="47" spans="2:39" x14ac:dyDescent="0.25">
      <c r="U47" t="s">
        <v>8</v>
      </c>
      <c r="V47">
        <v>1.139848</v>
      </c>
      <c r="W47">
        <v>1.070047</v>
      </c>
      <c r="X47">
        <v>0.89747719999999997</v>
      </c>
      <c r="Y47">
        <f t="shared" ref="Y47:Y76" si="32">MAX(V47:X47)-MIN(V47:X47)</f>
        <v>0.2423708</v>
      </c>
      <c r="Z47">
        <v>6.2166100000000002E-2</v>
      </c>
      <c r="AA47">
        <v>0.2169248</v>
      </c>
      <c r="AB47">
        <v>9.0242000000000003E-2</v>
      </c>
    </row>
    <row r="48" spans="2:39" x14ac:dyDescent="0.25">
      <c r="U48" t="s">
        <v>28</v>
      </c>
      <c r="V48">
        <v>1.166873</v>
      </c>
      <c r="W48">
        <v>1.068797</v>
      </c>
      <c r="X48">
        <v>0.86877070000000001</v>
      </c>
      <c r="Y48">
        <f t="shared" si="32"/>
        <v>0.29810230000000004</v>
      </c>
      <c r="Z48">
        <v>7.8551399999999993E-2</v>
      </c>
      <c r="AA48">
        <v>0.17206189999999999</v>
      </c>
      <c r="AB48">
        <v>9.6632099999999999E-2</v>
      </c>
    </row>
    <row r="49" spans="21:28" x14ac:dyDescent="0.25">
      <c r="U49" t="s">
        <v>6</v>
      </c>
      <c r="V49">
        <v>1.0924</v>
      </c>
      <c r="W49">
        <v>0.85040830000000001</v>
      </c>
      <c r="X49">
        <v>0.73955230000000005</v>
      </c>
      <c r="Y49">
        <f t="shared" si="32"/>
        <v>0.35284769999999999</v>
      </c>
      <c r="Z49">
        <v>0.15204799999999999</v>
      </c>
      <c r="AA49">
        <v>0.12128849999999999</v>
      </c>
      <c r="AB49">
        <v>7.7454800000000004E-2</v>
      </c>
    </row>
    <row r="50" spans="21:28" x14ac:dyDescent="0.25">
      <c r="U50" t="s">
        <v>24</v>
      </c>
      <c r="V50">
        <v>1.117837</v>
      </c>
      <c r="W50">
        <v>0.90376749999999995</v>
      </c>
      <c r="X50">
        <v>0.70704400000000001</v>
      </c>
      <c r="Y50">
        <f t="shared" si="32"/>
        <v>0.41079299999999996</v>
      </c>
      <c r="Z50">
        <v>0.1647034</v>
      </c>
      <c r="AA50">
        <v>0.16932849999999999</v>
      </c>
      <c r="AB50">
        <v>4.7631100000000003E-2</v>
      </c>
    </row>
    <row r="51" spans="21:28" x14ac:dyDescent="0.25">
      <c r="U51" t="s">
        <v>17</v>
      </c>
      <c r="V51">
        <v>1.144196</v>
      </c>
      <c r="W51">
        <v>0.96028690000000005</v>
      </c>
      <c r="X51">
        <v>0.71959660000000003</v>
      </c>
      <c r="Y51">
        <f t="shared" si="32"/>
        <v>0.42459939999999996</v>
      </c>
      <c r="Z51">
        <v>7.54528E-2</v>
      </c>
      <c r="AA51">
        <v>9.2877600000000005E-2</v>
      </c>
      <c r="AB51">
        <v>6.5260899999999997E-2</v>
      </c>
    </row>
    <row r="52" spans="21:28" x14ac:dyDescent="0.25">
      <c r="U52" t="s">
        <v>4</v>
      </c>
      <c r="V52">
        <v>0.96278410000000003</v>
      </c>
      <c r="W52">
        <v>0.5109475</v>
      </c>
      <c r="X52">
        <v>0.47674549999999999</v>
      </c>
      <c r="Y52">
        <f t="shared" si="32"/>
        <v>0.48603860000000004</v>
      </c>
      <c r="Z52">
        <v>0.19481219999999999</v>
      </c>
      <c r="AA52">
        <v>0.22938149999999999</v>
      </c>
      <c r="AB52">
        <v>0.18414659999999999</v>
      </c>
    </row>
    <row r="53" spans="21:28" x14ac:dyDescent="0.25">
      <c r="U53" t="s">
        <v>23</v>
      </c>
      <c r="V53">
        <v>1.302724</v>
      </c>
      <c r="W53">
        <v>1.005646</v>
      </c>
      <c r="X53">
        <v>0.80489889999999997</v>
      </c>
      <c r="Y53">
        <f t="shared" si="32"/>
        <v>0.49782510000000002</v>
      </c>
      <c r="Z53">
        <v>0.11334379999999999</v>
      </c>
      <c r="AA53">
        <v>0.2054048</v>
      </c>
      <c r="AB53">
        <v>8.6387000000000005E-2</v>
      </c>
    </row>
    <row r="54" spans="21:28" x14ac:dyDescent="0.25">
      <c r="U54" t="s">
        <v>15</v>
      </c>
      <c r="V54">
        <v>1.2631570000000001</v>
      </c>
      <c r="W54">
        <v>0.96870630000000002</v>
      </c>
      <c r="X54">
        <v>0.7492065</v>
      </c>
      <c r="Y54">
        <f t="shared" si="32"/>
        <v>0.51395050000000009</v>
      </c>
      <c r="Z54">
        <v>0.23210510000000001</v>
      </c>
      <c r="AA54">
        <v>0.27882249999999997</v>
      </c>
      <c r="AB54">
        <v>8.0805399999999999E-2</v>
      </c>
    </row>
    <row r="55" spans="21:28" x14ac:dyDescent="0.25">
      <c r="U55" t="s">
        <v>18</v>
      </c>
      <c r="V55">
        <v>1.2092750000000001</v>
      </c>
      <c r="W55">
        <v>0.85353020000000002</v>
      </c>
      <c r="X55">
        <v>0.68535860000000004</v>
      </c>
      <c r="Y55">
        <f t="shared" si="32"/>
        <v>0.52391640000000006</v>
      </c>
      <c r="Z55">
        <v>0.18668080000000001</v>
      </c>
      <c r="AA55">
        <v>0.59232569999999996</v>
      </c>
      <c r="AB55">
        <v>0.1753401</v>
      </c>
    </row>
    <row r="56" spans="21:28" x14ac:dyDescent="0.25">
      <c r="U56" t="s">
        <v>10</v>
      </c>
      <c r="V56">
        <v>1.290924</v>
      </c>
      <c r="W56">
        <v>0.88978710000000005</v>
      </c>
      <c r="X56">
        <v>0.74281940000000002</v>
      </c>
      <c r="Y56">
        <f t="shared" si="32"/>
        <v>0.54810459999999994</v>
      </c>
      <c r="Z56">
        <v>7.0801299999999998E-2</v>
      </c>
      <c r="AA56">
        <v>0.15653049999999999</v>
      </c>
      <c r="AB56">
        <v>0.13995679999999999</v>
      </c>
    </row>
    <row r="57" spans="21:28" x14ac:dyDescent="0.25">
      <c r="U57" t="s">
        <v>9</v>
      </c>
      <c r="V57">
        <v>1.17876</v>
      </c>
      <c r="W57">
        <v>0.75490040000000003</v>
      </c>
      <c r="X57">
        <v>0.61473829999999996</v>
      </c>
      <c r="Y57">
        <f t="shared" si="32"/>
        <v>0.56402170000000007</v>
      </c>
      <c r="Z57">
        <v>0.2082551</v>
      </c>
      <c r="AA57">
        <v>0.1375113</v>
      </c>
      <c r="AB57">
        <v>8.4476099999999998E-2</v>
      </c>
    </row>
    <row r="58" spans="21:28" x14ac:dyDescent="0.25">
      <c r="U58" t="s">
        <v>12</v>
      </c>
      <c r="V58">
        <v>1.220782</v>
      </c>
      <c r="W58">
        <v>0.6488872</v>
      </c>
      <c r="X58">
        <v>0.68113489999999999</v>
      </c>
      <c r="Y58">
        <f t="shared" si="32"/>
        <v>0.57189480000000004</v>
      </c>
      <c r="Z58">
        <v>0.1332459</v>
      </c>
      <c r="AA58">
        <v>0.24930620000000001</v>
      </c>
      <c r="AB58">
        <v>0.13393099999999999</v>
      </c>
    </row>
    <row r="59" spans="21:28" x14ac:dyDescent="0.25">
      <c r="U59" t="s">
        <v>13</v>
      </c>
      <c r="V59">
        <v>1.181198</v>
      </c>
      <c r="W59">
        <v>0.85955269999999995</v>
      </c>
      <c r="X59">
        <v>0.58756640000000004</v>
      </c>
      <c r="Y59">
        <f t="shared" si="32"/>
        <v>0.59363159999999993</v>
      </c>
      <c r="Z59">
        <v>8.41417E-2</v>
      </c>
      <c r="AA59">
        <v>8.3027199999999995E-2</v>
      </c>
      <c r="AB59">
        <v>0.1103315</v>
      </c>
    </row>
    <row r="60" spans="21:28" x14ac:dyDescent="0.25">
      <c r="U60" t="s">
        <v>2</v>
      </c>
      <c r="V60">
        <v>1.1997789999999999</v>
      </c>
      <c r="W60">
        <v>0.88580959999999997</v>
      </c>
      <c r="X60">
        <v>0.59930810000000001</v>
      </c>
      <c r="Y60">
        <f t="shared" si="32"/>
        <v>0.60047089999999992</v>
      </c>
      <c r="Z60">
        <v>9.3564999999999995E-2</v>
      </c>
      <c r="AA60">
        <v>7.2911000000000004E-2</v>
      </c>
      <c r="AB60">
        <v>7.4242600000000006E-2</v>
      </c>
    </row>
    <row r="61" spans="21:28" x14ac:dyDescent="0.25">
      <c r="U61" t="s">
        <v>20</v>
      </c>
      <c r="V61">
        <v>1.2959179999999999</v>
      </c>
      <c r="W61">
        <v>1.1147750000000001</v>
      </c>
      <c r="X61">
        <v>0.675562</v>
      </c>
      <c r="Y61">
        <f t="shared" si="32"/>
        <v>0.62035599999999991</v>
      </c>
      <c r="Z61">
        <v>0.1515563</v>
      </c>
      <c r="AA61">
        <v>0.26038679999999997</v>
      </c>
      <c r="AB61">
        <v>0.1129684</v>
      </c>
    </row>
    <row r="62" spans="21:28" x14ac:dyDescent="0.25">
      <c r="U62" t="s">
        <v>27</v>
      </c>
      <c r="V62">
        <v>1.4729350000000001</v>
      </c>
      <c r="W62">
        <v>0.84784669999999995</v>
      </c>
      <c r="X62">
        <v>0.81317879999999998</v>
      </c>
      <c r="Y62">
        <f t="shared" si="32"/>
        <v>0.65975620000000013</v>
      </c>
      <c r="Z62">
        <v>0.38920149999999998</v>
      </c>
      <c r="AA62">
        <v>0.3858278</v>
      </c>
      <c r="AB62">
        <v>0.2453861</v>
      </c>
    </row>
    <row r="63" spans="21:28" x14ac:dyDescent="0.25">
      <c r="U63" t="s">
        <v>14</v>
      </c>
      <c r="V63">
        <v>1.4180429999999999</v>
      </c>
      <c r="W63">
        <v>1.0577190000000001</v>
      </c>
      <c r="X63">
        <v>0.7539477</v>
      </c>
      <c r="Y63">
        <f t="shared" si="32"/>
        <v>0.66409529999999994</v>
      </c>
      <c r="Z63">
        <v>0.40636149999999999</v>
      </c>
      <c r="AA63">
        <v>0.63766730000000005</v>
      </c>
      <c r="AB63">
        <v>9.6384200000000003E-2</v>
      </c>
    </row>
    <row r="64" spans="21:28" x14ac:dyDescent="0.25">
      <c r="U64" t="s">
        <v>1</v>
      </c>
      <c r="V64">
        <v>1.1531800000000001</v>
      </c>
      <c r="W64">
        <v>0.76861769999999996</v>
      </c>
      <c r="X64">
        <v>0.45999899999999999</v>
      </c>
      <c r="Y64">
        <f t="shared" si="32"/>
        <v>0.69318100000000005</v>
      </c>
      <c r="Z64">
        <v>0.16403000000000001</v>
      </c>
      <c r="AA64">
        <v>0.15663859999999999</v>
      </c>
      <c r="AB64">
        <v>0.11193989999999999</v>
      </c>
    </row>
    <row r="65" spans="21:28" x14ac:dyDescent="0.25">
      <c r="U65" t="s">
        <v>22</v>
      </c>
      <c r="V65">
        <v>1.2077040000000001</v>
      </c>
      <c r="W65">
        <v>0.71059819999999996</v>
      </c>
      <c r="X65">
        <v>0.49263970000000001</v>
      </c>
      <c r="Y65">
        <f t="shared" si="32"/>
        <v>0.7150643000000001</v>
      </c>
      <c r="Z65">
        <v>0.1147161</v>
      </c>
      <c r="AA65">
        <v>0.148175</v>
      </c>
      <c r="AB65">
        <v>0.13115760000000001</v>
      </c>
    </row>
    <row r="66" spans="21:28" x14ac:dyDescent="0.25">
      <c r="U66" t="s">
        <v>11</v>
      </c>
      <c r="V66">
        <v>1.421019</v>
      </c>
      <c r="W66">
        <v>0.91719790000000001</v>
      </c>
      <c r="X66">
        <v>0.67919249999999998</v>
      </c>
      <c r="Y66">
        <f t="shared" si="32"/>
        <v>0.74182650000000006</v>
      </c>
      <c r="Z66">
        <v>0.2360845</v>
      </c>
      <c r="AA66">
        <v>0.10829759999999999</v>
      </c>
      <c r="AB66">
        <v>6.79424E-2</v>
      </c>
    </row>
    <row r="67" spans="21:28" x14ac:dyDescent="0.25">
      <c r="U67" t="s">
        <v>5</v>
      </c>
      <c r="V67">
        <v>1.522248</v>
      </c>
      <c r="W67">
        <v>1.0330950000000001</v>
      </c>
      <c r="X67">
        <v>0.74411439999999995</v>
      </c>
      <c r="Y67">
        <f t="shared" si="32"/>
        <v>0.77813360000000009</v>
      </c>
      <c r="Z67">
        <v>0.58870789999999995</v>
      </c>
      <c r="AA67">
        <v>0.25779940000000001</v>
      </c>
      <c r="AB67">
        <v>6.8217E-2</v>
      </c>
    </row>
    <row r="68" spans="21:28" x14ac:dyDescent="0.25">
      <c r="U68" t="s">
        <v>7</v>
      </c>
      <c r="V68">
        <v>1.219395</v>
      </c>
      <c r="W68">
        <v>0.91512369999999998</v>
      </c>
      <c r="X68">
        <v>0.4182845</v>
      </c>
      <c r="Y68">
        <f t="shared" si="32"/>
        <v>0.80111050000000006</v>
      </c>
      <c r="Z68">
        <v>0.17135449999999999</v>
      </c>
      <c r="AA68">
        <v>0.1270772</v>
      </c>
      <c r="AB68">
        <v>7.8617500000000007E-2</v>
      </c>
    </row>
    <row r="69" spans="21:28" x14ac:dyDescent="0.25">
      <c r="U69" t="s">
        <v>3</v>
      </c>
      <c r="V69">
        <v>1.5671850000000001</v>
      </c>
      <c r="W69">
        <v>1.2208159999999999</v>
      </c>
      <c r="X69">
        <v>0.7295412</v>
      </c>
      <c r="Y69">
        <f t="shared" si="32"/>
        <v>0.83764380000000005</v>
      </c>
      <c r="Z69">
        <v>0.32430300000000001</v>
      </c>
      <c r="AA69">
        <v>1.091456</v>
      </c>
      <c r="AB69">
        <v>0.22167680000000001</v>
      </c>
    </row>
    <row r="70" spans="21:28" x14ac:dyDescent="0.25">
      <c r="U70" t="s">
        <v>29</v>
      </c>
      <c r="V70">
        <v>1.516775</v>
      </c>
      <c r="W70">
        <v>0.91465569999999996</v>
      </c>
      <c r="X70">
        <v>0.66745140000000003</v>
      </c>
      <c r="Y70">
        <f t="shared" si="32"/>
        <v>0.84932359999999996</v>
      </c>
      <c r="Z70">
        <v>0.25119599999999997</v>
      </c>
      <c r="AA70">
        <v>0.30051240000000001</v>
      </c>
      <c r="AB70">
        <v>0.13785510000000001</v>
      </c>
    </row>
    <row r="71" spans="21:28" x14ac:dyDescent="0.25">
      <c r="U71" t="s">
        <v>30</v>
      </c>
      <c r="V71">
        <v>1.2509729999999999</v>
      </c>
      <c r="W71">
        <v>0.45136189999999998</v>
      </c>
      <c r="X71">
        <v>0.364786</v>
      </c>
      <c r="Y71">
        <f t="shared" si="32"/>
        <v>0.88618699999999984</v>
      </c>
      <c r="Z71">
        <v>0.17540539999999999</v>
      </c>
      <c r="AA71">
        <v>6.6730300000000006E-2</v>
      </c>
      <c r="AB71">
        <v>4.0038200000000003E-2</v>
      </c>
    </row>
    <row r="72" spans="21:28" x14ac:dyDescent="0.25">
      <c r="U72" t="s">
        <v>19</v>
      </c>
      <c r="V72">
        <v>1.4913689999999999</v>
      </c>
      <c r="W72">
        <v>0.86363639999999997</v>
      </c>
      <c r="X72">
        <v>0.5871577</v>
      </c>
      <c r="Y72">
        <f t="shared" si="32"/>
        <v>0.90421129999999994</v>
      </c>
      <c r="Z72">
        <v>0.33053389999999999</v>
      </c>
      <c r="AA72">
        <v>0.3685561</v>
      </c>
      <c r="AB72">
        <v>0.13758090000000001</v>
      </c>
    </row>
    <row r="73" spans="21:28" x14ac:dyDescent="0.25">
      <c r="U73" t="s">
        <v>16</v>
      </c>
      <c r="V73">
        <v>1.3813200000000001</v>
      </c>
      <c r="W73">
        <v>0.74460550000000003</v>
      </c>
      <c r="X73">
        <v>0.38808369999999998</v>
      </c>
      <c r="Y73">
        <f t="shared" si="32"/>
        <v>0.99323630000000018</v>
      </c>
      <c r="Z73">
        <v>0.3493849</v>
      </c>
      <c r="AA73">
        <v>0.18763260000000001</v>
      </c>
      <c r="AB73">
        <v>0.11062279999999999</v>
      </c>
    </row>
    <row r="74" spans="21:28" x14ac:dyDescent="0.25">
      <c r="U74" t="s">
        <v>21</v>
      </c>
      <c r="V74">
        <v>1.6991039999999999</v>
      </c>
      <c r="W74">
        <v>1.007056</v>
      </c>
      <c r="X74">
        <v>0.6903009</v>
      </c>
      <c r="Y74">
        <f t="shared" si="32"/>
        <v>1.0088031</v>
      </c>
      <c r="Z74">
        <v>0.28815669999999999</v>
      </c>
      <c r="AA74">
        <v>0.21965499999999999</v>
      </c>
      <c r="AB74">
        <v>0.18983749999999999</v>
      </c>
    </row>
    <row r="75" spans="21:28" x14ac:dyDescent="0.25">
      <c r="U75" t="s">
        <v>26</v>
      </c>
      <c r="V75">
        <v>1.8567119999999999</v>
      </c>
      <c r="W75">
        <v>0.97673460000000001</v>
      </c>
      <c r="X75">
        <v>0.84008930000000004</v>
      </c>
      <c r="Y75">
        <f t="shared" si="32"/>
        <v>1.0166226999999999</v>
      </c>
      <c r="Z75">
        <v>0.47101189999999998</v>
      </c>
      <c r="AA75">
        <v>0.68093840000000005</v>
      </c>
      <c r="AB75">
        <v>0.1180982</v>
      </c>
    </row>
    <row r="76" spans="21:28" x14ac:dyDescent="0.25">
      <c r="U76" t="s">
        <v>25</v>
      </c>
      <c r="V76">
        <v>1.884757</v>
      </c>
      <c r="W76">
        <v>0.90707530000000003</v>
      </c>
      <c r="X76">
        <v>0.79446190000000005</v>
      </c>
      <c r="Y76">
        <f t="shared" si="32"/>
        <v>1.0902951000000001</v>
      </c>
      <c r="Z76">
        <v>0.19641339999999999</v>
      </c>
      <c r="AA76">
        <v>0.1127698</v>
      </c>
      <c r="AB76">
        <v>7.3435700000000007E-2</v>
      </c>
    </row>
  </sheetData>
  <sortState xmlns:xlrd2="http://schemas.microsoft.com/office/spreadsheetml/2017/richdata2" ref="AE12:AM41">
    <sortCondition ref="AI12:AI41"/>
  </sortState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EE6F3D-AAF9-49D7-9E65-B50C5DB2CB5F}">
  <dimension ref="A2:Z37"/>
  <sheetViews>
    <sheetView topLeftCell="A13" workbookViewId="0">
      <selection activeCell="A7" activeCellId="2" sqref="B7:B36 D7:D36 A7:A36"/>
    </sheetView>
  </sheetViews>
  <sheetFormatPr defaultRowHeight="15" x14ac:dyDescent="0.25"/>
  <cols>
    <col min="3" max="3" width="7" bestFit="1" customWidth="1"/>
    <col min="4" max="4" width="6.28515625" bestFit="1" customWidth="1"/>
    <col min="5" max="5" width="7" bestFit="1" customWidth="1"/>
    <col min="6" max="6" width="8.28515625" customWidth="1"/>
    <col min="7" max="7" width="7" bestFit="1" customWidth="1"/>
    <col min="8" max="8" width="6.28515625" bestFit="1" customWidth="1"/>
    <col min="9" max="9" width="7" bestFit="1" customWidth="1"/>
    <col min="10" max="10" width="8.28515625" customWidth="1"/>
    <col min="11" max="11" width="5" bestFit="1" customWidth="1"/>
    <col min="12" max="12" width="6.42578125" customWidth="1"/>
    <col min="13" max="13" width="5" bestFit="1" customWidth="1"/>
    <col min="14" max="14" width="5" customWidth="1"/>
    <col min="15" max="15" width="12" bestFit="1" customWidth="1"/>
  </cols>
  <sheetData>
    <row r="2" spans="1:26" x14ac:dyDescent="0.25">
      <c r="B2" t="s">
        <v>266</v>
      </c>
    </row>
    <row r="3" spans="1:26" x14ac:dyDescent="0.25">
      <c r="B3" t="s">
        <v>263</v>
      </c>
      <c r="F3" t="s">
        <v>172</v>
      </c>
    </row>
    <row r="4" spans="1:26" x14ac:dyDescent="0.25">
      <c r="Q4" t="s">
        <v>372</v>
      </c>
      <c r="V4" t="s">
        <v>201</v>
      </c>
    </row>
    <row r="5" spans="1:26" x14ac:dyDescent="0.25">
      <c r="A5" s="20"/>
      <c r="B5" s="20" t="s">
        <v>199</v>
      </c>
      <c r="C5" s="20"/>
      <c r="D5" s="20"/>
      <c r="E5" s="20"/>
      <c r="F5" s="20" t="s">
        <v>264</v>
      </c>
      <c r="G5" s="20"/>
      <c r="H5" s="20"/>
      <c r="I5" s="20"/>
      <c r="J5" s="20" t="s">
        <v>265</v>
      </c>
      <c r="K5" s="20"/>
      <c r="L5" s="20"/>
      <c r="M5" s="20"/>
      <c r="N5" s="19"/>
      <c r="Q5" t="s">
        <v>126</v>
      </c>
      <c r="S5" t="s">
        <v>93</v>
      </c>
      <c r="V5" t="s">
        <v>373</v>
      </c>
      <c r="X5" t="s">
        <v>317</v>
      </c>
    </row>
    <row r="6" spans="1:26" x14ac:dyDescent="0.25">
      <c r="A6" s="17"/>
      <c r="B6" s="17" t="s">
        <v>246</v>
      </c>
      <c r="C6" s="17"/>
      <c r="D6" s="17" t="s">
        <v>245</v>
      </c>
      <c r="E6" s="17"/>
      <c r="F6" s="17" t="s">
        <v>246</v>
      </c>
      <c r="G6" s="17"/>
      <c r="H6" s="17" t="s">
        <v>245</v>
      </c>
      <c r="I6" s="17"/>
      <c r="J6" s="17" t="s">
        <v>246</v>
      </c>
      <c r="K6" s="17"/>
      <c r="L6" s="17" t="s">
        <v>245</v>
      </c>
      <c r="M6" s="17"/>
      <c r="N6" s="19"/>
      <c r="O6" s="55" t="s">
        <v>0</v>
      </c>
      <c r="P6" s="55"/>
      <c r="Q6" s="55" t="s">
        <v>94</v>
      </c>
      <c r="R6" s="55"/>
      <c r="S6" s="55" t="s">
        <v>94</v>
      </c>
      <c r="T6" s="55"/>
      <c r="V6" t="s">
        <v>367</v>
      </c>
      <c r="W6" t="s">
        <v>366</v>
      </c>
      <c r="X6" t="s">
        <v>367</v>
      </c>
      <c r="Y6" t="s">
        <v>366</v>
      </c>
    </row>
    <row r="7" spans="1:26" x14ac:dyDescent="0.25">
      <c r="A7" s="20" t="s">
        <v>1</v>
      </c>
      <c r="B7" s="21">
        <v>0.31867499999999999</v>
      </c>
      <c r="C7" s="22">
        <v>1.46836E-2</v>
      </c>
      <c r="D7" s="21">
        <v>0.26719939999999998</v>
      </c>
      <c r="E7" s="22">
        <v>1.37622E-2</v>
      </c>
      <c r="F7" s="21">
        <v>6.0302500000000002E-2</v>
      </c>
      <c r="G7" s="22">
        <v>4.6360000000000004E-3</v>
      </c>
      <c r="H7" s="21">
        <v>4.5325600000000001E-2</v>
      </c>
      <c r="I7" s="22">
        <v>4.3011999999999998E-3</v>
      </c>
      <c r="J7" s="23">
        <v>18.92287</v>
      </c>
      <c r="K7" s="24">
        <v>1.37269</v>
      </c>
      <c r="L7" s="23">
        <v>16.963200000000001</v>
      </c>
      <c r="M7" s="24">
        <v>1.3782700000000001</v>
      </c>
      <c r="N7" s="28"/>
      <c r="O7" t="s">
        <v>51</v>
      </c>
      <c r="P7" s="10" t="s">
        <v>114</v>
      </c>
      <c r="Q7" s="4">
        <v>5.5329799999999998E-2</v>
      </c>
      <c r="R7" s="8">
        <v>3.7000000000000002E-3</v>
      </c>
      <c r="S7" s="4">
        <v>0.31877349999999999</v>
      </c>
      <c r="T7" s="8">
        <v>1.10118E-2</v>
      </c>
      <c r="U7">
        <f>F7/H7</f>
        <v>1.3304291614451877</v>
      </c>
      <c r="V7">
        <f>_xlfn.RANK.AVG(B7,B$7:B$36)</f>
        <v>7</v>
      </c>
      <c r="W7">
        <f t="shared" ref="W7:W36" si="0">_xlfn.RANK.AVG(D7,D$7:D$36)</f>
        <v>10</v>
      </c>
      <c r="X7">
        <f t="shared" ref="X7:X36" si="1">_xlfn.RANK.AVG(F7,F$7:F$36)</f>
        <v>12</v>
      </c>
      <c r="Y7">
        <f t="shared" ref="Y7:Y36" si="2">_xlfn.RANK.AVG(H7,H$7:H$36)</f>
        <v>18</v>
      </c>
      <c r="Z7">
        <f>F7/H7</f>
        <v>1.3304291614451877</v>
      </c>
    </row>
    <row r="8" spans="1:26" x14ac:dyDescent="0.25">
      <c r="A8" s="19" t="s">
        <v>2</v>
      </c>
      <c r="B8" s="25">
        <v>0.17801410000000001</v>
      </c>
      <c r="C8" s="26">
        <v>1.0167600000000001E-2</v>
      </c>
      <c r="D8" s="25">
        <v>0.1672611</v>
      </c>
      <c r="E8" s="26">
        <v>1.00494E-2</v>
      </c>
      <c r="F8" s="25">
        <v>3.7992499999999998E-2</v>
      </c>
      <c r="G8" s="26">
        <v>3.7188999999999998E-3</v>
      </c>
      <c r="H8" s="25">
        <v>3.17437E-2</v>
      </c>
      <c r="I8" s="26">
        <v>3.2675999999999998E-3</v>
      </c>
      <c r="J8" s="27">
        <v>21.342410000000001</v>
      </c>
      <c r="K8" s="28">
        <v>1.85612</v>
      </c>
      <c r="L8" s="27">
        <v>18.978529999999999</v>
      </c>
      <c r="M8" s="28">
        <v>1.6845599999999998</v>
      </c>
      <c r="N8" s="28"/>
      <c r="O8" t="s">
        <v>59</v>
      </c>
      <c r="P8" s="10" t="s">
        <v>102</v>
      </c>
      <c r="Q8" s="4">
        <v>3.3208500000000002E-2</v>
      </c>
      <c r="R8" s="8">
        <v>2.6155000000000002E-3</v>
      </c>
      <c r="S8" s="4">
        <v>0.1804673</v>
      </c>
      <c r="T8" s="8">
        <v>7.6813000000000003E-3</v>
      </c>
      <c r="U8">
        <f t="shared" ref="U8:U36" si="3">F8/H8</f>
        <v>1.1968516587543354</v>
      </c>
      <c r="V8">
        <f t="shared" ref="V8:V36" si="4">_xlfn.RANK.AVG(B8,B$7:B$36)</f>
        <v>27</v>
      </c>
      <c r="W8">
        <f t="shared" si="0"/>
        <v>29</v>
      </c>
      <c r="X8">
        <f t="shared" si="1"/>
        <v>25</v>
      </c>
      <c r="Y8">
        <f t="shared" si="2"/>
        <v>28</v>
      </c>
      <c r="Z8">
        <f t="shared" ref="Z8:Z36" si="5">F8/H8</f>
        <v>1.1968516587543354</v>
      </c>
    </row>
    <row r="9" spans="1:26" x14ac:dyDescent="0.25">
      <c r="A9" s="19" t="s">
        <v>3</v>
      </c>
      <c r="B9" s="25">
        <v>0.3230112</v>
      </c>
      <c r="C9" s="26">
        <v>1.7875100000000001E-2</v>
      </c>
      <c r="D9" s="25">
        <v>0.39522869999999999</v>
      </c>
      <c r="E9" s="26">
        <v>2.66272E-2</v>
      </c>
      <c r="F9" s="25">
        <v>7.8790100000000002E-2</v>
      </c>
      <c r="G9" s="26">
        <v>9.4655E-3</v>
      </c>
      <c r="H9" s="25">
        <v>7.6710600000000004E-2</v>
      </c>
      <c r="I9" s="26">
        <v>1.57488E-2</v>
      </c>
      <c r="J9" s="27">
        <v>24.392379999999999</v>
      </c>
      <c r="K9" s="28">
        <v>2.13652</v>
      </c>
      <c r="L9" s="27">
        <v>19.40916</v>
      </c>
      <c r="M9" s="28">
        <v>2.8783400000000001</v>
      </c>
      <c r="N9" s="28"/>
      <c r="O9" t="s">
        <v>53</v>
      </c>
      <c r="P9" s="10" t="s">
        <v>120</v>
      </c>
      <c r="Q9" s="4">
        <v>7.2837499999999999E-2</v>
      </c>
      <c r="R9" s="8">
        <v>9.6450000000000008E-3</v>
      </c>
      <c r="S9" s="4">
        <v>0.36457329999999999</v>
      </c>
      <c r="T9" s="8">
        <v>1.7655199999999999E-2</v>
      </c>
      <c r="U9">
        <f t="shared" si="3"/>
        <v>1.0271083787638213</v>
      </c>
      <c r="V9">
        <f t="shared" si="4"/>
        <v>5</v>
      </c>
      <c r="W9">
        <f t="shared" si="0"/>
        <v>1</v>
      </c>
      <c r="X9">
        <f t="shared" si="1"/>
        <v>6</v>
      </c>
      <c r="Y9">
        <f t="shared" si="2"/>
        <v>3</v>
      </c>
      <c r="Z9">
        <f t="shared" si="5"/>
        <v>1.0271083787638213</v>
      </c>
    </row>
    <row r="10" spans="1:26" x14ac:dyDescent="0.25">
      <c r="A10" s="19" t="s">
        <v>4</v>
      </c>
      <c r="B10" s="25">
        <v>0.27557500000000001</v>
      </c>
      <c r="C10" s="26">
        <v>1.36036E-2</v>
      </c>
      <c r="D10" s="25">
        <v>0.25688080000000002</v>
      </c>
      <c r="E10" s="26">
        <v>1.6806399999999999E-2</v>
      </c>
      <c r="F10" s="25">
        <v>4.1961100000000001E-2</v>
      </c>
      <c r="G10" s="26">
        <v>4.4980000000000003E-3</v>
      </c>
      <c r="H10" s="25">
        <v>5.3818400000000002E-2</v>
      </c>
      <c r="I10" s="26">
        <v>5.4115999999999999E-3</v>
      </c>
      <c r="J10" s="27">
        <v>15.22673</v>
      </c>
      <c r="K10" s="28">
        <v>1.62601</v>
      </c>
      <c r="L10" s="27">
        <v>20.95074</v>
      </c>
      <c r="M10" s="28">
        <v>1.45505</v>
      </c>
      <c r="N10" s="28"/>
      <c r="O10" t="s">
        <v>54</v>
      </c>
      <c r="P10" s="10" t="s">
        <v>129</v>
      </c>
      <c r="Q10" s="4">
        <v>5.0762799999999997E-2</v>
      </c>
      <c r="R10" s="8">
        <v>3.7967999999999999E-3</v>
      </c>
      <c r="S10" s="4">
        <v>0.29408509999999999</v>
      </c>
      <c r="T10" s="8">
        <v>1.12198E-2</v>
      </c>
      <c r="U10">
        <f t="shared" si="3"/>
        <v>0.77967944048875482</v>
      </c>
      <c r="V10">
        <f t="shared" si="4"/>
        <v>11</v>
      </c>
      <c r="W10">
        <f t="shared" si="0"/>
        <v>14</v>
      </c>
      <c r="X10">
        <f t="shared" si="1"/>
        <v>21</v>
      </c>
      <c r="Y10">
        <f t="shared" si="2"/>
        <v>13</v>
      </c>
      <c r="Z10">
        <f t="shared" si="5"/>
        <v>0.77967944048875482</v>
      </c>
    </row>
    <row r="11" spans="1:26" x14ac:dyDescent="0.25">
      <c r="A11" s="19" t="s">
        <v>5</v>
      </c>
      <c r="B11" s="25">
        <v>0.27004109999999998</v>
      </c>
      <c r="C11" s="26">
        <v>1.03938E-2</v>
      </c>
      <c r="D11" s="25">
        <v>0.2381925</v>
      </c>
      <c r="E11" s="26">
        <v>1.0614699999999999E-2</v>
      </c>
      <c r="F11" s="25">
        <v>7.3470900000000006E-2</v>
      </c>
      <c r="G11" s="26">
        <v>5.9293999999999996E-3</v>
      </c>
      <c r="H11" s="25">
        <v>6.9133299999999995E-2</v>
      </c>
      <c r="I11" s="26">
        <v>6.1327999999999999E-3</v>
      </c>
      <c r="J11" s="27">
        <v>27.207320000000003</v>
      </c>
      <c r="K11" s="28">
        <v>1.7639800000000001</v>
      </c>
      <c r="L11" s="27">
        <v>29.024119999999996</v>
      </c>
      <c r="M11" s="28">
        <v>1.9429700000000001</v>
      </c>
      <c r="N11" s="28"/>
      <c r="O11" t="s">
        <v>57</v>
      </c>
      <c r="P11" s="10" t="s">
        <v>122</v>
      </c>
      <c r="Q11" s="4">
        <v>6.8429199999999996E-2</v>
      </c>
      <c r="R11" s="8">
        <v>4.7568999999999997E-3</v>
      </c>
      <c r="S11" s="4">
        <v>0.26600240000000003</v>
      </c>
      <c r="T11" s="8">
        <v>8.2056000000000004E-3</v>
      </c>
      <c r="U11">
        <f t="shared" si="3"/>
        <v>1.0627425567707605</v>
      </c>
      <c r="V11">
        <f t="shared" si="4"/>
        <v>13</v>
      </c>
      <c r="W11">
        <f t="shared" si="0"/>
        <v>18</v>
      </c>
      <c r="X11">
        <f t="shared" si="1"/>
        <v>8</v>
      </c>
      <c r="Y11">
        <f t="shared" si="2"/>
        <v>6</v>
      </c>
      <c r="Z11">
        <f t="shared" si="5"/>
        <v>1.0627425567707605</v>
      </c>
    </row>
    <row r="12" spans="1:26" x14ac:dyDescent="0.25">
      <c r="A12" s="19" t="s">
        <v>6</v>
      </c>
      <c r="B12" s="25">
        <v>0.143599</v>
      </c>
      <c r="C12" s="26">
        <v>5.7174000000000001E-3</v>
      </c>
      <c r="D12" s="25">
        <v>0.1434868</v>
      </c>
      <c r="E12" s="26">
        <v>4.7182999999999999E-3</v>
      </c>
      <c r="F12" s="25">
        <v>2.58953E-2</v>
      </c>
      <c r="G12" s="26">
        <v>2.1337000000000001E-3</v>
      </c>
      <c r="H12" s="25">
        <v>3.4413300000000001E-2</v>
      </c>
      <c r="I12" s="26">
        <v>2.5382999999999998E-3</v>
      </c>
      <c r="J12" s="27">
        <v>18.033099999999997</v>
      </c>
      <c r="K12" s="28">
        <v>1.4238900000000001</v>
      </c>
      <c r="L12" s="27">
        <v>23.98358</v>
      </c>
      <c r="M12" s="28">
        <v>1.4457199999999999</v>
      </c>
      <c r="N12" s="28"/>
      <c r="O12" t="s">
        <v>100</v>
      </c>
      <c r="P12" s="10" t="s">
        <v>101</v>
      </c>
      <c r="Q12" s="4">
        <v>3.04865E-2</v>
      </c>
      <c r="R12" s="8">
        <v>1.9430000000000001E-3</v>
      </c>
      <c r="S12" s="4">
        <v>0.157634</v>
      </c>
      <c r="T12" s="8">
        <v>4.1764999999999997E-3</v>
      </c>
      <c r="U12">
        <f t="shared" si="3"/>
        <v>0.75247941929428441</v>
      </c>
      <c r="V12">
        <f t="shared" si="4"/>
        <v>30</v>
      </c>
      <c r="W12">
        <f t="shared" si="0"/>
        <v>30</v>
      </c>
      <c r="X12">
        <f t="shared" si="1"/>
        <v>29</v>
      </c>
      <c r="Y12">
        <f t="shared" si="2"/>
        <v>26</v>
      </c>
      <c r="Z12">
        <f t="shared" si="5"/>
        <v>0.75247941929428441</v>
      </c>
    </row>
    <row r="13" spans="1:26" x14ac:dyDescent="0.25">
      <c r="A13" s="19" t="s">
        <v>7</v>
      </c>
      <c r="B13" s="25">
        <v>0.32162940000000001</v>
      </c>
      <c r="C13" s="26">
        <v>9.0688000000000001E-3</v>
      </c>
      <c r="D13" s="25">
        <v>0.25447940000000002</v>
      </c>
      <c r="E13" s="26">
        <v>8.4829999999999992E-3</v>
      </c>
      <c r="F13" s="25">
        <v>6.6914000000000001E-2</v>
      </c>
      <c r="G13" s="26">
        <v>4.2766999999999996E-3</v>
      </c>
      <c r="H13" s="25">
        <v>5.0284799999999998E-2</v>
      </c>
      <c r="I13" s="26">
        <v>3.5553E-3</v>
      </c>
      <c r="J13" s="27">
        <v>20.804680000000001</v>
      </c>
      <c r="K13" s="28">
        <v>1.08629</v>
      </c>
      <c r="L13" s="27">
        <v>19.75986</v>
      </c>
      <c r="M13" s="28">
        <v>1.0791900000000001</v>
      </c>
      <c r="N13" s="28"/>
      <c r="O13" t="s">
        <v>61</v>
      </c>
      <c r="P13" s="10" t="s">
        <v>112</v>
      </c>
      <c r="Q13" s="4">
        <v>5.5496200000000002E-2</v>
      </c>
      <c r="R13" s="8">
        <v>2.9437E-3</v>
      </c>
      <c r="S13" s="4">
        <v>0.3127858</v>
      </c>
      <c r="T13" s="8">
        <v>6.8329999999999997E-3</v>
      </c>
      <c r="U13">
        <f t="shared" si="3"/>
        <v>1.3307003309151075</v>
      </c>
      <c r="V13">
        <f t="shared" si="4"/>
        <v>6</v>
      </c>
      <c r="W13">
        <f t="shared" si="0"/>
        <v>15</v>
      </c>
      <c r="X13">
        <f t="shared" si="1"/>
        <v>10</v>
      </c>
      <c r="Y13">
        <f t="shared" si="2"/>
        <v>14</v>
      </c>
      <c r="Z13">
        <f t="shared" si="5"/>
        <v>1.3307003309151075</v>
      </c>
    </row>
    <row r="14" spans="1:26" x14ac:dyDescent="0.25">
      <c r="A14" s="19" t="s">
        <v>8</v>
      </c>
      <c r="B14" s="25">
        <v>0.1551902</v>
      </c>
      <c r="C14" s="26">
        <v>1.37219E-2</v>
      </c>
      <c r="D14" s="25">
        <v>0.20960219999999999</v>
      </c>
      <c r="E14" s="26">
        <v>3.5865300000000003E-2</v>
      </c>
      <c r="F14" s="25">
        <v>2.19741E-2</v>
      </c>
      <c r="G14" s="26">
        <v>3.5802999999999998E-3</v>
      </c>
      <c r="H14" s="25">
        <v>4.5899700000000002E-2</v>
      </c>
      <c r="I14" s="26">
        <v>1.4794E-2</v>
      </c>
      <c r="J14" s="27">
        <v>14.159479999999999</v>
      </c>
      <c r="K14" s="28">
        <v>2.0631500000000003</v>
      </c>
      <c r="L14" s="27">
        <v>21.898500000000002</v>
      </c>
      <c r="M14" s="28">
        <v>4.3961800000000002</v>
      </c>
      <c r="N14" s="28"/>
      <c r="O14" t="s">
        <v>44</v>
      </c>
      <c r="P14" s="10" t="s">
        <v>98</v>
      </c>
      <c r="Q14" s="4">
        <v>3.5488100000000002E-2</v>
      </c>
      <c r="R14" s="8">
        <v>8.5489999999999993E-3</v>
      </c>
      <c r="S14" s="4">
        <v>0.19324830000000001</v>
      </c>
      <c r="T14" s="8">
        <v>2.17538E-2</v>
      </c>
      <c r="U14">
        <f t="shared" si="3"/>
        <v>0.47874169112216419</v>
      </c>
      <c r="V14">
        <f t="shared" si="4"/>
        <v>29</v>
      </c>
      <c r="W14">
        <f t="shared" si="0"/>
        <v>22</v>
      </c>
      <c r="X14">
        <f t="shared" si="1"/>
        <v>30</v>
      </c>
      <c r="Y14">
        <f t="shared" si="2"/>
        <v>17</v>
      </c>
      <c r="Z14">
        <f t="shared" si="5"/>
        <v>0.47874169112216419</v>
      </c>
    </row>
    <row r="15" spans="1:26" x14ac:dyDescent="0.25">
      <c r="A15" s="19" t="s">
        <v>9</v>
      </c>
      <c r="B15" s="25">
        <v>0.24731300000000001</v>
      </c>
      <c r="C15" s="26">
        <v>1.10551E-2</v>
      </c>
      <c r="D15" s="25">
        <v>0.26276110000000003</v>
      </c>
      <c r="E15" s="26">
        <v>1.07131E-2</v>
      </c>
      <c r="F15" s="25">
        <v>4.9764299999999997E-2</v>
      </c>
      <c r="G15" s="26">
        <v>3.7414000000000002E-3</v>
      </c>
      <c r="H15" s="25">
        <v>3.7310900000000001E-2</v>
      </c>
      <c r="I15" s="26">
        <v>3.8957000000000002E-3</v>
      </c>
      <c r="J15" s="27">
        <v>20.121980000000001</v>
      </c>
      <c r="K15" s="28">
        <v>1.48505</v>
      </c>
      <c r="L15" s="27">
        <v>14.19957</v>
      </c>
      <c r="M15" s="28">
        <v>1.4917800000000001</v>
      </c>
      <c r="N15" s="28"/>
      <c r="O15" t="s">
        <v>55</v>
      </c>
      <c r="P15" s="10" t="s">
        <v>108</v>
      </c>
      <c r="Q15" s="4">
        <v>3.8490999999999997E-2</v>
      </c>
      <c r="R15" s="8">
        <v>2.6278999999999999E-3</v>
      </c>
      <c r="S15" s="4">
        <v>0.26338719999999999</v>
      </c>
      <c r="T15" s="8">
        <v>7.9138999999999998E-3</v>
      </c>
      <c r="U15">
        <f t="shared" si="3"/>
        <v>1.333773776563953</v>
      </c>
      <c r="V15">
        <f t="shared" si="4"/>
        <v>18</v>
      </c>
      <c r="W15">
        <f t="shared" si="0"/>
        <v>12</v>
      </c>
      <c r="X15">
        <f t="shared" si="1"/>
        <v>17</v>
      </c>
      <c r="Y15">
        <f t="shared" si="2"/>
        <v>24</v>
      </c>
      <c r="Z15">
        <f t="shared" si="5"/>
        <v>1.333773776563953</v>
      </c>
    </row>
    <row r="16" spans="1:26" x14ac:dyDescent="0.25">
      <c r="A16" s="19" t="s">
        <v>10</v>
      </c>
      <c r="B16" s="25">
        <v>0.29224899999999998</v>
      </c>
      <c r="C16" s="26">
        <v>9.9108000000000009E-3</v>
      </c>
      <c r="D16" s="25">
        <v>0.22872480000000001</v>
      </c>
      <c r="E16" s="26">
        <v>7.1076000000000004E-3</v>
      </c>
      <c r="F16" s="25">
        <v>6.45675E-2</v>
      </c>
      <c r="G16" s="26">
        <v>5.1028000000000002E-3</v>
      </c>
      <c r="H16" s="25">
        <v>3.4177699999999998E-2</v>
      </c>
      <c r="I16" s="26">
        <v>2.5730000000000002E-3</v>
      </c>
      <c r="J16" s="27">
        <v>22.093319999999999</v>
      </c>
      <c r="K16" s="28">
        <v>1.2841399999999998</v>
      </c>
      <c r="L16" s="27">
        <v>14.942730000000001</v>
      </c>
      <c r="M16" s="28">
        <v>0.91971000000000003</v>
      </c>
      <c r="N16" s="28"/>
      <c r="O16" t="s">
        <v>58</v>
      </c>
      <c r="P16" s="10" t="s">
        <v>105</v>
      </c>
      <c r="Q16" s="4">
        <v>3.81226E-2</v>
      </c>
      <c r="R16" s="8">
        <v>2.2441000000000002E-3</v>
      </c>
      <c r="S16" s="4">
        <v>0.26247209999999999</v>
      </c>
      <c r="T16" s="8">
        <v>6.5802999999999999E-3</v>
      </c>
      <c r="U16">
        <f t="shared" si="3"/>
        <v>1.8891704239899116</v>
      </c>
      <c r="V16">
        <f t="shared" si="4"/>
        <v>8</v>
      </c>
      <c r="W16">
        <f t="shared" si="0"/>
        <v>19</v>
      </c>
      <c r="X16">
        <f t="shared" si="1"/>
        <v>11</v>
      </c>
      <c r="Y16">
        <f t="shared" si="2"/>
        <v>27</v>
      </c>
      <c r="Z16">
        <f t="shared" si="5"/>
        <v>1.8891704239899116</v>
      </c>
    </row>
    <row r="17" spans="1:26" x14ac:dyDescent="0.25">
      <c r="A17" s="19" t="s">
        <v>11</v>
      </c>
      <c r="B17" s="25">
        <v>0.34248859999999998</v>
      </c>
      <c r="C17" s="26">
        <v>1.1386500000000001E-2</v>
      </c>
      <c r="D17" s="25">
        <v>0.31306850000000003</v>
      </c>
      <c r="E17" s="26">
        <v>1.00099E-2</v>
      </c>
      <c r="F17" s="25">
        <v>7.2539900000000004E-2</v>
      </c>
      <c r="G17" s="26">
        <v>4.9452999999999997E-3</v>
      </c>
      <c r="H17" s="25">
        <v>5.6860300000000003E-2</v>
      </c>
      <c r="I17" s="26">
        <v>4.7124000000000003E-3</v>
      </c>
      <c r="J17" s="27">
        <v>21.180250000000001</v>
      </c>
      <c r="K17" s="28">
        <v>1.23529</v>
      </c>
      <c r="L17" s="27">
        <v>18.162269999999999</v>
      </c>
      <c r="M17" s="28">
        <v>1.2619899999999999</v>
      </c>
      <c r="N17" s="28"/>
      <c r="O17" t="s">
        <v>64</v>
      </c>
      <c r="P17" s="10" t="s">
        <v>118</v>
      </c>
      <c r="Q17" s="4">
        <v>5.8324599999999997E-2</v>
      </c>
      <c r="R17" s="8">
        <v>3.4359999999999998E-3</v>
      </c>
      <c r="S17" s="4">
        <v>0.33310899999999999</v>
      </c>
      <c r="T17" s="8">
        <v>7.6651999999999996E-3</v>
      </c>
      <c r="U17">
        <f t="shared" si="3"/>
        <v>1.2757565471867014</v>
      </c>
      <c r="V17">
        <f t="shared" si="4"/>
        <v>1</v>
      </c>
      <c r="W17">
        <f t="shared" si="0"/>
        <v>3</v>
      </c>
      <c r="X17">
        <f t="shared" si="1"/>
        <v>9</v>
      </c>
      <c r="Y17">
        <f t="shared" si="2"/>
        <v>11</v>
      </c>
      <c r="Z17">
        <f t="shared" si="5"/>
        <v>1.2757565471867014</v>
      </c>
    </row>
    <row r="18" spans="1:26" x14ac:dyDescent="0.25">
      <c r="A18" s="19" t="s">
        <v>12</v>
      </c>
      <c r="B18" s="25">
        <v>0.19577459999999999</v>
      </c>
      <c r="C18" s="26">
        <v>1.12344E-2</v>
      </c>
      <c r="D18" s="25">
        <v>0.21115900000000001</v>
      </c>
      <c r="E18" s="26">
        <v>1.0553399999999999E-2</v>
      </c>
      <c r="F18" s="25">
        <v>4.07328E-2</v>
      </c>
      <c r="G18" s="26">
        <v>4.0168000000000001E-3</v>
      </c>
      <c r="H18" s="25">
        <v>4.0847000000000001E-2</v>
      </c>
      <c r="I18" s="26">
        <v>3.6370999999999999E-3</v>
      </c>
      <c r="J18" s="27">
        <v>20.805969999999999</v>
      </c>
      <c r="K18" s="28">
        <v>1.73943</v>
      </c>
      <c r="L18" s="27">
        <v>19.344159999999999</v>
      </c>
      <c r="M18" s="28">
        <v>1.61222</v>
      </c>
      <c r="N18" s="28"/>
      <c r="O18" t="s">
        <v>52</v>
      </c>
      <c r="P18" s="10" t="s">
        <v>104</v>
      </c>
      <c r="Q18" s="4">
        <v>4.1543200000000002E-2</v>
      </c>
      <c r="R18" s="8">
        <v>2.8075999999999999E-3</v>
      </c>
      <c r="S18" s="4">
        <v>0.21226390000000001</v>
      </c>
      <c r="T18" s="8">
        <v>7.8156000000000007E-3</v>
      </c>
      <c r="U18">
        <f t="shared" si="3"/>
        <v>0.99720420104291618</v>
      </c>
      <c r="V18">
        <f t="shared" si="4"/>
        <v>23</v>
      </c>
      <c r="W18">
        <f t="shared" si="0"/>
        <v>21</v>
      </c>
      <c r="X18">
        <f t="shared" si="1"/>
        <v>23</v>
      </c>
      <c r="Y18">
        <f t="shared" si="2"/>
        <v>20</v>
      </c>
      <c r="Z18">
        <f t="shared" si="5"/>
        <v>0.99720420104291618</v>
      </c>
    </row>
    <row r="19" spans="1:26" x14ac:dyDescent="0.25">
      <c r="A19" s="19" t="s">
        <v>13</v>
      </c>
      <c r="B19" s="25">
        <v>0.2522452</v>
      </c>
      <c r="C19" s="26">
        <v>1.0358300000000001E-2</v>
      </c>
      <c r="D19" s="25">
        <v>0.2905354</v>
      </c>
      <c r="E19" s="26">
        <v>1.57185E-2</v>
      </c>
      <c r="F19" s="25">
        <v>5.7754800000000002E-2</v>
      </c>
      <c r="G19" s="26">
        <v>5.3791000000000004E-3</v>
      </c>
      <c r="H19" s="25">
        <v>5.6068300000000001E-2</v>
      </c>
      <c r="I19" s="26">
        <v>5.4298999999999997E-3</v>
      </c>
      <c r="J19" s="27">
        <v>22.8963</v>
      </c>
      <c r="K19" s="28">
        <v>1.70743</v>
      </c>
      <c r="L19" s="27">
        <v>19.298280000000002</v>
      </c>
      <c r="M19" s="28">
        <v>1.4847600000000001</v>
      </c>
      <c r="N19" s="28"/>
      <c r="O19" t="s">
        <v>62</v>
      </c>
      <c r="P19" s="10" t="s">
        <v>117</v>
      </c>
      <c r="Q19" s="4">
        <v>5.8881299999999998E-2</v>
      </c>
      <c r="R19" s="8">
        <v>4.7999000000000002E-3</v>
      </c>
      <c r="S19" s="4">
        <v>0.28192519999999999</v>
      </c>
      <c r="T19" s="8">
        <v>1.04633E-2</v>
      </c>
      <c r="U19">
        <f t="shared" si="3"/>
        <v>1.0300793853211172</v>
      </c>
      <c r="V19">
        <f t="shared" si="4"/>
        <v>17</v>
      </c>
      <c r="W19">
        <f t="shared" si="0"/>
        <v>7</v>
      </c>
      <c r="X19">
        <f t="shared" si="1"/>
        <v>13</v>
      </c>
      <c r="Y19">
        <f t="shared" si="2"/>
        <v>12</v>
      </c>
      <c r="Z19">
        <f t="shared" si="5"/>
        <v>1.0300793853211172</v>
      </c>
    </row>
    <row r="20" spans="1:26" x14ac:dyDescent="0.25">
      <c r="A20" s="19" t="s">
        <v>14</v>
      </c>
      <c r="B20" s="25">
        <v>0.17914849999999999</v>
      </c>
      <c r="C20" s="26">
        <v>7.6144000000000003E-3</v>
      </c>
      <c r="D20" s="25">
        <v>0.18912309999999999</v>
      </c>
      <c r="E20" s="26">
        <v>8.5374000000000005E-3</v>
      </c>
      <c r="F20" s="25">
        <v>4.8832E-2</v>
      </c>
      <c r="G20" s="26">
        <v>3.8010000000000001E-3</v>
      </c>
      <c r="H20" s="25">
        <v>3.58196E-2</v>
      </c>
      <c r="I20" s="26">
        <v>3.7986000000000001E-3</v>
      </c>
      <c r="J20" s="27">
        <v>27.257829999999998</v>
      </c>
      <c r="K20" s="28">
        <v>1.6819500000000001</v>
      </c>
      <c r="L20" s="27">
        <v>18.939830000000001</v>
      </c>
      <c r="M20" s="28">
        <v>1.60334</v>
      </c>
      <c r="N20" s="28"/>
      <c r="O20" t="s">
        <v>46</v>
      </c>
      <c r="P20" s="10" t="s">
        <v>110</v>
      </c>
      <c r="Q20" s="4">
        <v>3.7808599999999998E-2</v>
      </c>
      <c r="R20" s="8">
        <v>2.7902000000000001E-3</v>
      </c>
      <c r="S20" s="4">
        <v>0.18920909999999999</v>
      </c>
      <c r="T20" s="8">
        <v>6.1862000000000002E-3</v>
      </c>
      <c r="U20">
        <f t="shared" si="3"/>
        <v>1.3632759718143139</v>
      </c>
      <c r="V20">
        <f t="shared" si="4"/>
        <v>26</v>
      </c>
      <c r="W20">
        <f t="shared" si="0"/>
        <v>26</v>
      </c>
      <c r="X20">
        <f t="shared" si="1"/>
        <v>18</v>
      </c>
      <c r="Y20">
        <f t="shared" si="2"/>
        <v>25</v>
      </c>
      <c r="Z20">
        <f t="shared" si="5"/>
        <v>1.3632759718143139</v>
      </c>
    </row>
    <row r="21" spans="1:26" x14ac:dyDescent="0.25">
      <c r="A21" s="19" t="s">
        <v>15</v>
      </c>
      <c r="B21" s="25">
        <v>0.25705309999999998</v>
      </c>
      <c r="C21" s="26">
        <v>1.7135999999999998E-2</v>
      </c>
      <c r="D21" s="25">
        <v>0.24812000000000001</v>
      </c>
      <c r="E21" s="26">
        <v>1.4807000000000001E-2</v>
      </c>
      <c r="F21" s="25">
        <v>3.5131799999999998E-2</v>
      </c>
      <c r="G21" s="26">
        <v>4.8025000000000003E-3</v>
      </c>
      <c r="H21" s="25">
        <v>2.9862E-2</v>
      </c>
      <c r="I21" s="26">
        <v>4.7837000000000001E-3</v>
      </c>
      <c r="J21" s="27">
        <v>13.66713</v>
      </c>
      <c r="K21" s="28">
        <v>1.90056</v>
      </c>
      <c r="L21" s="27">
        <v>12.03529</v>
      </c>
      <c r="M21" s="28">
        <v>1.9917899999999999</v>
      </c>
      <c r="N21" s="28"/>
      <c r="O21" t="s">
        <v>43</v>
      </c>
      <c r="P21" s="10" t="s">
        <v>103</v>
      </c>
      <c r="Q21" s="4">
        <v>2.6215700000000002E-2</v>
      </c>
      <c r="R21" s="8">
        <v>3.5030999999999999E-3</v>
      </c>
      <c r="S21" s="4">
        <v>0.25775500000000001</v>
      </c>
      <c r="T21" s="8">
        <v>1.2667599999999999E-2</v>
      </c>
      <c r="U21">
        <f t="shared" si="3"/>
        <v>1.1764717701426561</v>
      </c>
      <c r="V21">
        <f t="shared" si="4"/>
        <v>15</v>
      </c>
      <c r="W21">
        <f t="shared" si="0"/>
        <v>17</v>
      </c>
      <c r="X21">
        <f t="shared" si="1"/>
        <v>26</v>
      </c>
      <c r="Y21">
        <f t="shared" si="2"/>
        <v>30</v>
      </c>
      <c r="Z21">
        <f t="shared" si="5"/>
        <v>1.1764717701426561</v>
      </c>
    </row>
    <row r="22" spans="1:26" x14ac:dyDescent="0.25">
      <c r="A22" s="19" t="s">
        <v>16</v>
      </c>
      <c r="B22" s="25">
        <v>0.33223350000000001</v>
      </c>
      <c r="C22" s="26">
        <v>4.4819100000000001E-2</v>
      </c>
      <c r="D22" s="25">
        <v>0.37300290000000003</v>
      </c>
      <c r="E22" s="26">
        <v>3.0285400000000001E-2</v>
      </c>
      <c r="F22" s="25">
        <v>0.10243389999999999</v>
      </c>
      <c r="G22" s="26">
        <v>2.4901400000000001E-2</v>
      </c>
      <c r="H22" s="25">
        <v>7.9914499999999999E-2</v>
      </c>
      <c r="I22" s="26">
        <v>1.46845E-2</v>
      </c>
      <c r="J22" s="27">
        <v>30.831890000000001</v>
      </c>
      <c r="K22" s="28">
        <v>3.80532</v>
      </c>
      <c r="L22" s="27">
        <v>21.424630000000001</v>
      </c>
      <c r="M22" s="28">
        <v>2.77345</v>
      </c>
      <c r="N22" s="28"/>
      <c r="O22" t="s">
        <v>49</v>
      </c>
      <c r="P22" s="10" t="s">
        <v>124</v>
      </c>
      <c r="Q22" s="4">
        <v>8.9288800000000001E-2</v>
      </c>
      <c r="R22" s="8">
        <v>1.33145E-2</v>
      </c>
      <c r="S22" s="4">
        <v>0.37034329999999999</v>
      </c>
      <c r="T22" s="8">
        <v>2.5717E-2</v>
      </c>
      <c r="U22">
        <f t="shared" si="3"/>
        <v>1.2817936669815866</v>
      </c>
      <c r="V22">
        <f t="shared" si="4"/>
        <v>3</v>
      </c>
      <c r="W22">
        <f t="shared" si="0"/>
        <v>2</v>
      </c>
      <c r="X22">
        <f t="shared" si="1"/>
        <v>2</v>
      </c>
      <c r="Y22">
        <f t="shared" si="2"/>
        <v>2</v>
      </c>
      <c r="Z22">
        <f t="shared" si="5"/>
        <v>1.2817936669815866</v>
      </c>
    </row>
    <row r="23" spans="1:26" x14ac:dyDescent="0.25">
      <c r="A23" s="19" t="s">
        <v>17</v>
      </c>
      <c r="B23" s="25">
        <v>0.25633299999999998</v>
      </c>
      <c r="C23" s="26">
        <v>8.5412000000000005E-3</v>
      </c>
      <c r="D23" s="25">
        <v>0.25692860000000001</v>
      </c>
      <c r="E23" s="26">
        <v>6.8460999999999999E-3</v>
      </c>
      <c r="F23" s="25">
        <v>3.8655099999999998E-2</v>
      </c>
      <c r="G23" s="26">
        <v>3.5374E-3</v>
      </c>
      <c r="H23" s="25">
        <v>3.88651E-2</v>
      </c>
      <c r="I23" s="26">
        <v>3.0450999999999998E-3</v>
      </c>
      <c r="J23" s="27">
        <v>15.08004</v>
      </c>
      <c r="K23" s="28">
        <v>1.16997</v>
      </c>
      <c r="L23" s="27">
        <v>15.126809999999999</v>
      </c>
      <c r="M23" s="28">
        <v>0.97202</v>
      </c>
      <c r="N23" s="28"/>
      <c r="O23" t="s">
        <v>60</v>
      </c>
      <c r="P23" s="10" t="s">
        <v>106</v>
      </c>
      <c r="Q23" s="4">
        <v>3.5249099999999998E-2</v>
      </c>
      <c r="R23" s="8">
        <v>2.4156E-3</v>
      </c>
      <c r="S23" s="4">
        <v>0.2660361</v>
      </c>
      <c r="T23" s="8">
        <v>5.4257999999999997E-3</v>
      </c>
      <c r="U23">
        <f t="shared" si="3"/>
        <v>0.99459669472097068</v>
      </c>
      <c r="V23">
        <f t="shared" si="4"/>
        <v>16</v>
      </c>
      <c r="W23">
        <f t="shared" si="0"/>
        <v>13</v>
      </c>
      <c r="X23">
        <f t="shared" si="1"/>
        <v>24</v>
      </c>
      <c r="Y23">
        <f t="shared" si="2"/>
        <v>22</v>
      </c>
      <c r="Z23">
        <f t="shared" si="5"/>
        <v>0.99459669472097068</v>
      </c>
    </row>
    <row r="24" spans="1:26" x14ac:dyDescent="0.25">
      <c r="A24" s="19" t="s">
        <v>18</v>
      </c>
      <c r="B24" s="25">
        <v>0.27603050000000001</v>
      </c>
      <c r="C24" s="26">
        <v>1.5817500000000002E-2</v>
      </c>
      <c r="D24" s="25">
        <v>0.30709189999999997</v>
      </c>
      <c r="E24" s="26">
        <v>1.5744899999999999E-2</v>
      </c>
      <c r="F24" s="25">
        <v>5.6012100000000002E-2</v>
      </c>
      <c r="G24" s="26">
        <v>6.2849999999999998E-3</v>
      </c>
      <c r="H24" s="25">
        <v>6.2403899999999998E-2</v>
      </c>
      <c r="I24" s="26">
        <v>8.0402000000000008E-3</v>
      </c>
      <c r="J24" s="27">
        <v>20.291989999999998</v>
      </c>
      <c r="K24" s="28">
        <v>1.9626399999999999</v>
      </c>
      <c r="L24" s="27">
        <v>20.320930000000001</v>
      </c>
      <c r="M24" s="28">
        <v>2.2493300000000001</v>
      </c>
      <c r="N24" s="28"/>
      <c r="O24" t="s">
        <v>48</v>
      </c>
      <c r="P24" s="10" t="s">
        <v>116</v>
      </c>
      <c r="Q24" s="4">
        <v>5.42365E-2</v>
      </c>
      <c r="R24" s="8">
        <v>5.2386999999999998E-3</v>
      </c>
      <c r="S24" s="4">
        <v>0.300595</v>
      </c>
      <c r="T24" s="8">
        <v>1.1775900000000001E-2</v>
      </c>
      <c r="U24">
        <f t="shared" si="3"/>
        <v>0.89757370933547431</v>
      </c>
      <c r="V24">
        <f t="shared" si="4"/>
        <v>10</v>
      </c>
      <c r="W24">
        <f t="shared" si="0"/>
        <v>5</v>
      </c>
      <c r="X24">
        <f t="shared" si="1"/>
        <v>14</v>
      </c>
      <c r="Y24">
        <f t="shared" si="2"/>
        <v>9</v>
      </c>
      <c r="Z24">
        <f t="shared" si="5"/>
        <v>0.89757370933547431</v>
      </c>
    </row>
    <row r="25" spans="1:26" x14ac:dyDescent="0.25">
      <c r="A25" s="19" t="s">
        <v>19</v>
      </c>
      <c r="B25" s="25">
        <v>0.28283330000000001</v>
      </c>
      <c r="C25" s="26">
        <v>1.8727899999999999E-2</v>
      </c>
      <c r="D25" s="25">
        <v>0.26771529999999999</v>
      </c>
      <c r="E25" s="26">
        <v>1.5502999999999999E-2</v>
      </c>
      <c r="F25" s="25">
        <v>8.06394E-2</v>
      </c>
      <c r="G25" s="26">
        <v>8.1864999999999993E-3</v>
      </c>
      <c r="H25" s="25">
        <v>7.2402800000000003E-2</v>
      </c>
      <c r="I25" s="26">
        <v>6.9497999999999999E-3</v>
      </c>
      <c r="J25" s="27">
        <v>28.511289999999999</v>
      </c>
      <c r="K25" s="28">
        <v>2.6216200000000001</v>
      </c>
      <c r="L25" s="27">
        <v>27.044699999999999</v>
      </c>
      <c r="M25" s="28">
        <v>2.1842799999999998</v>
      </c>
      <c r="N25" s="28"/>
      <c r="O25" t="s">
        <v>63</v>
      </c>
      <c r="P25" s="10" t="s">
        <v>125</v>
      </c>
      <c r="Q25" s="4">
        <v>7.3729900000000001E-2</v>
      </c>
      <c r="R25" s="8">
        <v>5.5570999999999997E-3</v>
      </c>
      <c r="S25" s="4">
        <v>0.2878966</v>
      </c>
      <c r="T25" s="8">
        <v>1.25253E-2</v>
      </c>
      <c r="U25">
        <f t="shared" si="3"/>
        <v>1.113760793781456</v>
      </c>
      <c r="V25">
        <f t="shared" si="4"/>
        <v>9</v>
      </c>
      <c r="W25">
        <f t="shared" si="0"/>
        <v>9</v>
      </c>
      <c r="X25">
        <f t="shared" si="1"/>
        <v>5</v>
      </c>
      <c r="Y25">
        <f t="shared" si="2"/>
        <v>4</v>
      </c>
      <c r="Z25">
        <f t="shared" si="5"/>
        <v>1.113760793781456</v>
      </c>
    </row>
    <row r="26" spans="1:26" x14ac:dyDescent="0.25">
      <c r="A26" s="19" t="s">
        <v>20</v>
      </c>
      <c r="B26" s="25">
        <v>0.26022580000000001</v>
      </c>
      <c r="C26" s="26">
        <v>1.14749E-2</v>
      </c>
      <c r="D26" s="25">
        <v>0.26971060000000002</v>
      </c>
      <c r="E26" s="26">
        <v>1.2910700000000001E-2</v>
      </c>
      <c r="F26" s="25">
        <v>7.4382699999999996E-2</v>
      </c>
      <c r="G26" s="26">
        <v>6.3118000000000002E-3</v>
      </c>
      <c r="H26" s="25">
        <v>6.6240300000000002E-2</v>
      </c>
      <c r="I26" s="26">
        <v>7.4444000000000003E-3</v>
      </c>
      <c r="J26" s="27">
        <v>28.58389</v>
      </c>
      <c r="K26" s="28">
        <v>1.7765800000000003</v>
      </c>
      <c r="L26" s="27">
        <v>24.559760000000001</v>
      </c>
      <c r="M26" s="28">
        <v>2.09388</v>
      </c>
      <c r="N26" s="28"/>
      <c r="O26" t="s">
        <v>70</v>
      </c>
      <c r="P26" s="10" t="s">
        <v>115</v>
      </c>
      <c r="Q26" s="4">
        <v>6.1653800000000002E-2</v>
      </c>
      <c r="R26" s="8">
        <v>4.9477000000000002E-3</v>
      </c>
      <c r="S26" s="4">
        <v>0.27335029999999999</v>
      </c>
      <c r="T26" s="8">
        <v>9.4141999999999993E-3</v>
      </c>
      <c r="U26">
        <f t="shared" si="3"/>
        <v>1.1229221486013801</v>
      </c>
      <c r="V26">
        <f t="shared" si="4"/>
        <v>14</v>
      </c>
      <c r="W26">
        <f t="shared" si="0"/>
        <v>8</v>
      </c>
      <c r="X26">
        <f t="shared" si="1"/>
        <v>7</v>
      </c>
      <c r="Y26">
        <f t="shared" si="2"/>
        <v>8</v>
      </c>
      <c r="Z26">
        <f t="shared" si="5"/>
        <v>1.1229221486013801</v>
      </c>
    </row>
    <row r="27" spans="1:26" x14ac:dyDescent="0.25">
      <c r="A27" s="19" t="s">
        <v>21</v>
      </c>
      <c r="B27" s="25">
        <v>0.21652750000000001</v>
      </c>
      <c r="C27" s="26">
        <v>1.6773300000000001E-2</v>
      </c>
      <c r="D27" s="25">
        <v>0.2027486</v>
      </c>
      <c r="E27" s="26">
        <v>1.22985E-2</v>
      </c>
      <c r="F27" s="25">
        <v>5.0153200000000002E-2</v>
      </c>
      <c r="G27" s="26">
        <v>5.1581999999999999E-3</v>
      </c>
      <c r="H27" s="25">
        <v>6.2394499999999999E-2</v>
      </c>
      <c r="I27" s="26">
        <v>6.6432000000000001E-3</v>
      </c>
      <c r="J27" s="27">
        <v>23.162500000000001</v>
      </c>
      <c r="K27" s="28">
        <v>2.5026099999999998</v>
      </c>
      <c r="L27" s="27">
        <v>30.774329999999999</v>
      </c>
      <c r="M27" s="28">
        <v>2.4446699999999999</v>
      </c>
      <c r="N27" s="28"/>
      <c r="O27" t="s">
        <v>50</v>
      </c>
      <c r="P27" s="10" t="s">
        <v>113</v>
      </c>
      <c r="Q27" s="4">
        <v>5.4097899999999997E-2</v>
      </c>
      <c r="R27" s="8">
        <v>4.4006000000000002E-3</v>
      </c>
      <c r="S27" s="4">
        <v>0.21296519999999999</v>
      </c>
      <c r="T27" s="8">
        <v>1.05533E-2</v>
      </c>
      <c r="U27">
        <f t="shared" si="3"/>
        <v>0.80380802795118167</v>
      </c>
      <c r="V27">
        <f t="shared" si="4"/>
        <v>20</v>
      </c>
      <c r="W27">
        <f t="shared" si="0"/>
        <v>23</v>
      </c>
      <c r="X27">
        <f t="shared" si="1"/>
        <v>16</v>
      </c>
      <c r="Y27">
        <f t="shared" si="2"/>
        <v>10</v>
      </c>
      <c r="Z27">
        <f t="shared" si="5"/>
        <v>0.80380802795118167</v>
      </c>
    </row>
    <row r="28" spans="1:26" x14ac:dyDescent="0.25">
      <c r="A28" s="19" t="s">
        <v>22</v>
      </c>
      <c r="B28" s="25">
        <v>0.2252856</v>
      </c>
      <c r="C28" s="26">
        <v>1.0220999999999999E-2</v>
      </c>
      <c r="D28" s="25">
        <v>0.24965699999999999</v>
      </c>
      <c r="E28" s="26">
        <v>1.2885499999999999E-2</v>
      </c>
      <c r="F28" s="25">
        <v>4.4159999999999998E-2</v>
      </c>
      <c r="G28" s="26">
        <v>3.8622999999999999E-3</v>
      </c>
      <c r="H28" s="25">
        <v>3.88055E-2</v>
      </c>
      <c r="I28" s="26">
        <v>3.7583999999999998E-3</v>
      </c>
      <c r="J28" s="27">
        <v>19.601779999999998</v>
      </c>
      <c r="K28" s="28">
        <v>1.5295799999999999</v>
      </c>
      <c r="L28" s="27">
        <v>15.543509999999999</v>
      </c>
      <c r="M28" s="28">
        <v>1.51214</v>
      </c>
      <c r="N28" s="28"/>
      <c r="O28" t="s">
        <v>45</v>
      </c>
      <c r="P28" s="10" t="s">
        <v>111</v>
      </c>
      <c r="Q28" s="4">
        <v>4.6823099999999999E-2</v>
      </c>
      <c r="R28" s="8">
        <v>3.1817E-3</v>
      </c>
      <c r="S28" s="4">
        <v>0.26668429999999999</v>
      </c>
      <c r="T28" s="8">
        <v>8.6298E-3</v>
      </c>
      <c r="U28">
        <f t="shared" si="3"/>
        <v>1.1379830178711781</v>
      </c>
      <c r="V28">
        <f t="shared" si="4"/>
        <v>19</v>
      </c>
      <c r="W28">
        <f t="shared" si="0"/>
        <v>16</v>
      </c>
      <c r="X28">
        <f t="shared" si="1"/>
        <v>20</v>
      </c>
      <c r="Y28">
        <f t="shared" si="2"/>
        <v>23</v>
      </c>
      <c r="Z28">
        <f t="shared" si="5"/>
        <v>1.1379830178711781</v>
      </c>
    </row>
    <row r="29" spans="1:26" x14ac:dyDescent="0.25">
      <c r="A29" s="19" t="s">
        <v>23</v>
      </c>
      <c r="B29" s="25">
        <v>0.18809509999999999</v>
      </c>
      <c r="C29" s="26">
        <v>1.1952300000000001E-2</v>
      </c>
      <c r="D29" s="25">
        <v>0.18340999999999999</v>
      </c>
      <c r="E29" s="26">
        <v>1.04578E-2</v>
      </c>
      <c r="F29" s="25">
        <v>3.4455699999999999E-2</v>
      </c>
      <c r="G29" s="26">
        <v>3.7418E-3</v>
      </c>
      <c r="H29" s="25">
        <v>3.0929399999999999E-2</v>
      </c>
      <c r="I29" s="26">
        <v>3.1113999999999998E-3</v>
      </c>
      <c r="J29" s="27">
        <v>18.318239999999999</v>
      </c>
      <c r="K29" s="28">
        <v>1.64255</v>
      </c>
      <c r="L29" s="27">
        <v>16.86354</v>
      </c>
      <c r="M29" s="28">
        <v>1.4834099999999999</v>
      </c>
      <c r="N29" s="28"/>
      <c r="O29" t="s">
        <v>47</v>
      </c>
      <c r="P29" s="10" t="s">
        <v>99</v>
      </c>
      <c r="Q29" s="4">
        <v>3.3361700000000001E-2</v>
      </c>
      <c r="R29" s="8">
        <v>2.4835E-3</v>
      </c>
      <c r="S29" s="4">
        <v>0.19670270000000001</v>
      </c>
      <c r="T29" s="8">
        <v>8.0587000000000002E-3</v>
      </c>
      <c r="U29">
        <f t="shared" si="3"/>
        <v>1.1140112643633566</v>
      </c>
      <c r="V29">
        <f t="shared" si="4"/>
        <v>25</v>
      </c>
      <c r="W29">
        <f t="shared" si="0"/>
        <v>27</v>
      </c>
      <c r="X29">
        <f t="shared" si="1"/>
        <v>27</v>
      </c>
      <c r="Y29">
        <f t="shared" si="2"/>
        <v>29</v>
      </c>
      <c r="Z29">
        <f t="shared" si="5"/>
        <v>1.1140112643633566</v>
      </c>
    </row>
    <row r="30" spans="1:26" x14ac:dyDescent="0.25">
      <c r="A30" s="19" t="s">
        <v>24</v>
      </c>
      <c r="B30" s="25">
        <v>0.1926629</v>
      </c>
      <c r="C30" s="26">
        <v>6.4942000000000003E-3</v>
      </c>
      <c r="D30" s="25">
        <v>0.2218475</v>
      </c>
      <c r="E30" s="26">
        <v>5.9440999999999999E-3</v>
      </c>
      <c r="F30" s="25">
        <v>4.7542899999999999E-2</v>
      </c>
      <c r="G30" s="26">
        <v>3.0439E-3</v>
      </c>
      <c r="H30" s="25">
        <v>4.4659999999999998E-2</v>
      </c>
      <c r="I30" s="26">
        <v>3.1175999999999999E-3</v>
      </c>
      <c r="J30" s="27">
        <v>24.676729999999999</v>
      </c>
      <c r="K30" s="28">
        <v>1.22326</v>
      </c>
      <c r="L30" s="27">
        <v>20.130939999999999</v>
      </c>
      <c r="M30" s="28">
        <v>1.17241</v>
      </c>
      <c r="N30" s="28"/>
      <c r="O30" t="s">
        <v>68</v>
      </c>
      <c r="P30" s="10" t="s">
        <v>109</v>
      </c>
      <c r="Q30" s="4">
        <v>4.1800900000000002E-2</v>
      </c>
      <c r="R30" s="8">
        <v>2.1751000000000001E-3</v>
      </c>
      <c r="S30" s="4">
        <v>0.2122744</v>
      </c>
      <c r="T30" s="8">
        <v>4.5856999999999998E-3</v>
      </c>
      <c r="U30">
        <f t="shared" si="3"/>
        <v>1.0645521719659652</v>
      </c>
      <c r="V30">
        <f t="shared" si="4"/>
        <v>24</v>
      </c>
      <c r="W30">
        <f t="shared" si="0"/>
        <v>20</v>
      </c>
      <c r="X30">
        <f t="shared" si="1"/>
        <v>19</v>
      </c>
      <c r="Y30">
        <f t="shared" si="2"/>
        <v>19</v>
      </c>
      <c r="Z30">
        <f t="shared" si="5"/>
        <v>1.0645521719659652</v>
      </c>
    </row>
    <row r="31" spans="1:26" x14ac:dyDescent="0.25">
      <c r="A31" s="19" t="s">
        <v>25</v>
      </c>
      <c r="B31" s="25">
        <v>0.27545979999999998</v>
      </c>
      <c r="C31" s="26">
        <v>1.00255E-2</v>
      </c>
      <c r="D31" s="25">
        <v>0.26706669999999999</v>
      </c>
      <c r="E31" s="26">
        <v>8.6878000000000007E-3</v>
      </c>
      <c r="F31" s="25">
        <v>9.3829200000000001E-2</v>
      </c>
      <c r="G31" s="26">
        <v>5.0290999999999999E-3</v>
      </c>
      <c r="H31" s="25">
        <v>6.6657499999999995E-2</v>
      </c>
      <c r="I31" s="26">
        <v>4.8168000000000004E-3</v>
      </c>
      <c r="J31" s="27">
        <v>34.062759999999997</v>
      </c>
      <c r="K31" s="28">
        <v>1.4757100000000001</v>
      </c>
      <c r="L31" s="27">
        <v>24.959129999999998</v>
      </c>
      <c r="M31" s="28">
        <v>1.46841</v>
      </c>
      <c r="N31" s="28"/>
      <c r="O31" t="s">
        <v>66</v>
      </c>
      <c r="P31" s="10" t="s">
        <v>123</v>
      </c>
      <c r="Q31" s="4">
        <v>7.4546100000000004E-2</v>
      </c>
      <c r="R31" s="8">
        <v>3.7547000000000001E-3</v>
      </c>
      <c r="S31" s="4">
        <v>0.27687519999999999</v>
      </c>
      <c r="T31" s="8">
        <v>7.2053999999999998E-3</v>
      </c>
      <c r="U31">
        <f t="shared" si="3"/>
        <v>1.407631549338034</v>
      </c>
      <c r="V31">
        <f t="shared" si="4"/>
        <v>12</v>
      </c>
      <c r="W31">
        <f t="shared" si="0"/>
        <v>11</v>
      </c>
      <c r="X31">
        <f t="shared" si="1"/>
        <v>3</v>
      </c>
      <c r="Y31">
        <f t="shared" si="2"/>
        <v>7</v>
      </c>
      <c r="Z31">
        <f t="shared" si="5"/>
        <v>1.407631549338034</v>
      </c>
    </row>
    <row r="32" spans="1:26" x14ac:dyDescent="0.25">
      <c r="A32" s="19" t="s">
        <v>26</v>
      </c>
      <c r="B32" s="25">
        <v>0.33989580000000003</v>
      </c>
      <c r="C32" s="26">
        <v>2.4910000000000002E-2</v>
      </c>
      <c r="D32" s="25">
        <v>0.29835630000000002</v>
      </c>
      <c r="E32" s="26">
        <v>1.78812E-2</v>
      </c>
      <c r="F32" s="25">
        <v>0.1589621</v>
      </c>
      <c r="G32" s="26">
        <v>1.6448000000000001E-2</v>
      </c>
      <c r="H32" s="25">
        <v>0.13420960000000001</v>
      </c>
      <c r="I32" s="26">
        <v>1.1630700000000001E-2</v>
      </c>
      <c r="J32" s="27">
        <v>46.767890000000001</v>
      </c>
      <c r="K32" s="28">
        <v>2.8777599999999999</v>
      </c>
      <c r="L32" s="27">
        <v>44.98301</v>
      </c>
      <c r="M32" s="28">
        <v>2.2050400000000003</v>
      </c>
      <c r="N32" s="28"/>
      <c r="O32" t="s">
        <v>71</v>
      </c>
      <c r="P32" s="10" t="s">
        <v>119</v>
      </c>
      <c r="Q32" s="4">
        <v>0.13404659999999999</v>
      </c>
      <c r="R32" s="8">
        <v>1.13355E-2</v>
      </c>
      <c r="S32" s="4">
        <v>0.31561820000000002</v>
      </c>
      <c r="T32" s="8">
        <v>1.8819200000000001E-2</v>
      </c>
      <c r="U32">
        <f t="shared" si="3"/>
        <v>1.1844316650969824</v>
      </c>
      <c r="V32">
        <f t="shared" si="4"/>
        <v>2</v>
      </c>
      <c r="W32">
        <f t="shared" si="0"/>
        <v>6</v>
      </c>
      <c r="X32">
        <f t="shared" si="1"/>
        <v>1</v>
      </c>
      <c r="Y32">
        <f t="shared" si="2"/>
        <v>1</v>
      </c>
      <c r="Z32">
        <f t="shared" si="5"/>
        <v>1.1844316650969824</v>
      </c>
    </row>
    <row r="33" spans="1:26" x14ac:dyDescent="0.25">
      <c r="A33" s="19" t="s">
        <v>27</v>
      </c>
      <c r="B33" s="25">
        <v>0.1625606</v>
      </c>
      <c r="C33" s="26">
        <v>9.5770999999999998E-3</v>
      </c>
      <c r="D33" s="25">
        <v>0.19047890000000001</v>
      </c>
      <c r="E33" s="26">
        <v>1.0552300000000001E-2</v>
      </c>
      <c r="F33" s="25">
        <v>4.1886399999999997E-2</v>
      </c>
      <c r="G33" s="26">
        <v>4.2896999999999996E-3</v>
      </c>
      <c r="H33" s="25">
        <v>4.7648099999999999E-2</v>
      </c>
      <c r="I33" s="26">
        <v>5.7168000000000002E-3</v>
      </c>
      <c r="J33" s="27">
        <v>25.766640000000002</v>
      </c>
      <c r="K33" s="28">
        <v>2.34511</v>
      </c>
      <c r="L33" s="27">
        <v>25.01492</v>
      </c>
      <c r="M33" s="28">
        <v>2.2643300000000002</v>
      </c>
      <c r="N33" s="28"/>
      <c r="O33" t="s">
        <v>69</v>
      </c>
      <c r="P33" s="10" t="s">
        <v>97</v>
      </c>
      <c r="Q33" s="4">
        <v>4.03658E-2</v>
      </c>
      <c r="R33" s="8">
        <v>3.7596000000000001E-3</v>
      </c>
      <c r="S33" s="4">
        <v>0.18072759999999999</v>
      </c>
      <c r="T33" s="8">
        <v>8.1291999999999996E-3</v>
      </c>
      <c r="U33">
        <f t="shared" si="3"/>
        <v>0.87907807446676778</v>
      </c>
      <c r="V33">
        <f t="shared" si="4"/>
        <v>28</v>
      </c>
      <c r="W33">
        <f t="shared" si="0"/>
        <v>25</v>
      </c>
      <c r="X33">
        <f t="shared" si="1"/>
        <v>22</v>
      </c>
      <c r="Y33">
        <f t="shared" si="2"/>
        <v>15</v>
      </c>
      <c r="Z33">
        <f t="shared" si="5"/>
        <v>0.87907807446676778</v>
      </c>
    </row>
    <row r="34" spans="1:26" x14ac:dyDescent="0.25">
      <c r="A34" s="19" t="s">
        <v>28</v>
      </c>
      <c r="B34" s="25">
        <v>0.20436260000000001</v>
      </c>
      <c r="C34" s="26">
        <v>1.43728E-2</v>
      </c>
      <c r="D34" s="25">
        <v>0.17836260000000001</v>
      </c>
      <c r="E34" s="26">
        <v>1.2692500000000001E-2</v>
      </c>
      <c r="F34" s="25">
        <v>2.87473E-2</v>
      </c>
      <c r="G34" s="26">
        <v>3.444E-3</v>
      </c>
      <c r="H34" s="25">
        <v>4.0572799999999999E-2</v>
      </c>
      <c r="I34" s="26">
        <v>4.7089000000000002E-3</v>
      </c>
      <c r="J34" s="27">
        <v>14.066809999999998</v>
      </c>
      <c r="K34" s="28">
        <v>1.5670799999999998</v>
      </c>
      <c r="L34" s="27">
        <v>22.747389999999999</v>
      </c>
      <c r="M34" s="28">
        <v>1.9137500000000003</v>
      </c>
      <c r="N34" s="28"/>
      <c r="O34" t="s">
        <v>65</v>
      </c>
      <c r="P34" s="10" t="s">
        <v>96</v>
      </c>
      <c r="Q34" s="4">
        <v>3.4453900000000003E-2</v>
      </c>
      <c r="R34" s="8">
        <v>3.0482E-3</v>
      </c>
      <c r="S34" s="4">
        <v>0.1970971</v>
      </c>
      <c r="T34" s="8">
        <v>9.9439000000000003E-3</v>
      </c>
      <c r="U34">
        <f t="shared" si="3"/>
        <v>0.70853626074611564</v>
      </c>
      <c r="V34">
        <f t="shared" si="4"/>
        <v>21</v>
      </c>
      <c r="W34">
        <f t="shared" si="0"/>
        <v>28</v>
      </c>
      <c r="X34">
        <f t="shared" si="1"/>
        <v>28</v>
      </c>
      <c r="Y34">
        <f t="shared" si="2"/>
        <v>21</v>
      </c>
      <c r="Z34">
        <f t="shared" si="5"/>
        <v>0.70853626074611564</v>
      </c>
    </row>
    <row r="35" spans="1:26" x14ac:dyDescent="0.25">
      <c r="A35" s="19" t="s">
        <v>29</v>
      </c>
      <c r="B35" s="25">
        <v>0.20138539999999999</v>
      </c>
      <c r="C35" s="26">
        <v>9.0831999999999996E-3</v>
      </c>
      <c r="D35" s="25">
        <v>0.19726930000000001</v>
      </c>
      <c r="E35" s="26">
        <v>9.4261999999999992E-3</v>
      </c>
      <c r="F35" s="25">
        <v>5.4205700000000002E-2</v>
      </c>
      <c r="G35" s="26">
        <v>4.3157999999999998E-3</v>
      </c>
      <c r="H35" s="25">
        <v>4.6178999999999998E-2</v>
      </c>
      <c r="I35" s="26">
        <v>5.1717999999999998E-3</v>
      </c>
      <c r="J35" s="27">
        <v>26.91638</v>
      </c>
      <c r="K35" s="28">
        <v>1.9973799999999999</v>
      </c>
      <c r="L35" s="27">
        <v>23.409089999999999</v>
      </c>
      <c r="M35" s="28">
        <v>2.2438199999999999</v>
      </c>
      <c r="N35" s="28"/>
      <c r="O35" t="s">
        <v>67</v>
      </c>
      <c r="P35" s="10" t="s">
        <v>107</v>
      </c>
      <c r="Q35" s="4">
        <v>4.52491E-2</v>
      </c>
      <c r="R35" s="8">
        <v>3.3264000000000002E-3</v>
      </c>
      <c r="S35" s="4">
        <v>0.20037740000000001</v>
      </c>
      <c r="T35" s="8">
        <v>6.6325000000000004E-3</v>
      </c>
      <c r="U35">
        <f t="shared" si="3"/>
        <v>1.1738171030121918</v>
      </c>
      <c r="V35">
        <f t="shared" si="4"/>
        <v>22</v>
      </c>
      <c r="W35">
        <f t="shared" si="0"/>
        <v>24</v>
      </c>
      <c r="X35">
        <f t="shared" si="1"/>
        <v>15</v>
      </c>
      <c r="Y35">
        <f t="shared" si="2"/>
        <v>16</v>
      </c>
      <c r="Z35">
        <f t="shared" si="5"/>
        <v>1.1738171030121918</v>
      </c>
    </row>
    <row r="36" spans="1:26" x14ac:dyDescent="0.25">
      <c r="A36" s="17" t="s">
        <v>30</v>
      </c>
      <c r="B36" s="18">
        <v>0.32706649999999998</v>
      </c>
      <c r="C36" s="29">
        <v>9.2289999999999994E-3</v>
      </c>
      <c r="D36" s="18">
        <v>0.31159959999999998</v>
      </c>
      <c r="E36" s="29">
        <v>9.0253E-3</v>
      </c>
      <c r="F36" s="18">
        <v>8.1737000000000004E-2</v>
      </c>
      <c r="G36" s="29">
        <v>4.7555999999999996E-3</v>
      </c>
      <c r="H36" s="18">
        <v>7.1418700000000002E-2</v>
      </c>
      <c r="I36" s="29">
        <v>4.2954999999999998E-3</v>
      </c>
      <c r="J36" s="30">
        <v>24.990929999999999</v>
      </c>
      <c r="K36" s="31">
        <v>1.2315799999999999</v>
      </c>
      <c r="L36" s="30">
        <v>22.920030000000001</v>
      </c>
      <c r="M36" s="31">
        <v>1.05694</v>
      </c>
      <c r="N36" s="28"/>
      <c r="O36" t="s">
        <v>56</v>
      </c>
      <c r="P36" s="10" t="s">
        <v>121</v>
      </c>
      <c r="Q36" s="4">
        <v>7.8554899999999997E-2</v>
      </c>
      <c r="R36" s="8">
        <v>3.5011999999999999E-3</v>
      </c>
      <c r="S36" s="4">
        <v>0.34098139999999999</v>
      </c>
      <c r="T36" s="8">
        <v>7.1513999999999996E-3</v>
      </c>
      <c r="U36">
        <f t="shared" si="3"/>
        <v>1.1444761666062251</v>
      </c>
      <c r="V36">
        <f t="shared" si="4"/>
        <v>4</v>
      </c>
      <c r="W36">
        <f t="shared" si="0"/>
        <v>4</v>
      </c>
      <c r="X36">
        <f t="shared" si="1"/>
        <v>4</v>
      </c>
      <c r="Y36">
        <f t="shared" si="2"/>
        <v>5</v>
      </c>
      <c r="Z36">
        <f t="shared" si="5"/>
        <v>1.1444761666062251</v>
      </c>
    </row>
    <row r="37" spans="1:26" x14ac:dyDescent="0.25">
      <c r="B37">
        <f>CORREL(B7:B36,F7:F36)</f>
        <v>0.73509131679973594</v>
      </c>
      <c r="D37">
        <f>CORREL(D7:D36,H7:H36)</f>
        <v>0.60996476847198189</v>
      </c>
      <c r="F37">
        <f>CORREL(F7:F36,H7:H36)</f>
        <v>0.90087813189582411</v>
      </c>
      <c r="V37">
        <f>CORREL(V7:V36,X7:X36)</f>
        <v>0.80956618464961072</v>
      </c>
      <c r="W37">
        <f>CORREL(W7:W36,Y7:Y36)</f>
        <v>0.70545050055617364</v>
      </c>
    </row>
  </sheetData>
  <mergeCells count="3">
    <mergeCell ref="O6:P6"/>
    <mergeCell ref="Q6:R6"/>
    <mergeCell ref="S6:T6"/>
  </mergeCells>
  <conditionalFormatting sqref="Z7:Z36">
    <cfRule type="cellIs" dxfId="5" priority="1" operator="greaterThan">
      <formula>1</formula>
    </cfRule>
  </conditionalFormatting>
  <pageMargins left="0.7" right="0.7" top="0.75" bottom="0.75" header="0.3" footer="0.3"/>
  <pageSetup paperSize="9" orientation="portrait" horizontalDpi="360" verticalDpi="36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F1DC51-3726-4B1E-B18B-4948B97B3D46}">
  <dimension ref="B1:AH114"/>
  <sheetViews>
    <sheetView topLeftCell="A16" workbookViewId="0">
      <selection activeCell="G39" sqref="G39"/>
    </sheetView>
  </sheetViews>
  <sheetFormatPr defaultRowHeight="15" x14ac:dyDescent="0.25"/>
  <sheetData>
    <row r="1" spans="2:25" x14ac:dyDescent="0.25">
      <c r="N1" t="s">
        <v>283</v>
      </c>
    </row>
    <row r="2" spans="2:25" x14ac:dyDescent="0.25">
      <c r="B2" t="s">
        <v>281</v>
      </c>
    </row>
    <row r="3" spans="2:25" x14ac:dyDescent="0.25">
      <c r="B3" t="s">
        <v>277</v>
      </c>
      <c r="O3" t="s">
        <v>278</v>
      </c>
    </row>
    <row r="4" spans="2:25" x14ac:dyDescent="0.25">
      <c r="B4" t="s">
        <v>267</v>
      </c>
      <c r="C4" t="s">
        <v>268</v>
      </c>
      <c r="D4" t="s">
        <v>269</v>
      </c>
      <c r="E4" t="s">
        <v>270</v>
      </c>
      <c r="F4" t="s">
        <v>271</v>
      </c>
      <c r="G4" t="s">
        <v>271</v>
      </c>
      <c r="H4" t="s">
        <v>272</v>
      </c>
      <c r="I4" t="s">
        <v>273</v>
      </c>
      <c r="J4" t="s">
        <v>274</v>
      </c>
      <c r="K4" t="s">
        <v>275</v>
      </c>
      <c r="L4" t="s">
        <v>276</v>
      </c>
      <c r="O4" t="s">
        <v>267</v>
      </c>
      <c r="P4" t="s">
        <v>268</v>
      </c>
      <c r="Q4" t="s">
        <v>269</v>
      </c>
      <c r="R4" t="s">
        <v>270</v>
      </c>
      <c r="S4" t="s">
        <v>271</v>
      </c>
      <c r="T4" t="s">
        <v>271</v>
      </c>
      <c r="U4" t="s">
        <v>272</v>
      </c>
      <c r="V4" t="s">
        <v>273</v>
      </c>
      <c r="W4" t="s">
        <v>274</v>
      </c>
      <c r="X4" t="s">
        <v>275</v>
      </c>
      <c r="Y4" t="s">
        <v>276</v>
      </c>
    </row>
    <row r="5" spans="2:25" x14ac:dyDescent="0.25">
      <c r="B5" t="s">
        <v>1</v>
      </c>
      <c r="C5">
        <v>18.95</v>
      </c>
      <c r="D5">
        <v>29.93</v>
      </c>
      <c r="E5">
        <v>3.54</v>
      </c>
      <c r="F5">
        <v>3.71</v>
      </c>
      <c r="G5">
        <v>3.2</v>
      </c>
      <c r="H5">
        <v>14.73</v>
      </c>
      <c r="I5">
        <v>5.04</v>
      </c>
      <c r="J5">
        <v>11.03</v>
      </c>
      <c r="K5">
        <v>9.8800000000000008</v>
      </c>
      <c r="L5">
        <v>100</v>
      </c>
      <c r="O5" t="s">
        <v>1</v>
      </c>
      <c r="P5">
        <v>12.14</v>
      </c>
      <c r="Q5">
        <v>35.090000000000003</v>
      </c>
      <c r="R5">
        <v>8.18</v>
      </c>
      <c r="S5">
        <v>2.8</v>
      </c>
      <c r="T5">
        <v>2.4900000000000002</v>
      </c>
      <c r="U5">
        <v>10.58</v>
      </c>
      <c r="V5">
        <v>16.260000000000002</v>
      </c>
      <c r="W5">
        <v>2.0099999999999998</v>
      </c>
      <c r="X5">
        <v>10.46</v>
      </c>
      <c r="Y5">
        <v>100</v>
      </c>
    </row>
    <row r="6" spans="2:25" x14ac:dyDescent="0.25">
      <c r="B6" t="s">
        <v>2</v>
      </c>
      <c r="C6">
        <v>18.37</v>
      </c>
      <c r="D6">
        <v>30.59</v>
      </c>
      <c r="E6">
        <v>7.96</v>
      </c>
      <c r="F6">
        <v>7.28</v>
      </c>
      <c r="G6">
        <v>0.98</v>
      </c>
      <c r="H6">
        <v>6.14</v>
      </c>
      <c r="I6">
        <v>4.84</v>
      </c>
      <c r="J6">
        <v>12.05</v>
      </c>
      <c r="K6">
        <v>11.79</v>
      </c>
      <c r="L6">
        <v>100</v>
      </c>
      <c r="O6" t="s">
        <v>2</v>
      </c>
      <c r="P6">
        <v>15.11</v>
      </c>
      <c r="Q6">
        <v>36.909999999999997</v>
      </c>
      <c r="R6">
        <v>13.14</v>
      </c>
      <c r="S6">
        <v>3.19</v>
      </c>
      <c r="T6">
        <v>0.31</v>
      </c>
      <c r="U6">
        <v>3.37</v>
      </c>
      <c r="V6">
        <v>14.09</v>
      </c>
      <c r="W6">
        <v>0.6</v>
      </c>
      <c r="X6">
        <v>13.27</v>
      </c>
      <c r="Y6">
        <v>100</v>
      </c>
    </row>
    <row r="7" spans="2:25" x14ac:dyDescent="0.25">
      <c r="B7" t="s">
        <v>3</v>
      </c>
      <c r="C7">
        <v>9.75</v>
      </c>
      <c r="D7">
        <v>12.38</v>
      </c>
      <c r="E7">
        <v>4.47</v>
      </c>
      <c r="F7">
        <v>6.57</v>
      </c>
      <c r="G7">
        <v>2.34</v>
      </c>
      <c r="H7">
        <v>1.9</v>
      </c>
      <c r="I7">
        <v>12.22</v>
      </c>
      <c r="J7">
        <v>20.41</v>
      </c>
      <c r="K7">
        <v>29.96</v>
      </c>
      <c r="L7">
        <v>100</v>
      </c>
      <c r="O7" t="s">
        <v>3</v>
      </c>
      <c r="P7">
        <v>14.32</v>
      </c>
      <c r="Q7">
        <v>18.91</v>
      </c>
      <c r="R7">
        <v>8.75</v>
      </c>
      <c r="S7">
        <v>3.91</v>
      </c>
      <c r="T7">
        <v>0.96</v>
      </c>
      <c r="U7">
        <v>1.63</v>
      </c>
      <c r="V7">
        <v>26.85</v>
      </c>
      <c r="W7">
        <v>8.5399999999999991</v>
      </c>
      <c r="X7">
        <v>16.13</v>
      </c>
      <c r="Y7">
        <v>100</v>
      </c>
    </row>
    <row r="8" spans="2:25" x14ac:dyDescent="0.25">
      <c r="B8" t="s">
        <v>4</v>
      </c>
      <c r="C8">
        <v>21.89</v>
      </c>
      <c r="D8">
        <v>31.18</v>
      </c>
      <c r="E8">
        <v>7.2</v>
      </c>
      <c r="F8">
        <v>4.16</v>
      </c>
      <c r="G8">
        <v>1.48</v>
      </c>
      <c r="H8">
        <v>7.83</v>
      </c>
      <c r="I8">
        <v>5.94</v>
      </c>
      <c r="J8">
        <v>11.51</v>
      </c>
      <c r="K8">
        <v>8.82</v>
      </c>
      <c r="L8">
        <v>100</v>
      </c>
      <c r="O8" t="s">
        <v>4</v>
      </c>
      <c r="P8">
        <v>14.93</v>
      </c>
      <c r="Q8">
        <v>36.619999999999997</v>
      </c>
      <c r="R8">
        <v>15.95</v>
      </c>
      <c r="S8">
        <v>3.4</v>
      </c>
      <c r="T8">
        <v>0.42</v>
      </c>
      <c r="U8">
        <v>3.32</v>
      </c>
      <c r="V8">
        <v>16.059999999999999</v>
      </c>
      <c r="W8">
        <v>2.81</v>
      </c>
      <c r="X8">
        <v>6.49</v>
      </c>
      <c r="Y8">
        <v>100</v>
      </c>
    </row>
    <row r="9" spans="2:25" x14ac:dyDescent="0.25">
      <c r="B9" t="s">
        <v>5</v>
      </c>
      <c r="C9">
        <v>12.36</v>
      </c>
      <c r="D9">
        <v>21.09</v>
      </c>
      <c r="E9">
        <v>6.62</v>
      </c>
      <c r="F9">
        <v>7.98</v>
      </c>
      <c r="G9">
        <v>1.89</v>
      </c>
      <c r="H9">
        <v>7.31</v>
      </c>
      <c r="I9">
        <v>13.25</v>
      </c>
      <c r="J9">
        <v>14.46</v>
      </c>
      <c r="K9">
        <v>15.03</v>
      </c>
      <c r="L9">
        <v>100</v>
      </c>
      <c r="O9" t="s">
        <v>5</v>
      </c>
      <c r="P9">
        <v>11.02</v>
      </c>
      <c r="Q9">
        <v>26.18</v>
      </c>
      <c r="R9">
        <v>13.95</v>
      </c>
      <c r="S9">
        <v>5.59</v>
      </c>
      <c r="T9">
        <v>0.22</v>
      </c>
      <c r="U9">
        <v>4.1500000000000004</v>
      </c>
      <c r="V9">
        <v>21.64</v>
      </c>
      <c r="W9">
        <v>0.79</v>
      </c>
      <c r="X9">
        <v>16.45</v>
      </c>
      <c r="Y9">
        <v>100</v>
      </c>
    </row>
    <row r="10" spans="2:25" x14ac:dyDescent="0.25">
      <c r="B10" t="s">
        <v>6</v>
      </c>
      <c r="C10">
        <v>14.18</v>
      </c>
      <c r="D10">
        <v>21.44</v>
      </c>
      <c r="E10">
        <v>4.7</v>
      </c>
      <c r="F10">
        <v>12.89</v>
      </c>
      <c r="G10">
        <v>1.1599999999999999</v>
      </c>
      <c r="H10">
        <v>3.59</v>
      </c>
      <c r="I10">
        <v>5.57</v>
      </c>
      <c r="J10">
        <v>16.96</v>
      </c>
      <c r="K10">
        <v>19.5</v>
      </c>
      <c r="L10">
        <v>100</v>
      </c>
      <c r="O10" t="s">
        <v>6</v>
      </c>
      <c r="P10">
        <v>10.79</v>
      </c>
      <c r="Q10">
        <v>28.66</v>
      </c>
      <c r="R10">
        <v>14.43</v>
      </c>
      <c r="S10">
        <v>5.6</v>
      </c>
      <c r="T10">
        <v>0.13</v>
      </c>
      <c r="U10">
        <v>3.52</v>
      </c>
      <c r="V10">
        <v>18.12</v>
      </c>
      <c r="W10">
        <v>4.2699999999999996</v>
      </c>
      <c r="X10">
        <v>14.47</v>
      </c>
      <c r="Y10">
        <v>100</v>
      </c>
    </row>
    <row r="11" spans="2:25" x14ac:dyDescent="0.25">
      <c r="B11" t="s">
        <v>7</v>
      </c>
      <c r="C11">
        <v>24.06</v>
      </c>
      <c r="D11">
        <v>10.19</v>
      </c>
      <c r="E11">
        <v>18.829999999999998</v>
      </c>
      <c r="F11">
        <v>3.17</v>
      </c>
      <c r="G11">
        <v>0.26</v>
      </c>
      <c r="H11">
        <v>9.06</v>
      </c>
      <c r="I11">
        <v>6.86</v>
      </c>
      <c r="J11">
        <v>14.4</v>
      </c>
      <c r="K11">
        <v>13.17</v>
      </c>
      <c r="L11">
        <v>100</v>
      </c>
      <c r="O11" t="s">
        <v>7</v>
      </c>
      <c r="P11">
        <v>20.260000000000002</v>
      </c>
      <c r="Q11">
        <v>8.2799999999999994</v>
      </c>
      <c r="R11">
        <v>39.04</v>
      </c>
      <c r="S11">
        <v>2.0099999999999998</v>
      </c>
      <c r="T11">
        <v>0.11</v>
      </c>
      <c r="U11">
        <v>4.26</v>
      </c>
      <c r="V11">
        <v>13.6</v>
      </c>
      <c r="W11">
        <v>1.89</v>
      </c>
      <c r="X11">
        <v>10.55</v>
      </c>
      <c r="Y11">
        <v>100</v>
      </c>
    </row>
    <row r="12" spans="2:25" x14ac:dyDescent="0.25">
      <c r="B12" t="s">
        <v>8</v>
      </c>
      <c r="C12">
        <v>17.72</v>
      </c>
      <c r="D12">
        <v>30.25</v>
      </c>
      <c r="E12">
        <v>6.12</v>
      </c>
      <c r="F12">
        <v>2.5099999999999998</v>
      </c>
      <c r="G12">
        <v>0.33</v>
      </c>
      <c r="H12">
        <v>9.17</v>
      </c>
      <c r="I12">
        <v>9.1999999999999993</v>
      </c>
      <c r="J12">
        <v>12.02</v>
      </c>
      <c r="K12">
        <v>12.68</v>
      </c>
      <c r="L12">
        <v>100</v>
      </c>
      <c r="O12" t="s">
        <v>8</v>
      </c>
      <c r="P12">
        <v>12.99</v>
      </c>
      <c r="Q12">
        <v>43.17</v>
      </c>
      <c r="R12">
        <v>12.78</v>
      </c>
      <c r="S12">
        <v>0.43</v>
      </c>
      <c r="T12">
        <v>0</v>
      </c>
      <c r="U12">
        <v>4.5199999999999996</v>
      </c>
      <c r="V12">
        <v>17.920000000000002</v>
      </c>
      <c r="W12">
        <v>1.95</v>
      </c>
      <c r="X12">
        <v>6.23</v>
      </c>
      <c r="Y12">
        <v>100</v>
      </c>
    </row>
    <row r="13" spans="2:25" x14ac:dyDescent="0.25">
      <c r="B13" t="s">
        <v>9</v>
      </c>
      <c r="C13">
        <v>17.02</v>
      </c>
      <c r="D13">
        <v>19.52</v>
      </c>
      <c r="E13">
        <v>3.79</v>
      </c>
      <c r="F13">
        <v>7.57</v>
      </c>
      <c r="G13">
        <v>0.94</v>
      </c>
      <c r="H13">
        <v>8.52</v>
      </c>
      <c r="I13">
        <v>4.92</v>
      </c>
      <c r="J13">
        <v>18.53</v>
      </c>
      <c r="K13">
        <v>19.18</v>
      </c>
      <c r="L13">
        <v>100</v>
      </c>
      <c r="O13" t="s">
        <v>9</v>
      </c>
      <c r="P13">
        <v>21.69</v>
      </c>
      <c r="Q13">
        <v>31.71</v>
      </c>
      <c r="R13">
        <v>5</v>
      </c>
      <c r="S13">
        <v>3.15</v>
      </c>
      <c r="T13">
        <v>0.34</v>
      </c>
      <c r="U13">
        <v>5.75</v>
      </c>
      <c r="V13">
        <v>16.77</v>
      </c>
      <c r="W13">
        <v>2.68</v>
      </c>
      <c r="X13">
        <v>12.91</v>
      </c>
      <c r="Y13">
        <v>100</v>
      </c>
    </row>
    <row r="14" spans="2:25" x14ac:dyDescent="0.25">
      <c r="B14" t="s">
        <v>10</v>
      </c>
      <c r="C14">
        <v>12.17</v>
      </c>
      <c r="D14">
        <v>13.28</v>
      </c>
      <c r="E14">
        <v>6.79</v>
      </c>
      <c r="F14">
        <v>15.2</v>
      </c>
      <c r="G14">
        <v>9.86</v>
      </c>
      <c r="H14">
        <v>3.89</v>
      </c>
      <c r="I14">
        <v>15.3</v>
      </c>
      <c r="J14">
        <v>9.67</v>
      </c>
      <c r="K14">
        <v>13.84</v>
      </c>
      <c r="L14">
        <v>100</v>
      </c>
      <c r="O14" t="s">
        <v>10</v>
      </c>
      <c r="P14">
        <v>11.21</v>
      </c>
      <c r="Q14">
        <v>24.02</v>
      </c>
      <c r="R14">
        <v>9.85</v>
      </c>
      <c r="S14">
        <v>7.81</v>
      </c>
      <c r="T14">
        <v>6.51</v>
      </c>
      <c r="U14">
        <v>2.15</v>
      </c>
      <c r="V14">
        <v>25.98</v>
      </c>
      <c r="W14">
        <v>3.69</v>
      </c>
      <c r="X14">
        <v>8.7899999999999991</v>
      </c>
      <c r="Y14">
        <v>100</v>
      </c>
    </row>
    <row r="15" spans="2:25" x14ac:dyDescent="0.25">
      <c r="B15" t="s">
        <v>11</v>
      </c>
      <c r="C15">
        <v>9.5299999999999994</v>
      </c>
      <c r="D15">
        <v>19.02</v>
      </c>
      <c r="E15">
        <v>5.7</v>
      </c>
      <c r="F15">
        <v>11.84</v>
      </c>
      <c r="G15">
        <v>2.48</v>
      </c>
      <c r="H15">
        <v>7.92</v>
      </c>
      <c r="I15">
        <v>11.32</v>
      </c>
      <c r="J15">
        <v>13.69</v>
      </c>
      <c r="K15">
        <v>18.5</v>
      </c>
      <c r="L15">
        <v>100</v>
      </c>
      <c r="O15" t="s">
        <v>11</v>
      </c>
      <c r="P15">
        <v>7.83</v>
      </c>
      <c r="Q15">
        <v>27.6</v>
      </c>
      <c r="R15">
        <v>10.199999999999999</v>
      </c>
      <c r="S15">
        <v>7.56</v>
      </c>
      <c r="T15">
        <v>0.77</v>
      </c>
      <c r="U15">
        <v>4.49</v>
      </c>
      <c r="V15">
        <v>22.83</v>
      </c>
      <c r="W15">
        <v>2.4900000000000002</v>
      </c>
      <c r="X15">
        <v>16.25</v>
      </c>
      <c r="Y15">
        <v>100</v>
      </c>
    </row>
    <row r="16" spans="2:25" x14ac:dyDescent="0.25">
      <c r="B16" t="s">
        <v>12</v>
      </c>
      <c r="C16">
        <v>21.71</v>
      </c>
      <c r="D16">
        <v>21.36</v>
      </c>
      <c r="E16">
        <v>3.86</v>
      </c>
      <c r="F16">
        <v>9.64</v>
      </c>
      <c r="G16">
        <v>3.24</v>
      </c>
      <c r="H16">
        <v>3.66</v>
      </c>
      <c r="I16">
        <v>6.85</v>
      </c>
      <c r="J16">
        <v>15.09</v>
      </c>
      <c r="K16">
        <v>14.61</v>
      </c>
      <c r="L16">
        <v>100</v>
      </c>
      <c r="O16" t="s">
        <v>12</v>
      </c>
      <c r="P16">
        <v>14.95</v>
      </c>
      <c r="Q16">
        <v>29.78</v>
      </c>
      <c r="R16">
        <v>10.72</v>
      </c>
      <c r="S16">
        <v>4.1100000000000003</v>
      </c>
      <c r="T16">
        <v>1.38</v>
      </c>
      <c r="U16">
        <v>3.29</v>
      </c>
      <c r="V16">
        <v>24.65</v>
      </c>
      <c r="W16">
        <v>2.23</v>
      </c>
      <c r="X16">
        <v>8.89</v>
      </c>
      <c r="Y16">
        <v>100</v>
      </c>
    </row>
    <row r="17" spans="2:25" x14ac:dyDescent="0.25">
      <c r="B17" t="s">
        <v>13</v>
      </c>
      <c r="C17">
        <v>16.850000000000001</v>
      </c>
      <c r="D17">
        <v>28.36</v>
      </c>
      <c r="E17">
        <v>3.39</v>
      </c>
      <c r="F17">
        <v>6.06</v>
      </c>
      <c r="G17">
        <v>2.19</v>
      </c>
      <c r="H17">
        <v>14.23</v>
      </c>
      <c r="I17">
        <v>4.82</v>
      </c>
      <c r="J17">
        <v>10.1</v>
      </c>
      <c r="K17">
        <v>14</v>
      </c>
      <c r="L17">
        <v>100</v>
      </c>
      <c r="O17" t="s">
        <v>13</v>
      </c>
      <c r="P17">
        <v>13.1</v>
      </c>
      <c r="Q17">
        <v>31.12</v>
      </c>
      <c r="R17">
        <v>11.46</v>
      </c>
      <c r="S17">
        <v>3.04</v>
      </c>
      <c r="T17">
        <v>0.61</v>
      </c>
      <c r="U17">
        <v>7.79</v>
      </c>
      <c r="V17">
        <v>17.899999999999999</v>
      </c>
      <c r="W17">
        <v>1.64</v>
      </c>
      <c r="X17">
        <v>13.34</v>
      </c>
      <c r="Y17">
        <v>100</v>
      </c>
    </row>
    <row r="18" spans="2:25" x14ac:dyDescent="0.25">
      <c r="B18" t="s">
        <v>14</v>
      </c>
      <c r="C18">
        <v>8.77</v>
      </c>
      <c r="D18">
        <v>19.95</v>
      </c>
      <c r="E18">
        <v>6.86</v>
      </c>
      <c r="F18">
        <v>6.31</v>
      </c>
      <c r="G18">
        <v>2.6</v>
      </c>
      <c r="H18">
        <v>3.51</v>
      </c>
      <c r="I18">
        <v>11.9</v>
      </c>
      <c r="J18">
        <v>18.7</v>
      </c>
      <c r="K18">
        <v>21.4</v>
      </c>
      <c r="L18">
        <v>100</v>
      </c>
      <c r="O18" t="s">
        <v>14</v>
      </c>
      <c r="P18">
        <v>11.6</v>
      </c>
      <c r="Q18">
        <v>28.04</v>
      </c>
      <c r="R18">
        <v>10.54</v>
      </c>
      <c r="S18">
        <v>2.71</v>
      </c>
      <c r="T18">
        <v>0.97</v>
      </c>
      <c r="U18">
        <v>2.29</v>
      </c>
      <c r="V18">
        <v>26.43</v>
      </c>
      <c r="W18">
        <v>4.2300000000000004</v>
      </c>
      <c r="X18">
        <v>13.18</v>
      </c>
      <c r="Y18">
        <v>100</v>
      </c>
    </row>
    <row r="19" spans="2:25" x14ac:dyDescent="0.25">
      <c r="B19" t="s">
        <v>15</v>
      </c>
      <c r="C19">
        <v>10.51</v>
      </c>
      <c r="D19">
        <v>15.42</v>
      </c>
      <c r="E19">
        <v>4.0199999999999996</v>
      </c>
      <c r="F19">
        <v>5.66</v>
      </c>
      <c r="G19">
        <v>2.5499999999999998</v>
      </c>
      <c r="H19">
        <v>3.9</v>
      </c>
      <c r="I19">
        <v>9.6300000000000008</v>
      </c>
      <c r="J19">
        <v>23.21</v>
      </c>
      <c r="K19">
        <v>25.11</v>
      </c>
      <c r="L19">
        <v>100</v>
      </c>
      <c r="O19" t="s">
        <v>15</v>
      </c>
      <c r="P19">
        <v>9.75</v>
      </c>
      <c r="Q19">
        <v>28.79</v>
      </c>
      <c r="R19">
        <v>12.44</v>
      </c>
      <c r="S19">
        <v>3.39</v>
      </c>
      <c r="T19">
        <v>1.29</v>
      </c>
      <c r="U19">
        <v>2.19</v>
      </c>
      <c r="V19">
        <v>16.600000000000001</v>
      </c>
      <c r="W19">
        <v>5.07</v>
      </c>
      <c r="X19">
        <v>20.49</v>
      </c>
      <c r="Y19">
        <v>100</v>
      </c>
    </row>
    <row r="20" spans="2:25" x14ac:dyDescent="0.25">
      <c r="B20" t="s">
        <v>16</v>
      </c>
      <c r="C20">
        <v>18.399999999999999</v>
      </c>
      <c r="D20">
        <v>20.09</v>
      </c>
      <c r="E20">
        <v>3.54</v>
      </c>
      <c r="F20">
        <v>9.11</v>
      </c>
      <c r="G20">
        <v>5.35</v>
      </c>
      <c r="H20">
        <v>8.86</v>
      </c>
      <c r="I20">
        <v>11.44</v>
      </c>
      <c r="J20">
        <v>9.0299999999999994</v>
      </c>
      <c r="K20">
        <v>14.18</v>
      </c>
      <c r="L20">
        <v>100</v>
      </c>
      <c r="O20" t="s">
        <v>16</v>
      </c>
      <c r="P20">
        <v>14.08</v>
      </c>
      <c r="Q20">
        <v>29.22</v>
      </c>
      <c r="R20">
        <v>12.41</v>
      </c>
      <c r="S20">
        <v>5.57</v>
      </c>
      <c r="T20">
        <v>0.23</v>
      </c>
      <c r="U20">
        <v>6.26</v>
      </c>
      <c r="V20">
        <v>23.38</v>
      </c>
      <c r="W20">
        <v>1.62</v>
      </c>
      <c r="X20">
        <v>7.24</v>
      </c>
      <c r="Y20">
        <v>100</v>
      </c>
    </row>
    <row r="21" spans="2:25" x14ac:dyDescent="0.25">
      <c r="B21" t="s">
        <v>17</v>
      </c>
      <c r="C21">
        <v>10.039999999999999</v>
      </c>
      <c r="D21">
        <v>22.41</v>
      </c>
      <c r="E21">
        <v>6.8</v>
      </c>
      <c r="F21">
        <v>12.7</v>
      </c>
      <c r="G21">
        <v>1.94</v>
      </c>
      <c r="H21">
        <v>7.46</v>
      </c>
      <c r="I21">
        <v>9.5500000000000007</v>
      </c>
      <c r="J21">
        <v>13.34</v>
      </c>
      <c r="K21">
        <v>15.76</v>
      </c>
      <c r="L21">
        <v>100</v>
      </c>
      <c r="O21" t="s">
        <v>17</v>
      </c>
      <c r="P21">
        <v>9.5399999999999991</v>
      </c>
      <c r="Q21">
        <v>33.14</v>
      </c>
      <c r="R21">
        <v>10.15</v>
      </c>
      <c r="S21">
        <v>7.28</v>
      </c>
      <c r="T21">
        <v>0.7</v>
      </c>
      <c r="U21">
        <v>5.09</v>
      </c>
      <c r="V21">
        <v>19.27</v>
      </c>
      <c r="W21">
        <v>3.26</v>
      </c>
      <c r="X21">
        <v>11.57</v>
      </c>
      <c r="Y21">
        <v>100</v>
      </c>
    </row>
    <row r="22" spans="2:25" x14ac:dyDescent="0.25">
      <c r="B22" t="s">
        <v>18</v>
      </c>
      <c r="C22">
        <v>22.78</v>
      </c>
      <c r="D22">
        <v>10.25</v>
      </c>
      <c r="E22">
        <v>2.11</v>
      </c>
      <c r="F22">
        <v>6.08</v>
      </c>
      <c r="G22">
        <v>2.75</v>
      </c>
      <c r="H22">
        <v>1.96</v>
      </c>
      <c r="I22">
        <v>5.61</v>
      </c>
      <c r="J22">
        <v>19.54</v>
      </c>
      <c r="K22">
        <v>28.91</v>
      </c>
      <c r="L22">
        <v>100</v>
      </c>
      <c r="O22" t="s">
        <v>18</v>
      </c>
      <c r="P22">
        <v>24.02</v>
      </c>
      <c r="Q22">
        <v>23.16</v>
      </c>
      <c r="R22">
        <v>5.61</v>
      </c>
      <c r="S22">
        <v>4.03</v>
      </c>
      <c r="T22">
        <v>1.7</v>
      </c>
      <c r="U22">
        <v>1.79</v>
      </c>
      <c r="V22">
        <v>17.25</v>
      </c>
      <c r="W22">
        <v>7.28</v>
      </c>
      <c r="X22">
        <v>15.15</v>
      </c>
      <c r="Y22">
        <v>100</v>
      </c>
    </row>
    <row r="23" spans="2:25" x14ac:dyDescent="0.25">
      <c r="B23" t="s">
        <v>19</v>
      </c>
      <c r="C23">
        <v>20.34</v>
      </c>
      <c r="D23">
        <v>30.49</v>
      </c>
      <c r="E23">
        <v>5.38</v>
      </c>
      <c r="F23">
        <v>1.58</v>
      </c>
      <c r="G23">
        <v>1.58</v>
      </c>
      <c r="H23">
        <v>8.48</v>
      </c>
      <c r="I23">
        <v>5.96</v>
      </c>
      <c r="J23">
        <v>12.18</v>
      </c>
      <c r="K23">
        <v>14.01</v>
      </c>
      <c r="L23">
        <v>100</v>
      </c>
      <c r="O23" t="s">
        <v>19</v>
      </c>
      <c r="P23">
        <v>18.670000000000002</v>
      </c>
      <c r="Q23">
        <v>31.15</v>
      </c>
      <c r="R23">
        <v>10.5</v>
      </c>
      <c r="S23">
        <v>1.52</v>
      </c>
      <c r="T23">
        <v>0.21</v>
      </c>
      <c r="U23">
        <v>5.15</v>
      </c>
      <c r="V23">
        <v>14.29</v>
      </c>
      <c r="W23">
        <v>0.63</v>
      </c>
      <c r="X23">
        <v>17.87</v>
      </c>
      <c r="Y23">
        <v>100</v>
      </c>
    </row>
    <row r="24" spans="2:25" x14ac:dyDescent="0.25">
      <c r="B24" t="s">
        <v>20</v>
      </c>
      <c r="C24">
        <v>16.68</v>
      </c>
      <c r="D24">
        <v>17.05</v>
      </c>
      <c r="E24">
        <v>4.43</v>
      </c>
      <c r="F24">
        <v>3.65</v>
      </c>
      <c r="G24">
        <v>3.38</v>
      </c>
      <c r="H24">
        <v>2.96</v>
      </c>
      <c r="I24">
        <v>7.29</v>
      </c>
      <c r="J24">
        <v>19.23</v>
      </c>
      <c r="K24">
        <v>25.32</v>
      </c>
      <c r="L24">
        <v>100</v>
      </c>
      <c r="O24" t="s">
        <v>20</v>
      </c>
      <c r="P24">
        <v>17.43</v>
      </c>
      <c r="Q24">
        <v>29.37</v>
      </c>
      <c r="R24">
        <v>6.96</v>
      </c>
      <c r="S24">
        <v>3.41</v>
      </c>
      <c r="T24">
        <v>0.94</v>
      </c>
      <c r="U24">
        <v>2.96</v>
      </c>
      <c r="V24">
        <v>20.47</v>
      </c>
      <c r="W24">
        <v>4.87</v>
      </c>
      <c r="X24">
        <v>13.59</v>
      </c>
      <c r="Y24">
        <v>100</v>
      </c>
    </row>
    <row r="25" spans="2:25" x14ac:dyDescent="0.25">
      <c r="B25" t="s">
        <v>21</v>
      </c>
      <c r="C25">
        <v>26.23</v>
      </c>
      <c r="D25">
        <v>7.86</v>
      </c>
      <c r="E25">
        <v>14.06</v>
      </c>
      <c r="F25">
        <v>12.7</v>
      </c>
      <c r="G25">
        <v>0.97</v>
      </c>
      <c r="H25">
        <v>6.11</v>
      </c>
      <c r="I25">
        <v>8.81</v>
      </c>
      <c r="J25">
        <v>9.7899999999999991</v>
      </c>
      <c r="K25">
        <v>13.48</v>
      </c>
      <c r="L25">
        <v>100</v>
      </c>
      <c r="O25" t="s">
        <v>21</v>
      </c>
      <c r="P25">
        <v>35.130000000000003</v>
      </c>
      <c r="Q25">
        <v>7.44</v>
      </c>
      <c r="R25">
        <v>19.579999999999998</v>
      </c>
      <c r="S25">
        <v>4.7</v>
      </c>
      <c r="T25">
        <v>0.11</v>
      </c>
      <c r="U25">
        <v>3.94</v>
      </c>
      <c r="V25">
        <v>20.350000000000001</v>
      </c>
      <c r="W25">
        <v>1.39</v>
      </c>
      <c r="X25">
        <v>7.35</v>
      </c>
      <c r="Y25">
        <v>100</v>
      </c>
    </row>
    <row r="26" spans="2:25" x14ac:dyDescent="0.25">
      <c r="B26" t="s">
        <v>22</v>
      </c>
      <c r="C26">
        <v>26.82</v>
      </c>
      <c r="D26">
        <v>31.24</v>
      </c>
      <c r="E26">
        <v>6.11</v>
      </c>
      <c r="F26">
        <v>6.29</v>
      </c>
      <c r="G26">
        <v>1.05</v>
      </c>
      <c r="H26">
        <v>7.49</v>
      </c>
      <c r="I26">
        <v>6.37</v>
      </c>
      <c r="J26">
        <v>7.15</v>
      </c>
      <c r="K26">
        <v>7.48</v>
      </c>
      <c r="L26">
        <v>100</v>
      </c>
      <c r="O26" t="s">
        <v>22</v>
      </c>
      <c r="P26">
        <v>18.690000000000001</v>
      </c>
      <c r="Q26">
        <v>33.82</v>
      </c>
      <c r="R26">
        <v>14.96</v>
      </c>
      <c r="S26">
        <v>4.6900000000000004</v>
      </c>
      <c r="T26">
        <v>0.35</v>
      </c>
      <c r="U26">
        <v>4.53</v>
      </c>
      <c r="V26">
        <v>17.53</v>
      </c>
      <c r="W26">
        <v>0.86</v>
      </c>
      <c r="X26">
        <v>4.57</v>
      </c>
      <c r="Y26">
        <v>100</v>
      </c>
    </row>
    <row r="27" spans="2:25" x14ac:dyDescent="0.25">
      <c r="B27" t="s">
        <v>23</v>
      </c>
      <c r="C27">
        <v>22.41</v>
      </c>
      <c r="D27">
        <v>30.31</v>
      </c>
      <c r="E27">
        <v>4.38</v>
      </c>
      <c r="F27">
        <v>4.13</v>
      </c>
      <c r="G27">
        <v>1.24</v>
      </c>
      <c r="H27">
        <v>8.9600000000000009</v>
      </c>
      <c r="I27">
        <v>7.63</v>
      </c>
      <c r="J27">
        <v>12.65</v>
      </c>
      <c r="K27">
        <v>8.2899999999999991</v>
      </c>
      <c r="L27">
        <v>100</v>
      </c>
      <c r="O27" t="s">
        <v>23</v>
      </c>
      <c r="P27">
        <v>17.78</v>
      </c>
      <c r="Q27">
        <v>41.22</v>
      </c>
      <c r="R27">
        <v>7.07</v>
      </c>
      <c r="S27">
        <v>2.08</v>
      </c>
      <c r="T27">
        <v>0.37</v>
      </c>
      <c r="U27">
        <v>3.34</v>
      </c>
      <c r="V27">
        <v>23.36</v>
      </c>
      <c r="W27">
        <v>1.1399999999999999</v>
      </c>
      <c r="X27">
        <v>3.66</v>
      </c>
      <c r="Y27">
        <v>100</v>
      </c>
    </row>
    <row r="28" spans="2:25" x14ac:dyDescent="0.25">
      <c r="B28" t="s">
        <v>24</v>
      </c>
      <c r="C28">
        <v>13.02</v>
      </c>
      <c r="D28">
        <v>15.64</v>
      </c>
      <c r="E28">
        <v>5.0199999999999996</v>
      </c>
      <c r="F28">
        <v>7.43</v>
      </c>
      <c r="G28">
        <v>10.029999999999999</v>
      </c>
      <c r="H28">
        <v>4.2</v>
      </c>
      <c r="I28">
        <v>5.14</v>
      </c>
      <c r="J28">
        <v>19.95</v>
      </c>
      <c r="K28">
        <v>19.559999999999999</v>
      </c>
      <c r="L28">
        <v>100</v>
      </c>
      <c r="O28" t="s">
        <v>24</v>
      </c>
      <c r="P28">
        <v>15.03</v>
      </c>
      <c r="Q28">
        <v>27.26</v>
      </c>
      <c r="R28">
        <v>8.1</v>
      </c>
      <c r="S28">
        <v>3.8</v>
      </c>
      <c r="T28">
        <v>7.14</v>
      </c>
      <c r="U28">
        <v>2.73</v>
      </c>
      <c r="V28">
        <v>17.48</v>
      </c>
      <c r="W28">
        <v>6.11</v>
      </c>
      <c r="X28">
        <v>12.35</v>
      </c>
      <c r="Y28">
        <v>100</v>
      </c>
    </row>
    <row r="29" spans="2:25" x14ac:dyDescent="0.25">
      <c r="B29" t="s">
        <v>25</v>
      </c>
      <c r="C29">
        <v>13.41</v>
      </c>
      <c r="D29">
        <v>19.29</v>
      </c>
      <c r="E29">
        <v>5.15</v>
      </c>
      <c r="F29">
        <v>7.53</v>
      </c>
      <c r="G29">
        <v>1.33</v>
      </c>
      <c r="H29">
        <v>10.62</v>
      </c>
      <c r="I29">
        <v>9.8800000000000008</v>
      </c>
      <c r="J29">
        <v>16.87</v>
      </c>
      <c r="K29">
        <v>15.91</v>
      </c>
      <c r="L29">
        <v>100</v>
      </c>
      <c r="O29" t="s">
        <v>25</v>
      </c>
      <c r="P29">
        <v>12.49</v>
      </c>
      <c r="Q29">
        <v>24.91</v>
      </c>
      <c r="R29">
        <v>6.71</v>
      </c>
      <c r="S29">
        <v>5.47</v>
      </c>
      <c r="T29">
        <v>0.65</v>
      </c>
      <c r="U29">
        <v>6.45</v>
      </c>
      <c r="V29">
        <v>20.12</v>
      </c>
      <c r="W29">
        <v>5.08</v>
      </c>
      <c r="X29">
        <v>18.12</v>
      </c>
      <c r="Y29">
        <v>100</v>
      </c>
    </row>
    <row r="30" spans="2:25" x14ac:dyDescent="0.25">
      <c r="B30" t="s">
        <v>26</v>
      </c>
      <c r="C30">
        <v>12.66</v>
      </c>
      <c r="D30">
        <v>8.41</v>
      </c>
      <c r="E30">
        <v>2.74</v>
      </c>
      <c r="F30">
        <v>5.5</v>
      </c>
      <c r="G30">
        <v>17.12</v>
      </c>
      <c r="H30">
        <v>1.6</v>
      </c>
      <c r="I30">
        <v>9.0500000000000007</v>
      </c>
      <c r="J30">
        <v>21.71</v>
      </c>
      <c r="K30">
        <v>21.21</v>
      </c>
      <c r="L30">
        <v>100</v>
      </c>
      <c r="O30" t="s">
        <v>26</v>
      </c>
      <c r="P30">
        <v>13.99</v>
      </c>
      <c r="Q30">
        <v>17.72</v>
      </c>
      <c r="R30">
        <v>5.38</v>
      </c>
      <c r="S30">
        <v>2.38</v>
      </c>
      <c r="T30">
        <v>11.12</v>
      </c>
      <c r="U30">
        <v>1.07</v>
      </c>
      <c r="V30">
        <v>23.14</v>
      </c>
      <c r="W30">
        <v>12.73</v>
      </c>
      <c r="X30">
        <v>12.47</v>
      </c>
      <c r="Y30">
        <v>100</v>
      </c>
    </row>
    <row r="31" spans="2:25" x14ac:dyDescent="0.25">
      <c r="B31" t="s">
        <v>27</v>
      </c>
      <c r="C31">
        <v>10.24</v>
      </c>
      <c r="D31">
        <v>14.78</v>
      </c>
      <c r="E31">
        <v>6.04</v>
      </c>
      <c r="F31">
        <v>8.3699999999999992</v>
      </c>
      <c r="G31">
        <v>6.05</v>
      </c>
      <c r="H31">
        <v>4.7</v>
      </c>
      <c r="I31">
        <v>11.57</v>
      </c>
      <c r="J31">
        <v>16.75</v>
      </c>
      <c r="K31">
        <v>21.49</v>
      </c>
      <c r="L31">
        <v>100</v>
      </c>
      <c r="O31" t="s">
        <v>27</v>
      </c>
      <c r="P31">
        <v>10.88</v>
      </c>
      <c r="Q31">
        <v>24.51</v>
      </c>
      <c r="R31">
        <v>10.44</v>
      </c>
      <c r="S31">
        <v>4.38</v>
      </c>
      <c r="T31">
        <v>1.84</v>
      </c>
      <c r="U31">
        <v>2.69</v>
      </c>
      <c r="V31">
        <v>20.93</v>
      </c>
      <c r="W31">
        <v>8.67</v>
      </c>
      <c r="X31">
        <v>15.66</v>
      </c>
      <c r="Y31">
        <v>100</v>
      </c>
    </row>
    <row r="32" spans="2:25" x14ac:dyDescent="0.25">
      <c r="B32" t="s">
        <v>28</v>
      </c>
      <c r="C32">
        <v>18.899999999999999</v>
      </c>
      <c r="D32">
        <v>28.32</v>
      </c>
      <c r="E32">
        <v>5.03</v>
      </c>
      <c r="F32">
        <v>6.49</v>
      </c>
      <c r="G32">
        <v>1.22</v>
      </c>
      <c r="H32">
        <v>4.3899999999999997</v>
      </c>
      <c r="I32">
        <v>9.57</v>
      </c>
      <c r="J32">
        <v>13.43</v>
      </c>
      <c r="K32">
        <v>12.65</v>
      </c>
      <c r="L32">
        <v>100</v>
      </c>
      <c r="O32" t="s">
        <v>28</v>
      </c>
      <c r="P32">
        <v>20.76</v>
      </c>
      <c r="Q32">
        <v>33.94</v>
      </c>
      <c r="R32">
        <v>7.66</v>
      </c>
      <c r="S32">
        <v>3.09</v>
      </c>
      <c r="T32">
        <v>0.36</v>
      </c>
      <c r="U32">
        <v>2.8</v>
      </c>
      <c r="V32">
        <v>24.64</v>
      </c>
      <c r="W32">
        <v>1.83</v>
      </c>
      <c r="X32">
        <v>4.92</v>
      </c>
      <c r="Y32">
        <v>100</v>
      </c>
    </row>
    <row r="33" spans="2:34" x14ac:dyDescent="0.25">
      <c r="B33" t="s">
        <v>29</v>
      </c>
      <c r="C33">
        <v>20.47</v>
      </c>
      <c r="D33">
        <v>8.33</v>
      </c>
      <c r="E33">
        <v>11.45</v>
      </c>
      <c r="F33">
        <v>8.74</v>
      </c>
      <c r="G33">
        <v>1.7</v>
      </c>
      <c r="H33">
        <v>11.12</v>
      </c>
      <c r="I33">
        <v>6.15</v>
      </c>
      <c r="J33">
        <v>16.25</v>
      </c>
      <c r="K33">
        <v>15.78</v>
      </c>
      <c r="L33">
        <v>100</v>
      </c>
      <c r="O33" t="s">
        <v>29</v>
      </c>
      <c r="P33">
        <v>33.270000000000003</v>
      </c>
      <c r="Q33">
        <v>5.95</v>
      </c>
      <c r="R33">
        <v>21</v>
      </c>
      <c r="S33">
        <v>3.02</v>
      </c>
      <c r="T33">
        <v>0.9</v>
      </c>
      <c r="U33">
        <v>5.53</v>
      </c>
      <c r="V33">
        <v>11.54</v>
      </c>
      <c r="W33">
        <v>3.37</v>
      </c>
      <c r="X33">
        <v>15.41</v>
      </c>
      <c r="Y33">
        <v>100</v>
      </c>
    </row>
    <row r="34" spans="2:34" x14ac:dyDescent="0.25">
      <c r="B34" t="s">
        <v>30</v>
      </c>
      <c r="C34">
        <v>22.72</v>
      </c>
      <c r="D34">
        <v>23.78</v>
      </c>
      <c r="E34">
        <v>4.93</v>
      </c>
      <c r="F34">
        <v>10.64</v>
      </c>
      <c r="G34">
        <v>2</v>
      </c>
      <c r="H34">
        <v>7.15</v>
      </c>
      <c r="I34">
        <v>8.4</v>
      </c>
      <c r="J34">
        <v>7.46</v>
      </c>
      <c r="K34">
        <v>12.92</v>
      </c>
      <c r="L34">
        <v>100</v>
      </c>
      <c r="O34" t="s">
        <v>30</v>
      </c>
      <c r="P34">
        <v>17.64</v>
      </c>
      <c r="Q34">
        <v>28.95</v>
      </c>
      <c r="R34">
        <v>8.7100000000000009</v>
      </c>
      <c r="S34">
        <v>6.33</v>
      </c>
      <c r="T34">
        <v>0.3</v>
      </c>
      <c r="U34">
        <v>6.25</v>
      </c>
      <c r="V34">
        <v>23.74</v>
      </c>
      <c r="W34">
        <v>0.91</v>
      </c>
      <c r="X34">
        <v>7.17</v>
      </c>
      <c r="Y34">
        <v>100</v>
      </c>
    </row>
    <row r="35" spans="2:34" x14ac:dyDescent="0.25">
      <c r="B35" t="s">
        <v>276</v>
      </c>
      <c r="C35">
        <v>18.079999999999998</v>
      </c>
      <c r="D35">
        <v>20.37</v>
      </c>
      <c r="E35">
        <v>7.14</v>
      </c>
      <c r="F35">
        <v>8.48</v>
      </c>
      <c r="G35">
        <v>3.02</v>
      </c>
      <c r="H35">
        <v>7.49</v>
      </c>
      <c r="I35">
        <v>8.02</v>
      </c>
      <c r="J35">
        <v>12.52</v>
      </c>
      <c r="K35">
        <v>14.88</v>
      </c>
      <c r="L35">
        <v>100</v>
      </c>
      <c r="O35" t="s">
        <v>276</v>
      </c>
      <c r="P35">
        <v>15.18</v>
      </c>
      <c r="Q35">
        <v>26.05</v>
      </c>
      <c r="R35">
        <v>14.42</v>
      </c>
      <c r="S35">
        <v>4.88</v>
      </c>
      <c r="T35">
        <v>1.32</v>
      </c>
      <c r="U35">
        <v>4.9000000000000004</v>
      </c>
      <c r="V35">
        <v>19.73</v>
      </c>
      <c r="W35">
        <v>2.67</v>
      </c>
      <c r="X35">
        <v>10.83</v>
      </c>
      <c r="Y35">
        <v>100</v>
      </c>
    </row>
    <row r="37" spans="2:34" x14ac:dyDescent="0.25">
      <c r="B37" t="s">
        <v>282</v>
      </c>
    </row>
    <row r="38" spans="2:34" x14ac:dyDescent="0.25">
      <c r="B38" t="s">
        <v>279</v>
      </c>
      <c r="O38" t="s">
        <v>280</v>
      </c>
      <c r="AB38" t="s">
        <v>314</v>
      </c>
    </row>
    <row r="39" spans="2:34" x14ac:dyDescent="0.25">
      <c r="B39" t="s">
        <v>267</v>
      </c>
      <c r="C39" t="s">
        <v>268</v>
      </c>
      <c r="D39" t="s">
        <v>269</v>
      </c>
      <c r="E39" t="s">
        <v>270</v>
      </c>
      <c r="F39" t="s">
        <v>271</v>
      </c>
      <c r="G39" t="s">
        <v>271</v>
      </c>
      <c r="H39" t="s">
        <v>272</v>
      </c>
      <c r="I39" t="s">
        <v>273</v>
      </c>
      <c r="J39" t="s">
        <v>274</v>
      </c>
      <c r="K39" t="s">
        <v>275</v>
      </c>
      <c r="L39" t="s">
        <v>276</v>
      </c>
      <c r="O39" t="s">
        <v>267</v>
      </c>
      <c r="P39" t="s">
        <v>268</v>
      </c>
      <c r="Q39" t="s">
        <v>269</v>
      </c>
      <c r="R39" t="s">
        <v>270</v>
      </c>
      <c r="S39" t="s">
        <v>271</v>
      </c>
      <c r="T39" t="s">
        <v>271</v>
      </c>
      <c r="U39" t="s">
        <v>272</v>
      </c>
      <c r="V39" t="s">
        <v>273</v>
      </c>
      <c r="W39" t="s">
        <v>274</v>
      </c>
      <c r="X39" t="s">
        <v>275</v>
      </c>
      <c r="Y39" t="s">
        <v>276</v>
      </c>
      <c r="AC39" t="s">
        <v>246</v>
      </c>
      <c r="AD39" t="s">
        <v>245</v>
      </c>
      <c r="AG39" t="s">
        <v>315</v>
      </c>
    </row>
    <row r="40" spans="2:34" x14ac:dyDescent="0.25">
      <c r="B40" t="s">
        <v>1</v>
      </c>
      <c r="C40">
        <v>590</v>
      </c>
      <c r="D40">
        <v>886</v>
      </c>
      <c r="E40">
        <v>100</v>
      </c>
      <c r="F40">
        <v>103</v>
      </c>
      <c r="G40">
        <v>75</v>
      </c>
      <c r="H40">
        <v>409</v>
      </c>
      <c r="I40">
        <v>132</v>
      </c>
      <c r="J40">
        <v>276</v>
      </c>
      <c r="K40">
        <v>237</v>
      </c>
      <c r="L40" s="32">
        <v>2808</v>
      </c>
      <c r="M40" s="32">
        <f>L40</f>
        <v>2808</v>
      </c>
      <c r="O40" t="s">
        <v>1</v>
      </c>
      <c r="P40">
        <v>354</v>
      </c>
      <c r="Q40">
        <v>987</v>
      </c>
      <c r="R40">
        <v>233</v>
      </c>
      <c r="S40">
        <v>73</v>
      </c>
      <c r="T40" s="32">
        <v>47</v>
      </c>
      <c r="U40">
        <v>252</v>
      </c>
      <c r="V40">
        <v>392</v>
      </c>
      <c r="W40">
        <v>45</v>
      </c>
      <c r="X40">
        <v>219</v>
      </c>
      <c r="Y40" s="32">
        <v>2602</v>
      </c>
      <c r="Z40" s="32">
        <f>Y40</f>
        <v>2602</v>
      </c>
      <c r="AA40" s="32">
        <f>Z40+M40</f>
        <v>5410</v>
      </c>
      <c r="AB40" t="s">
        <v>1</v>
      </c>
      <c r="AC40" s="32">
        <v>2602</v>
      </c>
      <c r="AD40" s="32">
        <v>2808</v>
      </c>
      <c r="AF40" t="s">
        <v>1</v>
      </c>
      <c r="AG40">
        <v>5410</v>
      </c>
      <c r="AH40" s="32">
        <f>AG40-AA40</f>
        <v>0</v>
      </c>
    </row>
    <row r="41" spans="2:34" x14ac:dyDescent="0.25">
      <c r="B41" t="s">
        <v>2</v>
      </c>
      <c r="C41">
        <v>481</v>
      </c>
      <c r="D41">
        <v>771</v>
      </c>
      <c r="E41">
        <v>200</v>
      </c>
      <c r="F41">
        <v>195</v>
      </c>
      <c r="G41">
        <v>26</v>
      </c>
      <c r="H41">
        <v>146</v>
      </c>
      <c r="I41">
        <v>130</v>
      </c>
      <c r="J41">
        <v>305</v>
      </c>
      <c r="K41">
        <v>287</v>
      </c>
      <c r="L41" s="32">
        <v>2541</v>
      </c>
      <c r="M41" s="32">
        <f>L41-G41</f>
        <v>2515</v>
      </c>
      <c r="O41" t="s">
        <v>2</v>
      </c>
      <c r="P41">
        <v>346</v>
      </c>
      <c r="Q41">
        <v>868</v>
      </c>
      <c r="R41">
        <v>306</v>
      </c>
      <c r="S41">
        <v>71</v>
      </c>
      <c r="T41" s="32">
        <v>6</v>
      </c>
      <c r="U41">
        <v>83</v>
      </c>
      <c r="V41">
        <v>311</v>
      </c>
      <c r="W41">
        <v>11</v>
      </c>
      <c r="X41">
        <v>293</v>
      </c>
      <c r="Y41" s="32">
        <v>2295</v>
      </c>
      <c r="Z41" s="32">
        <f>Y41-(T41+W41)</f>
        <v>2278</v>
      </c>
      <c r="AA41" s="32">
        <f t="shared" ref="AA41:AA69" si="0">Z41+M41</f>
        <v>4793</v>
      </c>
      <c r="AB41" t="s">
        <v>2</v>
      </c>
      <c r="AC41" s="32">
        <v>2278</v>
      </c>
      <c r="AD41" s="32">
        <v>2515</v>
      </c>
      <c r="AF41" t="s">
        <v>2</v>
      </c>
      <c r="AG41">
        <v>4804</v>
      </c>
      <c r="AH41" s="32">
        <f t="shared" ref="AH41:AH69" si="1">AG41-AA41</f>
        <v>11</v>
      </c>
    </row>
    <row r="42" spans="2:34" x14ac:dyDescent="0.25">
      <c r="B42" t="s">
        <v>3</v>
      </c>
      <c r="C42">
        <v>295</v>
      </c>
      <c r="D42">
        <v>367</v>
      </c>
      <c r="E42">
        <v>134</v>
      </c>
      <c r="F42">
        <v>226</v>
      </c>
      <c r="G42">
        <v>100</v>
      </c>
      <c r="H42">
        <v>75</v>
      </c>
      <c r="I42">
        <v>433</v>
      </c>
      <c r="J42">
        <v>698</v>
      </c>
      <c r="K42" s="32">
        <v>1035</v>
      </c>
      <c r="L42" s="32">
        <v>3363</v>
      </c>
      <c r="M42" s="32">
        <f t="shared" ref="M42:M70" si="2">L42</f>
        <v>3363</v>
      </c>
      <c r="O42" t="s">
        <v>3</v>
      </c>
      <c r="P42">
        <v>379</v>
      </c>
      <c r="Q42">
        <v>608</v>
      </c>
      <c r="R42">
        <v>241</v>
      </c>
      <c r="S42" s="32">
        <v>121</v>
      </c>
      <c r="T42" s="32">
        <v>38</v>
      </c>
      <c r="U42">
        <v>55</v>
      </c>
      <c r="V42">
        <v>809</v>
      </c>
      <c r="W42">
        <v>302</v>
      </c>
      <c r="X42">
        <v>525</v>
      </c>
      <c r="Y42" s="32">
        <v>3078</v>
      </c>
      <c r="Z42" s="32">
        <f>Y42</f>
        <v>3078</v>
      </c>
      <c r="AA42" s="32">
        <f t="shared" si="0"/>
        <v>6441</v>
      </c>
      <c r="AB42" t="s">
        <v>3</v>
      </c>
      <c r="AC42" s="32">
        <v>3078</v>
      </c>
      <c r="AD42" s="32">
        <v>3363</v>
      </c>
      <c r="AF42" t="s">
        <v>3</v>
      </c>
      <c r="AG42">
        <v>6441</v>
      </c>
      <c r="AH42" s="32">
        <f t="shared" si="1"/>
        <v>0</v>
      </c>
    </row>
    <row r="43" spans="2:34" x14ac:dyDescent="0.25">
      <c r="B43" t="s">
        <v>4</v>
      </c>
      <c r="C43">
        <v>790</v>
      </c>
      <c r="D43" s="32">
        <v>1013</v>
      </c>
      <c r="E43">
        <v>181</v>
      </c>
      <c r="F43">
        <v>91</v>
      </c>
      <c r="G43">
        <v>45</v>
      </c>
      <c r="H43">
        <v>222</v>
      </c>
      <c r="I43">
        <v>146</v>
      </c>
      <c r="J43">
        <v>241</v>
      </c>
      <c r="K43">
        <v>175</v>
      </c>
      <c r="L43" s="32">
        <v>2904</v>
      </c>
      <c r="M43" s="32">
        <f t="shared" si="2"/>
        <v>2904</v>
      </c>
      <c r="O43" t="s">
        <v>4</v>
      </c>
      <c r="P43">
        <v>489</v>
      </c>
      <c r="Q43" s="32">
        <v>1137</v>
      </c>
      <c r="R43">
        <v>484</v>
      </c>
      <c r="S43">
        <v>78</v>
      </c>
      <c r="T43" s="32">
        <v>8</v>
      </c>
      <c r="U43">
        <v>90</v>
      </c>
      <c r="V43">
        <v>410</v>
      </c>
      <c r="W43">
        <v>67</v>
      </c>
      <c r="X43">
        <v>123</v>
      </c>
      <c r="Y43" s="32">
        <v>2886</v>
      </c>
      <c r="Z43" s="32">
        <f>Y43-T43</f>
        <v>2878</v>
      </c>
      <c r="AA43" s="32">
        <f t="shared" si="0"/>
        <v>5782</v>
      </c>
      <c r="AB43" t="s">
        <v>4</v>
      </c>
      <c r="AC43" s="32">
        <v>2878</v>
      </c>
      <c r="AD43" s="32">
        <v>2904</v>
      </c>
      <c r="AF43" t="s">
        <v>4</v>
      </c>
      <c r="AG43">
        <v>5737</v>
      </c>
      <c r="AH43" s="32">
        <f t="shared" si="1"/>
        <v>-45</v>
      </c>
    </row>
    <row r="44" spans="2:34" x14ac:dyDescent="0.25">
      <c r="B44" t="s">
        <v>5</v>
      </c>
      <c r="C44">
        <v>305</v>
      </c>
      <c r="D44">
        <v>482</v>
      </c>
      <c r="E44">
        <v>134</v>
      </c>
      <c r="F44">
        <v>176</v>
      </c>
      <c r="G44">
        <v>43</v>
      </c>
      <c r="H44">
        <v>168</v>
      </c>
      <c r="I44">
        <v>258</v>
      </c>
      <c r="J44">
        <v>302</v>
      </c>
      <c r="K44">
        <v>316</v>
      </c>
      <c r="L44" s="32">
        <v>2184</v>
      </c>
      <c r="M44" s="32">
        <f t="shared" si="2"/>
        <v>2184</v>
      </c>
      <c r="O44" t="s">
        <v>5</v>
      </c>
      <c r="P44">
        <v>244</v>
      </c>
      <c r="Q44">
        <v>579</v>
      </c>
      <c r="R44">
        <v>277</v>
      </c>
      <c r="S44">
        <v>112</v>
      </c>
      <c r="T44" s="32">
        <v>7</v>
      </c>
      <c r="U44">
        <v>84</v>
      </c>
      <c r="V44">
        <v>414</v>
      </c>
      <c r="W44">
        <v>19</v>
      </c>
      <c r="X44">
        <v>429</v>
      </c>
      <c r="Y44" s="32">
        <v>2165</v>
      </c>
      <c r="Z44" s="32">
        <f>Y44-(T44+W44)</f>
        <v>2139</v>
      </c>
      <c r="AA44" s="32">
        <f t="shared" si="0"/>
        <v>4323</v>
      </c>
      <c r="AB44" t="s">
        <v>5</v>
      </c>
      <c r="AC44" s="32">
        <v>2139</v>
      </c>
      <c r="AD44" s="32">
        <v>2184</v>
      </c>
      <c r="AF44" t="s">
        <v>5</v>
      </c>
      <c r="AG44">
        <v>4299</v>
      </c>
      <c r="AH44" s="32">
        <f t="shared" si="1"/>
        <v>-24</v>
      </c>
    </row>
    <row r="45" spans="2:34" x14ac:dyDescent="0.25">
      <c r="B45" t="s">
        <v>6</v>
      </c>
      <c r="C45">
        <v>585</v>
      </c>
      <c r="D45">
        <v>918</v>
      </c>
      <c r="E45">
        <v>199</v>
      </c>
      <c r="F45">
        <v>454</v>
      </c>
      <c r="G45">
        <v>44</v>
      </c>
      <c r="H45">
        <v>159</v>
      </c>
      <c r="I45">
        <v>243</v>
      </c>
      <c r="J45">
        <v>766</v>
      </c>
      <c r="K45">
        <v>836</v>
      </c>
      <c r="L45" s="32">
        <v>4204</v>
      </c>
      <c r="M45" s="32">
        <f t="shared" si="2"/>
        <v>4204</v>
      </c>
      <c r="O45" t="s">
        <v>6</v>
      </c>
      <c r="P45">
        <v>375</v>
      </c>
      <c r="Q45" s="32">
        <v>1059</v>
      </c>
      <c r="R45">
        <v>544</v>
      </c>
      <c r="S45">
        <v>159</v>
      </c>
      <c r="T45" s="32">
        <v>4</v>
      </c>
      <c r="U45">
        <v>128</v>
      </c>
      <c r="V45">
        <v>647</v>
      </c>
      <c r="W45">
        <v>155</v>
      </c>
      <c r="X45">
        <v>553</v>
      </c>
      <c r="Y45" s="32">
        <v>3624</v>
      </c>
      <c r="Z45" s="32">
        <f>Y45-T45</f>
        <v>3620</v>
      </c>
      <c r="AA45" s="32">
        <f t="shared" si="0"/>
        <v>7824</v>
      </c>
      <c r="AB45" t="s">
        <v>6</v>
      </c>
      <c r="AC45" s="32">
        <v>3620</v>
      </c>
      <c r="AD45" s="32">
        <v>4204</v>
      </c>
      <c r="AF45" t="s">
        <v>6</v>
      </c>
      <c r="AG45">
        <v>7780</v>
      </c>
      <c r="AH45" s="32">
        <f t="shared" si="1"/>
        <v>-44</v>
      </c>
    </row>
    <row r="46" spans="2:34" x14ac:dyDescent="0.25">
      <c r="B46" t="s">
        <v>7</v>
      </c>
      <c r="C46" s="32">
        <v>1434</v>
      </c>
      <c r="D46">
        <v>586</v>
      </c>
      <c r="E46">
        <v>998</v>
      </c>
      <c r="F46">
        <v>184</v>
      </c>
      <c r="G46">
        <v>17</v>
      </c>
      <c r="H46">
        <v>426</v>
      </c>
      <c r="I46">
        <v>316</v>
      </c>
      <c r="J46">
        <v>677</v>
      </c>
      <c r="K46">
        <v>568</v>
      </c>
      <c r="L46" s="32">
        <v>5206</v>
      </c>
      <c r="M46" s="32">
        <f>L46-G46</f>
        <v>5189</v>
      </c>
      <c r="O46" t="s">
        <v>7</v>
      </c>
      <c r="P46" s="32">
        <v>1311</v>
      </c>
      <c r="Q46">
        <v>450</v>
      </c>
      <c r="R46" s="32">
        <v>2137</v>
      </c>
      <c r="S46">
        <v>112</v>
      </c>
      <c r="T46" s="32">
        <v>5</v>
      </c>
      <c r="U46">
        <v>189</v>
      </c>
      <c r="V46">
        <v>651</v>
      </c>
      <c r="W46">
        <v>99</v>
      </c>
      <c r="X46">
        <v>429</v>
      </c>
      <c r="Y46" s="32">
        <v>5383</v>
      </c>
      <c r="Z46" s="32">
        <f>Y46-T46</f>
        <v>5378</v>
      </c>
      <c r="AA46" s="32">
        <f t="shared" si="0"/>
        <v>10567</v>
      </c>
      <c r="AB46" t="s">
        <v>7</v>
      </c>
      <c r="AC46" s="32">
        <v>5378</v>
      </c>
      <c r="AD46" s="32">
        <v>5189</v>
      </c>
      <c r="AF46" t="s">
        <v>7</v>
      </c>
      <c r="AG46">
        <v>10567</v>
      </c>
      <c r="AH46" s="32">
        <f t="shared" si="1"/>
        <v>0</v>
      </c>
    </row>
    <row r="47" spans="2:34" x14ac:dyDescent="0.25">
      <c r="B47" t="s">
        <v>8</v>
      </c>
      <c r="C47">
        <v>115</v>
      </c>
      <c r="D47">
        <v>185</v>
      </c>
      <c r="E47">
        <v>25</v>
      </c>
      <c r="F47">
        <v>13</v>
      </c>
      <c r="G47">
        <v>6</v>
      </c>
      <c r="H47">
        <v>46</v>
      </c>
      <c r="I47">
        <v>48</v>
      </c>
      <c r="J47">
        <v>63</v>
      </c>
      <c r="K47">
        <v>85</v>
      </c>
      <c r="L47">
        <v>586</v>
      </c>
      <c r="M47" s="32">
        <f t="shared" si="2"/>
        <v>586</v>
      </c>
      <c r="O47" t="s">
        <v>8</v>
      </c>
      <c r="P47">
        <v>65</v>
      </c>
      <c r="Q47">
        <v>263</v>
      </c>
      <c r="R47">
        <v>92</v>
      </c>
      <c r="S47">
        <v>4</v>
      </c>
      <c r="T47">
        <v>0</v>
      </c>
      <c r="U47">
        <v>21</v>
      </c>
      <c r="V47">
        <v>116</v>
      </c>
      <c r="W47">
        <v>7</v>
      </c>
      <c r="X47">
        <v>45</v>
      </c>
      <c r="Y47">
        <v>613</v>
      </c>
      <c r="Z47" s="32">
        <f>Y47-(T47+W47)</f>
        <v>606</v>
      </c>
      <c r="AA47" s="32">
        <f t="shared" si="0"/>
        <v>1192</v>
      </c>
      <c r="AB47" t="s">
        <v>9</v>
      </c>
      <c r="AC47" s="32">
        <v>3004</v>
      </c>
      <c r="AD47" s="32">
        <v>3034</v>
      </c>
      <c r="AF47" t="s">
        <v>8</v>
      </c>
      <c r="AG47">
        <v>1176</v>
      </c>
      <c r="AH47" s="32">
        <f t="shared" si="1"/>
        <v>-16</v>
      </c>
    </row>
    <row r="48" spans="2:34" x14ac:dyDescent="0.25">
      <c r="B48" t="s">
        <v>9</v>
      </c>
      <c r="C48">
        <v>450</v>
      </c>
      <c r="D48">
        <v>515</v>
      </c>
      <c r="E48">
        <v>89</v>
      </c>
      <c r="F48">
        <v>212</v>
      </c>
      <c r="G48">
        <v>42</v>
      </c>
      <c r="H48">
        <v>271</v>
      </c>
      <c r="I48">
        <v>135</v>
      </c>
      <c r="J48">
        <v>601</v>
      </c>
      <c r="K48">
        <v>719</v>
      </c>
      <c r="L48" s="32">
        <v>3034</v>
      </c>
      <c r="M48" s="32">
        <f t="shared" si="2"/>
        <v>3034</v>
      </c>
      <c r="O48" t="s">
        <v>9</v>
      </c>
      <c r="P48">
        <v>566</v>
      </c>
      <c r="Q48">
        <v>939</v>
      </c>
      <c r="R48">
        <v>137</v>
      </c>
      <c r="S48">
        <v>97</v>
      </c>
      <c r="T48" s="32">
        <v>10</v>
      </c>
      <c r="U48">
        <v>186</v>
      </c>
      <c r="V48">
        <v>546</v>
      </c>
      <c r="W48">
        <v>93</v>
      </c>
      <c r="X48">
        <v>440</v>
      </c>
      <c r="Y48" s="32">
        <v>3014</v>
      </c>
      <c r="Z48" s="32">
        <f>Y48-T48</f>
        <v>3004</v>
      </c>
      <c r="AA48" s="32">
        <f t="shared" si="0"/>
        <v>6038</v>
      </c>
      <c r="AB48" t="s">
        <v>10</v>
      </c>
      <c r="AC48" s="32">
        <v>6991</v>
      </c>
      <c r="AD48" s="32">
        <v>9749</v>
      </c>
      <c r="AF48" t="s">
        <v>9</v>
      </c>
      <c r="AG48">
        <v>5996</v>
      </c>
      <c r="AH48" s="32">
        <f t="shared" si="1"/>
        <v>-42</v>
      </c>
    </row>
    <row r="49" spans="2:34" x14ac:dyDescent="0.25">
      <c r="B49" t="s">
        <v>10</v>
      </c>
      <c r="C49" s="32">
        <v>1083</v>
      </c>
      <c r="D49" s="32">
        <v>1224</v>
      </c>
      <c r="E49">
        <v>620</v>
      </c>
      <c r="F49" s="32">
        <v>1712</v>
      </c>
      <c r="G49" s="32">
        <v>1227</v>
      </c>
      <c r="H49">
        <v>378</v>
      </c>
      <c r="I49" s="32">
        <v>1352</v>
      </c>
      <c r="J49">
        <v>852</v>
      </c>
      <c r="K49" s="32">
        <v>1301</v>
      </c>
      <c r="L49" s="32">
        <v>9749</v>
      </c>
      <c r="M49" s="32">
        <f t="shared" si="2"/>
        <v>9749</v>
      </c>
      <c r="O49" t="s">
        <v>10</v>
      </c>
      <c r="P49" s="32">
        <v>669</v>
      </c>
      <c r="Q49" s="32">
        <v>1690</v>
      </c>
      <c r="R49">
        <v>638</v>
      </c>
      <c r="S49" s="32">
        <v>649</v>
      </c>
      <c r="T49" s="32">
        <v>672</v>
      </c>
      <c r="U49">
        <v>165</v>
      </c>
      <c r="V49" s="32">
        <v>1681</v>
      </c>
      <c r="W49">
        <v>262</v>
      </c>
      <c r="X49">
        <v>565</v>
      </c>
      <c r="Y49" s="32">
        <v>6991</v>
      </c>
      <c r="Z49" s="32">
        <f>Y49</f>
        <v>6991</v>
      </c>
      <c r="AA49" s="32">
        <f t="shared" si="0"/>
        <v>16740</v>
      </c>
      <c r="AB49" t="s">
        <v>11</v>
      </c>
      <c r="AC49" s="32">
        <v>5565</v>
      </c>
      <c r="AD49" s="32">
        <v>6480</v>
      </c>
      <c r="AF49" t="s">
        <v>10</v>
      </c>
      <c r="AG49">
        <v>16740</v>
      </c>
      <c r="AH49" s="32">
        <f t="shared" si="1"/>
        <v>0</v>
      </c>
    </row>
    <row r="50" spans="2:34" x14ac:dyDescent="0.25">
      <c r="B50" t="s">
        <v>11</v>
      </c>
      <c r="C50">
        <v>622</v>
      </c>
      <c r="D50" s="32">
        <v>1247</v>
      </c>
      <c r="E50">
        <v>376</v>
      </c>
      <c r="F50">
        <v>775</v>
      </c>
      <c r="G50">
        <v>174</v>
      </c>
      <c r="H50">
        <v>478</v>
      </c>
      <c r="I50">
        <v>706</v>
      </c>
      <c r="J50">
        <v>912</v>
      </c>
      <c r="K50" s="32">
        <v>1190</v>
      </c>
      <c r="L50" s="32">
        <v>6480</v>
      </c>
      <c r="M50" s="32">
        <f t="shared" si="2"/>
        <v>6480</v>
      </c>
      <c r="O50" t="s">
        <v>11</v>
      </c>
      <c r="P50">
        <v>440</v>
      </c>
      <c r="Q50" s="32">
        <v>1592</v>
      </c>
      <c r="R50">
        <v>551</v>
      </c>
      <c r="S50" s="32">
        <v>425</v>
      </c>
      <c r="T50" s="32">
        <v>54</v>
      </c>
      <c r="U50">
        <v>241</v>
      </c>
      <c r="V50" s="32">
        <v>1260</v>
      </c>
      <c r="W50">
        <v>148</v>
      </c>
      <c r="X50">
        <v>854</v>
      </c>
      <c r="Y50" s="32">
        <v>5565</v>
      </c>
      <c r="Z50" s="32">
        <f>Y50</f>
        <v>5565</v>
      </c>
      <c r="AA50" s="32">
        <f t="shared" si="0"/>
        <v>12045</v>
      </c>
      <c r="AB50" t="s">
        <v>12</v>
      </c>
      <c r="AC50" s="32">
        <v>2266</v>
      </c>
      <c r="AD50" s="32">
        <v>2578</v>
      </c>
      <c r="AF50" t="s">
        <v>11</v>
      </c>
      <c r="AG50">
        <v>12045</v>
      </c>
      <c r="AH50" s="32">
        <f t="shared" si="1"/>
        <v>0</v>
      </c>
    </row>
    <row r="51" spans="2:34" x14ac:dyDescent="0.25">
      <c r="B51" t="s">
        <v>12</v>
      </c>
      <c r="C51">
        <v>606</v>
      </c>
      <c r="D51">
        <v>547</v>
      </c>
      <c r="E51">
        <v>75</v>
      </c>
      <c r="F51">
        <v>338</v>
      </c>
      <c r="G51">
        <v>230</v>
      </c>
      <c r="H51">
        <v>73</v>
      </c>
      <c r="I51">
        <v>139</v>
      </c>
      <c r="J51">
        <v>307</v>
      </c>
      <c r="K51">
        <v>263</v>
      </c>
      <c r="L51" s="32">
        <v>2578</v>
      </c>
      <c r="M51" s="32">
        <f t="shared" si="2"/>
        <v>2578</v>
      </c>
      <c r="O51" t="s">
        <v>12</v>
      </c>
      <c r="P51">
        <v>391</v>
      </c>
      <c r="Q51">
        <v>733</v>
      </c>
      <c r="R51">
        <v>208</v>
      </c>
      <c r="S51">
        <v>139</v>
      </c>
      <c r="T51" s="32">
        <v>74</v>
      </c>
      <c r="U51">
        <v>65</v>
      </c>
      <c r="V51">
        <v>468</v>
      </c>
      <c r="W51">
        <v>42</v>
      </c>
      <c r="X51">
        <v>146</v>
      </c>
      <c r="Y51" s="32">
        <v>2266</v>
      </c>
      <c r="Z51" s="32">
        <f>Y51</f>
        <v>2266</v>
      </c>
      <c r="AA51" s="32">
        <f t="shared" si="0"/>
        <v>4844</v>
      </c>
      <c r="AB51" t="s">
        <v>13</v>
      </c>
      <c r="AC51" s="32">
        <v>3897</v>
      </c>
      <c r="AD51" s="32">
        <v>3896</v>
      </c>
      <c r="AF51" t="s">
        <v>12</v>
      </c>
      <c r="AG51">
        <v>4844</v>
      </c>
      <c r="AH51" s="32">
        <f t="shared" si="1"/>
        <v>0</v>
      </c>
    </row>
    <row r="52" spans="2:34" x14ac:dyDescent="0.25">
      <c r="B52" t="s">
        <v>13</v>
      </c>
      <c r="C52">
        <v>690</v>
      </c>
      <c r="D52" s="32">
        <v>1118</v>
      </c>
      <c r="E52">
        <v>145</v>
      </c>
      <c r="F52">
        <v>191</v>
      </c>
      <c r="G52">
        <v>105</v>
      </c>
      <c r="H52">
        <v>531</v>
      </c>
      <c r="I52">
        <v>168</v>
      </c>
      <c r="J52">
        <v>396</v>
      </c>
      <c r="K52">
        <v>552</v>
      </c>
      <c r="L52" s="32">
        <v>3896</v>
      </c>
      <c r="M52" s="32">
        <f t="shared" si="2"/>
        <v>3896</v>
      </c>
      <c r="O52" t="s">
        <v>13</v>
      </c>
      <c r="P52">
        <v>523</v>
      </c>
      <c r="Q52" s="32">
        <v>1214</v>
      </c>
      <c r="R52">
        <v>462</v>
      </c>
      <c r="S52">
        <v>113</v>
      </c>
      <c r="T52" s="32">
        <v>29</v>
      </c>
      <c r="U52">
        <v>305</v>
      </c>
      <c r="V52">
        <v>688</v>
      </c>
      <c r="W52">
        <v>65</v>
      </c>
      <c r="X52">
        <v>527</v>
      </c>
      <c r="Y52" s="32">
        <v>3926</v>
      </c>
      <c r="Z52" s="32">
        <f>Y52-T52</f>
        <v>3897</v>
      </c>
      <c r="AA52" s="32">
        <f t="shared" si="0"/>
        <v>7793</v>
      </c>
      <c r="AB52" t="s">
        <v>14</v>
      </c>
      <c r="AC52" s="32">
        <v>2910</v>
      </c>
      <c r="AD52" s="32">
        <v>3539</v>
      </c>
      <c r="AF52" t="s">
        <v>13</v>
      </c>
      <c r="AG52">
        <v>7688</v>
      </c>
      <c r="AH52" s="32">
        <f t="shared" si="1"/>
        <v>-105</v>
      </c>
    </row>
    <row r="53" spans="2:34" x14ac:dyDescent="0.25">
      <c r="B53" t="s">
        <v>14</v>
      </c>
      <c r="C53">
        <v>271</v>
      </c>
      <c r="D53">
        <v>706</v>
      </c>
      <c r="E53">
        <v>228</v>
      </c>
      <c r="F53">
        <v>228</v>
      </c>
      <c r="G53">
        <v>119</v>
      </c>
      <c r="H53">
        <v>114</v>
      </c>
      <c r="I53">
        <v>416</v>
      </c>
      <c r="J53">
        <v>660</v>
      </c>
      <c r="K53">
        <v>797</v>
      </c>
      <c r="L53" s="32">
        <v>3539</v>
      </c>
      <c r="M53" s="32">
        <f t="shared" si="2"/>
        <v>3539</v>
      </c>
      <c r="O53" t="s">
        <v>14</v>
      </c>
      <c r="P53">
        <v>301</v>
      </c>
      <c r="Q53">
        <v>800</v>
      </c>
      <c r="R53">
        <v>310</v>
      </c>
      <c r="S53">
        <v>94</v>
      </c>
      <c r="T53" s="32">
        <v>43</v>
      </c>
      <c r="U53">
        <v>65</v>
      </c>
      <c r="V53">
        <v>724</v>
      </c>
      <c r="W53">
        <v>139</v>
      </c>
      <c r="X53">
        <v>434</v>
      </c>
      <c r="Y53" s="32">
        <v>2910</v>
      </c>
      <c r="Z53" s="32">
        <f>Y53</f>
        <v>2910</v>
      </c>
      <c r="AA53" s="32">
        <f t="shared" si="0"/>
        <v>6449</v>
      </c>
      <c r="AB53" t="s">
        <v>15</v>
      </c>
      <c r="AC53" s="32">
        <v>2683</v>
      </c>
      <c r="AD53" s="32">
        <v>3059</v>
      </c>
      <c r="AF53" t="s">
        <v>14</v>
      </c>
      <c r="AG53">
        <v>6449</v>
      </c>
      <c r="AH53" s="32">
        <f t="shared" si="1"/>
        <v>0</v>
      </c>
    </row>
    <row r="54" spans="2:34" x14ac:dyDescent="0.25">
      <c r="B54" t="s">
        <v>15</v>
      </c>
      <c r="C54">
        <v>238</v>
      </c>
      <c r="D54">
        <v>400</v>
      </c>
      <c r="E54">
        <v>111</v>
      </c>
      <c r="F54">
        <v>131</v>
      </c>
      <c r="G54">
        <v>70</v>
      </c>
      <c r="H54">
        <v>123</v>
      </c>
      <c r="I54">
        <v>276</v>
      </c>
      <c r="J54">
        <v>810</v>
      </c>
      <c r="K54">
        <v>900</v>
      </c>
      <c r="L54" s="32">
        <v>3059</v>
      </c>
      <c r="M54" s="32">
        <f t="shared" si="2"/>
        <v>3059</v>
      </c>
      <c r="O54" t="s">
        <v>15</v>
      </c>
      <c r="P54">
        <v>198</v>
      </c>
      <c r="Q54">
        <v>719</v>
      </c>
      <c r="R54">
        <v>337</v>
      </c>
      <c r="S54">
        <v>67</v>
      </c>
      <c r="T54" s="32">
        <v>22</v>
      </c>
      <c r="U54">
        <v>59</v>
      </c>
      <c r="V54">
        <v>457</v>
      </c>
      <c r="W54">
        <v>170</v>
      </c>
      <c r="X54">
        <v>676</v>
      </c>
      <c r="Y54" s="32">
        <v>2705</v>
      </c>
      <c r="Z54" s="32">
        <f>Y54-T54</f>
        <v>2683</v>
      </c>
      <c r="AA54" s="32">
        <f t="shared" si="0"/>
        <v>5742</v>
      </c>
      <c r="AB54" t="s">
        <v>16</v>
      </c>
      <c r="AC54" s="32">
        <v>1838</v>
      </c>
      <c r="AD54" s="32">
        <v>1982</v>
      </c>
      <c r="AF54" t="s">
        <v>15</v>
      </c>
      <c r="AG54">
        <v>5764</v>
      </c>
      <c r="AH54" s="32">
        <f t="shared" si="1"/>
        <v>22</v>
      </c>
    </row>
    <row r="55" spans="2:34" x14ac:dyDescent="0.25">
      <c r="B55" t="s">
        <v>16</v>
      </c>
      <c r="C55">
        <v>372</v>
      </c>
      <c r="D55">
        <v>400</v>
      </c>
      <c r="E55">
        <v>70</v>
      </c>
      <c r="F55">
        <v>212</v>
      </c>
      <c r="G55">
        <v>127</v>
      </c>
      <c r="H55">
        <v>174</v>
      </c>
      <c r="I55">
        <v>186</v>
      </c>
      <c r="J55">
        <v>165</v>
      </c>
      <c r="K55">
        <v>276</v>
      </c>
      <c r="L55" s="32">
        <v>1982</v>
      </c>
      <c r="M55" s="32">
        <f t="shared" si="2"/>
        <v>1982</v>
      </c>
      <c r="O55" t="s">
        <v>16</v>
      </c>
      <c r="P55">
        <v>261</v>
      </c>
      <c r="Q55">
        <v>579</v>
      </c>
      <c r="R55">
        <v>231</v>
      </c>
      <c r="S55">
        <v>81</v>
      </c>
      <c r="T55" s="32">
        <v>6</v>
      </c>
      <c r="U55">
        <v>105</v>
      </c>
      <c r="V55">
        <v>420</v>
      </c>
      <c r="W55">
        <v>30</v>
      </c>
      <c r="X55">
        <v>131</v>
      </c>
      <c r="Y55" s="32">
        <v>1844</v>
      </c>
      <c r="Z55" s="32">
        <f>Y55-T55</f>
        <v>1838</v>
      </c>
      <c r="AA55" s="32">
        <f t="shared" si="0"/>
        <v>3820</v>
      </c>
      <c r="AB55" t="s">
        <v>17</v>
      </c>
      <c r="AC55" s="32">
        <v>7703</v>
      </c>
      <c r="AD55" s="32">
        <v>9702</v>
      </c>
      <c r="AF55" t="s">
        <v>16</v>
      </c>
      <c r="AG55">
        <v>3826</v>
      </c>
      <c r="AH55" s="32">
        <f t="shared" si="1"/>
        <v>6</v>
      </c>
    </row>
    <row r="56" spans="2:34" x14ac:dyDescent="0.25">
      <c r="B56" t="s">
        <v>17</v>
      </c>
      <c r="C56">
        <v>971</v>
      </c>
      <c r="D56" s="32">
        <v>2426</v>
      </c>
      <c r="E56">
        <v>767</v>
      </c>
      <c r="F56" s="32">
        <v>1104</v>
      </c>
      <c r="G56">
        <v>199</v>
      </c>
      <c r="H56">
        <v>683</v>
      </c>
      <c r="I56" s="32">
        <v>1008</v>
      </c>
      <c r="J56" s="32">
        <v>1186</v>
      </c>
      <c r="K56" s="32">
        <v>1358</v>
      </c>
      <c r="L56" s="32">
        <v>9702</v>
      </c>
      <c r="M56" s="32">
        <f t="shared" si="2"/>
        <v>9702</v>
      </c>
      <c r="O56" t="s">
        <v>17</v>
      </c>
      <c r="P56">
        <v>645</v>
      </c>
      <c r="Q56" s="32">
        <v>2577</v>
      </c>
      <c r="R56" s="32">
        <v>891</v>
      </c>
      <c r="S56" s="32">
        <v>498</v>
      </c>
      <c r="T56" s="32">
        <v>45</v>
      </c>
      <c r="U56">
        <v>363</v>
      </c>
      <c r="V56" s="32">
        <v>1570</v>
      </c>
      <c r="W56">
        <v>241</v>
      </c>
      <c r="X56">
        <v>873</v>
      </c>
      <c r="Y56" s="32">
        <v>7703</v>
      </c>
      <c r="Z56" s="32">
        <f>Y56</f>
        <v>7703</v>
      </c>
      <c r="AA56" s="32">
        <f t="shared" si="0"/>
        <v>17405</v>
      </c>
      <c r="AB56" t="s">
        <v>18</v>
      </c>
      <c r="AC56" s="32">
        <v>2330</v>
      </c>
      <c r="AD56" s="32">
        <v>2039</v>
      </c>
      <c r="AF56" t="s">
        <v>17</v>
      </c>
      <c r="AG56">
        <v>17161</v>
      </c>
      <c r="AH56" s="32">
        <f t="shared" si="1"/>
        <v>-244</v>
      </c>
    </row>
    <row r="57" spans="2:34" x14ac:dyDescent="0.25">
      <c r="B57" t="s">
        <v>18</v>
      </c>
      <c r="C57">
        <v>436</v>
      </c>
      <c r="D57">
        <v>207</v>
      </c>
      <c r="E57">
        <v>47</v>
      </c>
      <c r="F57">
        <v>107</v>
      </c>
      <c r="G57">
        <v>59</v>
      </c>
      <c r="H57">
        <v>50</v>
      </c>
      <c r="I57">
        <v>123</v>
      </c>
      <c r="J57">
        <v>392</v>
      </c>
      <c r="K57">
        <v>618</v>
      </c>
      <c r="L57" s="32">
        <v>2039</v>
      </c>
      <c r="M57" s="32">
        <f t="shared" si="2"/>
        <v>2039</v>
      </c>
      <c r="O57" t="s">
        <v>18</v>
      </c>
      <c r="P57">
        <v>532</v>
      </c>
      <c r="Q57">
        <v>563</v>
      </c>
      <c r="R57">
        <v>147</v>
      </c>
      <c r="S57">
        <v>98</v>
      </c>
      <c r="T57" s="32">
        <v>35</v>
      </c>
      <c r="U57">
        <v>35</v>
      </c>
      <c r="V57">
        <v>393</v>
      </c>
      <c r="W57">
        <v>173</v>
      </c>
      <c r="X57">
        <v>354</v>
      </c>
      <c r="Y57" s="32">
        <v>2330</v>
      </c>
      <c r="Z57" s="32">
        <f>Y57</f>
        <v>2330</v>
      </c>
      <c r="AA57" s="32">
        <f t="shared" si="0"/>
        <v>4369</v>
      </c>
      <c r="AB57" t="s">
        <v>19</v>
      </c>
      <c r="AC57" s="32">
        <v>2014</v>
      </c>
      <c r="AD57" s="32">
        <v>2214</v>
      </c>
      <c r="AF57" t="s">
        <v>18</v>
      </c>
      <c r="AG57">
        <v>4369</v>
      </c>
      <c r="AH57" s="32">
        <f t="shared" si="1"/>
        <v>0</v>
      </c>
    </row>
    <row r="58" spans="2:34" x14ac:dyDescent="0.25">
      <c r="B58" t="s">
        <v>19</v>
      </c>
      <c r="C58">
        <v>444</v>
      </c>
      <c r="D58">
        <v>660</v>
      </c>
      <c r="E58">
        <v>132</v>
      </c>
      <c r="F58">
        <v>31</v>
      </c>
      <c r="G58">
        <v>25</v>
      </c>
      <c r="H58">
        <v>205</v>
      </c>
      <c r="I58">
        <v>134</v>
      </c>
      <c r="J58">
        <v>311</v>
      </c>
      <c r="K58">
        <v>297</v>
      </c>
      <c r="L58" s="32">
        <v>2239</v>
      </c>
      <c r="M58" s="32">
        <f>L58-G58</f>
        <v>2214</v>
      </c>
      <c r="O58" t="s">
        <v>19</v>
      </c>
      <c r="P58">
        <v>314</v>
      </c>
      <c r="Q58">
        <v>690</v>
      </c>
      <c r="R58">
        <v>224</v>
      </c>
      <c r="S58">
        <v>42</v>
      </c>
      <c r="T58" s="32">
        <v>7</v>
      </c>
      <c r="U58">
        <v>82</v>
      </c>
      <c r="V58">
        <v>297</v>
      </c>
      <c r="W58">
        <v>15</v>
      </c>
      <c r="X58">
        <v>365</v>
      </c>
      <c r="Y58" s="32">
        <v>2036</v>
      </c>
      <c r="Z58" s="32">
        <f>Y58-(T58+W58)</f>
        <v>2014</v>
      </c>
      <c r="AA58" s="32">
        <f t="shared" si="0"/>
        <v>4228</v>
      </c>
      <c r="AB58" t="s">
        <v>20</v>
      </c>
      <c r="AC58" s="32">
        <v>2499</v>
      </c>
      <c r="AD58" s="32">
        <v>2265</v>
      </c>
      <c r="AF58" t="s">
        <v>19</v>
      </c>
      <c r="AG58">
        <v>4243</v>
      </c>
      <c r="AH58" s="32">
        <f t="shared" si="1"/>
        <v>15</v>
      </c>
    </row>
    <row r="59" spans="2:34" x14ac:dyDescent="0.25">
      <c r="B59" t="s">
        <v>20</v>
      </c>
      <c r="C59">
        <v>359</v>
      </c>
      <c r="D59">
        <v>358</v>
      </c>
      <c r="E59">
        <v>92</v>
      </c>
      <c r="F59">
        <v>88</v>
      </c>
      <c r="G59">
        <v>90</v>
      </c>
      <c r="H59">
        <v>70</v>
      </c>
      <c r="I59">
        <v>153</v>
      </c>
      <c r="J59">
        <v>451</v>
      </c>
      <c r="K59">
        <v>604</v>
      </c>
      <c r="L59" s="32">
        <v>2265</v>
      </c>
      <c r="M59" s="32">
        <f t="shared" si="2"/>
        <v>2265</v>
      </c>
      <c r="O59" t="s">
        <v>20</v>
      </c>
      <c r="P59">
        <v>403</v>
      </c>
      <c r="Q59">
        <v>743</v>
      </c>
      <c r="R59">
        <v>176</v>
      </c>
      <c r="S59">
        <v>80</v>
      </c>
      <c r="T59" s="32">
        <v>30</v>
      </c>
      <c r="U59">
        <v>70</v>
      </c>
      <c r="V59">
        <v>516</v>
      </c>
      <c r="W59">
        <v>117</v>
      </c>
      <c r="X59">
        <v>364</v>
      </c>
      <c r="Y59" s="32">
        <v>2499</v>
      </c>
      <c r="Z59" s="32">
        <f>Y59</f>
        <v>2499</v>
      </c>
      <c r="AA59" s="32">
        <f t="shared" si="0"/>
        <v>4764</v>
      </c>
      <c r="AB59" t="s">
        <v>21</v>
      </c>
      <c r="AC59" s="32">
        <v>1512</v>
      </c>
      <c r="AD59" s="32">
        <v>2258</v>
      </c>
      <c r="AF59" t="s">
        <v>20</v>
      </c>
      <c r="AG59">
        <v>4764</v>
      </c>
      <c r="AH59" s="32">
        <f t="shared" si="1"/>
        <v>0</v>
      </c>
    </row>
    <row r="60" spans="2:34" x14ac:dyDescent="0.25">
      <c r="B60" t="s">
        <v>21</v>
      </c>
      <c r="C60">
        <v>583</v>
      </c>
      <c r="D60">
        <v>178</v>
      </c>
      <c r="E60">
        <v>326</v>
      </c>
      <c r="F60">
        <v>292</v>
      </c>
      <c r="G60">
        <v>19</v>
      </c>
      <c r="H60">
        <v>120</v>
      </c>
      <c r="I60">
        <v>203</v>
      </c>
      <c r="J60">
        <v>247</v>
      </c>
      <c r="K60">
        <v>309</v>
      </c>
      <c r="L60" s="32">
        <v>2277</v>
      </c>
      <c r="M60" s="32">
        <f>L60-G60</f>
        <v>2258</v>
      </c>
      <c r="O60" t="s">
        <v>21</v>
      </c>
      <c r="P60">
        <v>504</v>
      </c>
      <c r="Q60">
        <v>107</v>
      </c>
      <c r="R60">
        <v>323</v>
      </c>
      <c r="S60">
        <v>75</v>
      </c>
      <c r="T60" s="32">
        <v>0</v>
      </c>
      <c r="U60">
        <v>54</v>
      </c>
      <c r="V60">
        <v>318</v>
      </c>
      <c r="W60">
        <v>21</v>
      </c>
      <c r="X60">
        <v>131</v>
      </c>
      <c r="Y60" s="32">
        <v>1533</v>
      </c>
      <c r="Z60" s="32">
        <f>Y60-(T60+W60)</f>
        <v>1512</v>
      </c>
      <c r="AA60" s="32">
        <f t="shared" si="0"/>
        <v>3770</v>
      </c>
      <c r="AB60" t="s">
        <v>22</v>
      </c>
      <c r="AC60" s="32">
        <v>2732</v>
      </c>
      <c r="AD60" s="32">
        <v>2675</v>
      </c>
      <c r="AF60" t="s">
        <v>21</v>
      </c>
      <c r="AG60">
        <v>3791</v>
      </c>
      <c r="AH60" s="32">
        <f t="shared" si="1"/>
        <v>21</v>
      </c>
    </row>
    <row r="61" spans="2:34" x14ac:dyDescent="0.25">
      <c r="B61" t="s">
        <v>22</v>
      </c>
      <c r="C61">
        <v>759</v>
      </c>
      <c r="D61">
        <v>871</v>
      </c>
      <c r="E61">
        <v>170</v>
      </c>
      <c r="F61">
        <v>133</v>
      </c>
      <c r="G61">
        <v>25</v>
      </c>
      <c r="H61">
        <v>197</v>
      </c>
      <c r="I61">
        <v>167</v>
      </c>
      <c r="J61">
        <v>178</v>
      </c>
      <c r="K61">
        <v>200</v>
      </c>
      <c r="L61" s="32">
        <v>2700</v>
      </c>
      <c r="M61" s="32">
        <f>L61-G61</f>
        <v>2675</v>
      </c>
      <c r="O61" t="s">
        <v>22</v>
      </c>
      <c r="P61">
        <v>521</v>
      </c>
      <c r="Q61" s="32">
        <v>1008</v>
      </c>
      <c r="R61">
        <v>430</v>
      </c>
      <c r="S61">
        <v>94</v>
      </c>
      <c r="T61" s="32">
        <v>4</v>
      </c>
      <c r="U61">
        <v>113</v>
      </c>
      <c r="V61">
        <v>463</v>
      </c>
      <c r="W61">
        <v>21</v>
      </c>
      <c r="X61">
        <v>103</v>
      </c>
      <c r="Y61" s="32">
        <v>2757</v>
      </c>
      <c r="Z61" s="32">
        <f>Y61-(T61+W61)</f>
        <v>2732</v>
      </c>
      <c r="AA61" s="32">
        <f t="shared" si="0"/>
        <v>5407</v>
      </c>
      <c r="AB61" t="s">
        <v>23</v>
      </c>
      <c r="AC61" s="32">
        <v>1417</v>
      </c>
      <c r="AD61" s="32">
        <v>1633</v>
      </c>
      <c r="AF61" t="s">
        <v>22</v>
      </c>
      <c r="AG61">
        <v>5428</v>
      </c>
      <c r="AH61" s="32">
        <f t="shared" si="1"/>
        <v>21</v>
      </c>
    </row>
    <row r="62" spans="2:34" x14ac:dyDescent="0.25">
      <c r="B62" t="s">
        <v>23</v>
      </c>
      <c r="C62">
        <v>428</v>
      </c>
      <c r="D62">
        <v>545</v>
      </c>
      <c r="E62">
        <v>74</v>
      </c>
      <c r="F62">
        <v>59</v>
      </c>
      <c r="G62">
        <v>20</v>
      </c>
      <c r="H62">
        <v>135</v>
      </c>
      <c r="I62">
        <v>107</v>
      </c>
      <c r="J62">
        <v>174</v>
      </c>
      <c r="K62">
        <v>111</v>
      </c>
      <c r="L62" s="32">
        <v>1653</v>
      </c>
      <c r="M62" s="32">
        <f>L62-G62</f>
        <v>1633</v>
      </c>
      <c r="O62" t="s">
        <v>23</v>
      </c>
      <c r="P62">
        <v>287</v>
      </c>
      <c r="Q62">
        <v>648</v>
      </c>
      <c r="R62">
        <v>96</v>
      </c>
      <c r="S62">
        <v>27</v>
      </c>
      <c r="T62" s="32">
        <v>5</v>
      </c>
      <c r="U62">
        <v>43</v>
      </c>
      <c r="V62">
        <v>282</v>
      </c>
      <c r="W62">
        <v>11</v>
      </c>
      <c r="X62">
        <v>34</v>
      </c>
      <c r="Y62" s="32">
        <v>1433</v>
      </c>
      <c r="Z62" s="32">
        <f>Y62-(T62+W62)</f>
        <v>1417</v>
      </c>
      <c r="AA62" s="32">
        <f t="shared" si="0"/>
        <v>3050</v>
      </c>
      <c r="AB62" t="s">
        <v>24</v>
      </c>
      <c r="AC62" s="32">
        <v>5382</v>
      </c>
      <c r="AD62" s="32">
        <v>6292</v>
      </c>
      <c r="AF62" t="s">
        <v>23</v>
      </c>
      <c r="AG62">
        <v>3061</v>
      </c>
      <c r="AH62" s="32">
        <f t="shared" si="1"/>
        <v>11</v>
      </c>
    </row>
    <row r="63" spans="2:34" x14ac:dyDescent="0.25">
      <c r="B63" t="s">
        <v>24</v>
      </c>
      <c r="C63">
        <v>751</v>
      </c>
      <c r="D63">
        <v>942</v>
      </c>
      <c r="E63">
        <v>325</v>
      </c>
      <c r="F63">
        <v>477</v>
      </c>
      <c r="G63">
        <v>579</v>
      </c>
      <c r="H63">
        <v>283</v>
      </c>
      <c r="I63">
        <v>320</v>
      </c>
      <c r="J63" s="32">
        <v>1332</v>
      </c>
      <c r="K63" s="32">
        <v>1283</v>
      </c>
      <c r="L63" s="32">
        <v>6292</v>
      </c>
      <c r="M63" s="32">
        <f t="shared" si="2"/>
        <v>6292</v>
      </c>
      <c r="O63" t="s">
        <v>24</v>
      </c>
      <c r="P63">
        <v>756</v>
      </c>
      <c r="Q63" s="32">
        <v>1617</v>
      </c>
      <c r="R63" s="32">
        <v>459</v>
      </c>
      <c r="S63" s="32">
        <v>219</v>
      </c>
      <c r="T63" s="32">
        <v>152</v>
      </c>
      <c r="U63">
        <v>160</v>
      </c>
      <c r="V63">
        <v>990</v>
      </c>
      <c r="W63">
        <v>263</v>
      </c>
      <c r="X63">
        <v>766</v>
      </c>
      <c r="Y63" s="32">
        <v>5382</v>
      </c>
      <c r="Z63" s="32">
        <f>Y63</f>
        <v>5382</v>
      </c>
      <c r="AA63" s="32">
        <f t="shared" si="0"/>
        <v>11674</v>
      </c>
      <c r="AB63" t="s">
        <v>25</v>
      </c>
      <c r="AC63" s="32">
        <v>6520</v>
      </c>
      <c r="AD63" s="32">
        <v>6304</v>
      </c>
      <c r="AF63" t="s">
        <v>24</v>
      </c>
      <c r="AG63">
        <v>11674</v>
      </c>
      <c r="AH63" s="32">
        <f t="shared" si="1"/>
        <v>0</v>
      </c>
    </row>
    <row r="64" spans="2:34" x14ac:dyDescent="0.25">
      <c r="B64" t="s">
        <v>25</v>
      </c>
      <c r="C64">
        <v>714</v>
      </c>
      <c r="D64" s="32">
        <v>1108</v>
      </c>
      <c r="E64">
        <v>335</v>
      </c>
      <c r="F64">
        <v>409</v>
      </c>
      <c r="G64">
        <v>109</v>
      </c>
      <c r="H64">
        <v>693</v>
      </c>
      <c r="I64">
        <v>732</v>
      </c>
      <c r="J64" s="32">
        <v>1113</v>
      </c>
      <c r="K64" s="32">
        <v>1091</v>
      </c>
      <c r="L64" s="32">
        <v>6304</v>
      </c>
      <c r="M64" s="32">
        <f t="shared" si="2"/>
        <v>6304</v>
      </c>
      <c r="O64" t="s">
        <v>25</v>
      </c>
      <c r="P64">
        <v>677</v>
      </c>
      <c r="Q64" s="32">
        <v>1726</v>
      </c>
      <c r="R64" s="32">
        <v>410</v>
      </c>
      <c r="S64" s="32">
        <v>274</v>
      </c>
      <c r="T64" s="32">
        <v>37</v>
      </c>
      <c r="U64">
        <v>461</v>
      </c>
      <c r="V64" s="32">
        <v>1500</v>
      </c>
      <c r="W64">
        <v>246</v>
      </c>
      <c r="X64" s="32">
        <v>1189</v>
      </c>
      <c r="Y64" s="32">
        <v>6520</v>
      </c>
      <c r="Z64" s="32">
        <f>Y64</f>
        <v>6520</v>
      </c>
      <c r="AA64" s="32">
        <f t="shared" si="0"/>
        <v>12824</v>
      </c>
      <c r="AB64" t="s">
        <v>26</v>
      </c>
      <c r="AC64" s="32">
        <v>2168</v>
      </c>
      <c r="AD64" s="32">
        <v>3997</v>
      </c>
      <c r="AF64" t="s">
        <v>25</v>
      </c>
      <c r="AG64">
        <v>12678</v>
      </c>
      <c r="AH64" s="32">
        <f t="shared" si="1"/>
        <v>-146</v>
      </c>
    </row>
    <row r="65" spans="2:34" x14ac:dyDescent="0.25">
      <c r="B65" t="s">
        <v>26</v>
      </c>
      <c r="C65">
        <v>447</v>
      </c>
      <c r="D65">
        <v>336</v>
      </c>
      <c r="E65">
        <v>112</v>
      </c>
      <c r="F65">
        <v>221</v>
      </c>
      <c r="G65">
        <v>697</v>
      </c>
      <c r="H65">
        <v>53</v>
      </c>
      <c r="I65">
        <v>346</v>
      </c>
      <c r="J65">
        <v>941</v>
      </c>
      <c r="K65">
        <v>844</v>
      </c>
      <c r="L65" s="32">
        <v>3997</v>
      </c>
      <c r="M65" s="32">
        <f t="shared" si="2"/>
        <v>3997</v>
      </c>
      <c r="O65" t="s">
        <v>26</v>
      </c>
      <c r="P65">
        <v>371</v>
      </c>
      <c r="Q65">
        <v>520</v>
      </c>
      <c r="R65">
        <v>143</v>
      </c>
      <c r="S65">
        <v>76</v>
      </c>
      <c r="T65" s="32">
        <v>329</v>
      </c>
      <c r="U65">
        <v>29</v>
      </c>
      <c r="V65">
        <v>679</v>
      </c>
      <c r="W65">
        <v>386</v>
      </c>
      <c r="X65">
        <v>350</v>
      </c>
      <c r="Y65" s="32">
        <v>2883</v>
      </c>
      <c r="Z65" s="32">
        <f>Y65-(T65+W65)</f>
        <v>2168</v>
      </c>
      <c r="AA65" s="32">
        <f t="shared" si="0"/>
        <v>6165</v>
      </c>
      <c r="AB65" t="s">
        <v>27</v>
      </c>
      <c r="AC65" s="32">
        <v>1927</v>
      </c>
      <c r="AD65" s="32">
        <v>2537</v>
      </c>
      <c r="AF65" t="s">
        <v>26</v>
      </c>
      <c r="AG65">
        <v>6798</v>
      </c>
      <c r="AH65" s="32">
        <f t="shared" si="1"/>
        <v>633</v>
      </c>
    </row>
    <row r="66" spans="2:34" x14ac:dyDescent="0.25">
      <c r="B66" t="s">
        <v>27</v>
      </c>
      <c r="C66">
        <v>231</v>
      </c>
      <c r="D66">
        <v>316</v>
      </c>
      <c r="E66">
        <v>149</v>
      </c>
      <c r="F66">
        <v>183</v>
      </c>
      <c r="G66">
        <v>172</v>
      </c>
      <c r="H66">
        <v>114</v>
      </c>
      <c r="I66">
        <v>311</v>
      </c>
      <c r="J66">
        <v>452</v>
      </c>
      <c r="K66">
        <v>609</v>
      </c>
      <c r="L66" s="32">
        <v>2537</v>
      </c>
      <c r="M66" s="32">
        <f t="shared" si="2"/>
        <v>2537</v>
      </c>
      <c r="O66" t="s">
        <v>27</v>
      </c>
      <c r="P66">
        <v>178</v>
      </c>
      <c r="Q66">
        <v>487</v>
      </c>
      <c r="R66">
        <v>166</v>
      </c>
      <c r="S66">
        <v>73</v>
      </c>
      <c r="T66" s="32">
        <v>33</v>
      </c>
      <c r="U66">
        <v>51</v>
      </c>
      <c r="V66">
        <v>426</v>
      </c>
      <c r="W66">
        <v>183</v>
      </c>
      <c r="X66">
        <v>330</v>
      </c>
      <c r="Y66" s="32">
        <v>1927</v>
      </c>
      <c r="Z66" s="32">
        <f>Y66</f>
        <v>1927</v>
      </c>
      <c r="AA66" s="32">
        <f t="shared" si="0"/>
        <v>4464</v>
      </c>
      <c r="AB66" t="s">
        <v>28</v>
      </c>
      <c r="AC66" s="32">
        <v>1198</v>
      </c>
      <c r="AD66" s="32">
        <v>1216</v>
      </c>
      <c r="AF66" t="s">
        <v>27</v>
      </c>
      <c r="AG66">
        <v>4464</v>
      </c>
      <c r="AH66" s="32">
        <f t="shared" si="1"/>
        <v>0</v>
      </c>
    </row>
    <row r="67" spans="2:34" x14ac:dyDescent="0.25">
      <c r="B67" t="s">
        <v>28</v>
      </c>
      <c r="C67">
        <v>271</v>
      </c>
      <c r="D67">
        <v>397</v>
      </c>
      <c r="E67">
        <v>55</v>
      </c>
      <c r="F67">
        <v>68</v>
      </c>
      <c r="G67">
        <v>18</v>
      </c>
      <c r="H67">
        <v>49</v>
      </c>
      <c r="I67">
        <v>100</v>
      </c>
      <c r="J67">
        <v>156</v>
      </c>
      <c r="K67">
        <v>120</v>
      </c>
      <c r="L67" s="32">
        <v>1234</v>
      </c>
      <c r="M67" s="32">
        <f>L67-G67</f>
        <v>1216</v>
      </c>
      <c r="O67" t="s">
        <v>28</v>
      </c>
      <c r="P67">
        <v>302</v>
      </c>
      <c r="Q67">
        <v>468</v>
      </c>
      <c r="R67">
        <v>87</v>
      </c>
      <c r="S67">
        <v>32</v>
      </c>
      <c r="T67" s="32">
        <v>2</v>
      </c>
      <c r="U67">
        <v>34</v>
      </c>
      <c r="V67">
        <v>236</v>
      </c>
      <c r="W67">
        <v>15</v>
      </c>
      <c r="X67">
        <v>39</v>
      </c>
      <c r="Y67" s="32">
        <v>1215</v>
      </c>
      <c r="Z67" s="32">
        <f>Y67-(T67+W67)</f>
        <v>1198</v>
      </c>
      <c r="AA67" s="32">
        <f t="shared" si="0"/>
        <v>2414</v>
      </c>
      <c r="AB67" t="s">
        <v>29</v>
      </c>
      <c r="AC67" s="32">
        <v>1933</v>
      </c>
      <c r="AD67" s="32">
        <v>1964</v>
      </c>
      <c r="AF67" t="s">
        <v>28</v>
      </c>
      <c r="AG67">
        <v>2429</v>
      </c>
      <c r="AH67" s="32">
        <f t="shared" si="1"/>
        <v>15</v>
      </c>
    </row>
    <row r="68" spans="2:34" x14ac:dyDescent="0.25">
      <c r="B68" t="s">
        <v>29</v>
      </c>
      <c r="C68">
        <v>395</v>
      </c>
      <c r="D68">
        <v>150</v>
      </c>
      <c r="E68">
        <v>223</v>
      </c>
      <c r="F68">
        <v>179</v>
      </c>
      <c r="G68">
        <v>50</v>
      </c>
      <c r="H68">
        <v>214</v>
      </c>
      <c r="I68">
        <v>119</v>
      </c>
      <c r="J68">
        <v>333</v>
      </c>
      <c r="K68">
        <v>301</v>
      </c>
      <c r="L68" s="32">
        <v>1964</v>
      </c>
      <c r="M68" s="32">
        <f t="shared" si="2"/>
        <v>1964</v>
      </c>
      <c r="O68" t="s">
        <v>29</v>
      </c>
      <c r="P68">
        <v>665</v>
      </c>
      <c r="Q68">
        <v>112</v>
      </c>
      <c r="R68">
        <v>419</v>
      </c>
      <c r="S68">
        <v>60</v>
      </c>
      <c r="T68" s="32">
        <v>20</v>
      </c>
      <c r="U68">
        <v>106</v>
      </c>
      <c r="V68">
        <v>220</v>
      </c>
      <c r="W68">
        <v>59</v>
      </c>
      <c r="X68">
        <v>292</v>
      </c>
      <c r="Y68" s="32">
        <v>1953</v>
      </c>
      <c r="Z68" s="32">
        <f>Y68-T68</f>
        <v>1933</v>
      </c>
      <c r="AA68" s="32">
        <f t="shared" si="0"/>
        <v>3897</v>
      </c>
      <c r="AB68" t="s">
        <v>30</v>
      </c>
      <c r="AC68" s="32">
        <v>9528</v>
      </c>
      <c r="AD68" s="32">
        <v>9472</v>
      </c>
      <c r="AF68" t="s">
        <v>29</v>
      </c>
      <c r="AG68">
        <v>3847</v>
      </c>
      <c r="AH68" s="32">
        <f t="shared" si="1"/>
        <v>-50</v>
      </c>
    </row>
    <row r="69" spans="2:34" x14ac:dyDescent="0.25">
      <c r="B69" t="s">
        <v>30</v>
      </c>
      <c r="C69" s="32">
        <v>1119</v>
      </c>
      <c r="D69" s="32">
        <v>1158</v>
      </c>
      <c r="E69">
        <v>235</v>
      </c>
      <c r="F69">
        <v>441</v>
      </c>
      <c r="G69">
        <v>89</v>
      </c>
      <c r="H69">
        <v>345</v>
      </c>
      <c r="I69">
        <v>385</v>
      </c>
      <c r="J69">
        <v>354</v>
      </c>
      <c r="K69">
        <v>610</v>
      </c>
      <c r="L69" s="32">
        <v>4736</v>
      </c>
      <c r="M69" s="32">
        <f t="shared" si="2"/>
        <v>4736</v>
      </c>
      <c r="O69" t="s">
        <v>30</v>
      </c>
      <c r="P69">
        <v>837</v>
      </c>
      <c r="Q69" s="32">
        <v>1409</v>
      </c>
      <c r="R69">
        <v>431</v>
      </c>
      <c r="S69">
        <v>266</v>
      </c>
      <c r="T69">
        <v>15</v>
      </c>
      <c r="U69">
        <v>301</v>
      </c>
      <c r="V69" s="32">
        <v>1121</v>
      </c>
      <c r="W69">
        <v>36</v>
      </c>
      <c r="X69">
        <v>348</v>
      </c>
      <c r="Y69" s="32">
        <v>4764</v>
      </c>
      <c r="Z69" s="32">
        <f>Y69</f>
        <v>4764</v>
      </c>
      <c r="AA69" s="32">
        <f t="shared" si="0"/>
        <v>9500</v>
      </c>
      <c r="AF69" t="s">
        <v>30</v>
      </c>
      <c r="AG69">
        <v>9396</v>
      </c>
      <c r="AH69" s="32">
        <f t="shared" si="1"/>
        <v>-104</v>
      </c>
    </row>
    <row r="70" spans="2:34" x14ac:dyDescent="0.25">
      <c r="B70" t="s">
        <v>276</v>
      </c>
      <c r="C70" s="32">
        <v>17954</v>
      </c>
      <c r="D70" s="32">
        <v>22175</v>
      </c>
      <c r="E70" s="32">
        <v>6962</v>
      </c>
      <c r="F70" s="32">
        <v>9474</v>
      </c>
      <c r="G70" s="32">
        <v>4690</v>
      </c>
      <c r="H70" s="32">
        <v>7349</v>
      </c>
      <c r="I70" s="32">
        <v>9677</v>
      </c>
      <c r="J70" s="32">
        <v>16005</v>
      </c>
      <c r="K70" s="32">
        <v>18502</v>
      </c>
      <c r="L70" s="32">
        <v>112788</v>
      </c>
      <c r="M70" s="32">
        <f t="shared" si="2"/>
        <v>112788</v>
      </c>
      <c r="O70" t="s">
        <v>276</v>
      </c>
      <c r="P70" s="32">
        <v>14741</v>
      </c>
      <c r="Q70" s="32">
        <v>28301</v>
      </c>
      <c r="R70" s="32">
        <v>12021</v>
      </c>
      <c r="S70" s="32">
        <v>4575</v>
      </c>
      <c r="T70" s="32">
        <v>1754</v>
      </c>
      <c r="U70" s="32">
        <v>4296</v>
      </c>
      <c r="V70" s="32">
        <v>20126</v>
      </c>
      <c r="W70" s="32">
        <v>3477</v>
      </c>
      <c r="X70" s="32">
        <v>12275</v>
      </c>
      <c r="Y70" s="32">
        <v>101566</v>
      </c>
      <c r="Z70" s="32"/>
      <c r="AA70" s="32"/>
    </row>
    <row r="71" spans="2:34" x14ac:dyDescent="0.25">
      <c r="C71" s="32"/>
      <c r="D71" s="32"/>
      <c r="L71" s="32"/>
      <c r="Q71" s="32"/>
      <c r="V71" s="32"/>
      <c r="Y71" s="32"/>
    </row>
    <row r="83" spans="17:20" x14ac:dyDescent="0.25">
      <c r="T83" s="32"/>
    </row>
    <row r="84" spans="17:20" x14ac:dyDescent="0.25">
      <c r="T84" s="32"/>
    </row>
    <row r="85" spans="17:20" x14ac:dyDescent="0.25">
      <c r="T85" s="32"/>
    </row>
    <row r="86" spans="17:20" x14ac:dyDescent="0.25">
      <c r="T86" s="32"/>
    </row>
    <row r="87" spans="17:20" x14ac:dyDescent="0.25">
      <c r="T87" s="32"/>
    </row>
    <row r="88" spans="17:20" x14ac:dyDescent="0.25">
      <c r="T88" s="32"/>
    </row>
    <row r="89" spans="17:20" x14ac:dyDescent="0.25">
      <c r="T89" s="32"/>
    </row>
    <row r="91" spans="17:20" x14ac:dyDescent="0.25">
      <c r="T91" s="32"/>
    </row>
    <row r="92" spans="17:20" x14ac:dyDescent="0.25">
      <c r="Q92" s="32"/>
      <c r="T92" s="32"/>
    </row>
    <row r="93" spans="17:20" x14ac:dyDescent="0.25">
      <c r="Q93" s="32"/>
      <c r="T93" s="32"/>
    </row>
    <row r="94" spans="17:20" x14ac:dyDescent="0.25">
      <c r="T94" s="32"/>
    </row>
    <row r="95" spans="17:20" x14ac:dyDescent="0.25">
      <c r="T95" s="32"/>
    </row>
    <row r="96" spans="17:20" x14ac:dyDescent="0.25">
      <c r="T96" s="32"/>
    </row>
    <row r="97" spans="17:20" x14ac:dyDescent="0.25">
      <c r="T97" s="32"/>
    </row>
    <row r="98" spans="17:20" x14ac:dyDescent="0.25">
      <c r="T98" s="32"/>
    </row>
    <row r="99" spans="17:20" x14ac:dyDescent="0.25">
      <c r="Q99" s="32"/>
      <c r="T99" s="32"/>
    </row>
    <row r="100" spans="17:20" x14ac:dyDescent="0.25">
      <c r="T100" s="32"/>
    </row>
    <row r="101" spans="17:20" x14ac:dyDescent="0.25">
      <c r="T101" s="32"/>
    </row>
    <row r="102" spans="17:20" x14ac:dyDescent="0.25">
      <c r="T102" s="32"/>
    </row>
    <row r="103" spans="17:20" x14ac:dyDescent="0.25">
      <c r="T103" s="32"/>
    </row>
    <row r="104" spans="17:20" x14ac:dyDescent="0.25">
      <c r="T104" s="32"/>
    </row>
    <row r="105" spans="17:20" x14ac:dyDescent="0.25">
      <c r="T105" s="32"/>
    </row>
    <row r="106" spans="17:20" x14ac:dyDescent="0.25">
      <c r="T106" s="32"/>
    </row>
    <row r="107" spans="17:20" x14ac:dyDescent="0.25">
      <c r="Q107" s="32"/>
      <c r="S107" s="32"/>
      <c r="T107" s="32"/>
    </row>
    <row r="108" spans="17:20" x14ac:dyDescent="0.25">
      <c r="T108" s="32"/>
    </row>
    <row r="109" spans="17:20" x14ac:dyDescent="0.25">
      <c r="T109" s="32"/>
    </row>
    <row r="110" spans="17:20" x14ac:dyDescent="0.25">
      <c r="T110" s="32"/>
    </row>
    <row r="111" spans="17:20" x14ac:dyDescent="0.25">
      <c r="T111" s="32"/>
    </row>
    <row r="112" spans="17:20" x14ac:dyDescent="0.25">
      <c r="Q112" s="32"/>
      <c r="T112" s="32"/>
    </row>
    <row r="114" spans="16:20" x14ac:dyDescent="0.25">
      <c r="P114" s="32"/>
      <c r="Q114" s="32"/>
      <c r="R114" s="32"/>
      <c r="S114" s="32"/>
      <c r="T114" s="32"/>
    </row>
  </sheetData>
  <conditionalFormatting sqref="C5:L35 O5:Y35">
    <cfRule type="cellIs" dxfId="4" priority="2" operator="lessThan">
      <formula>1.5</formula>
    </cfRule>
  </conditionalFormatting>
  <conditionalFormatting sqref="C40:L68 O40:Y68 C70:L70 O70:Y70 O69">
    <cfRule type="cellIs" dxfId="3" priority="1" operator="lessThan">
      <formula>30</formula>
    </cfRule>
  </conditionalFormatting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4BBDF-ADE6-498F-80C6-7E0BBB3A2D20}">
  <dimension ref="A2:AS184"/>
  <sheetViews>
    <sheetView workbookViewId="0"/>
  </sheetViews>
  <sheetFormatPr defaultRowHeight="15" x14ac:dyDescent="0.25"/>
  <sheetData>
    <row r="2" spans="1:45" s="35" customFormat="1" x14ac:dyDescent="0.25">
      <c r="A2" s="34" t="s">
        <v>287</v>
      </c>
      <c r="C2" s="35" t="s">
        <v>288</v>
      </c>
    </row>
    <row r="3" spans="1:45" x14ac:dyDescent="0.25">
      <c r="B3" t="s">
        <v>285</v>
      </c>
    </row>
    <row r="5" spans="1:45" x14ac:dyDescent="0.25">
      <c r="AH5" t="s">
        <v>246</v>
      </c>
      <c r="AJ5" t="s">
        <v>245</v>
      </c>
      <c r="AN5" t="s">
        <v>246</v>
      </c>
      <c r="AP5" t="s">
        <v>245</v>
      </c>
    </row>
    <row r="6" spans="1:45" x14ac:dyDescent="0.25">
      <c r="B6" t="s">
        <v>264</v>
      </c>
      <c r="M6" t="s">
        <v>187</v>
      </c>
      <c r="X6" t="s">
        <v>188</v>
      </c>
      <c r="AH6" t="s">
        <v>379</v>
      </c>
      <c r="AJ6" t="s">
        <v>379</v>
      </c>
      <c r="AL6" t="s">
        <v>375</v>
      </c>
      <c r="AN6" t="s">
        <v>380</v>
      </c>
      <c r="AP6" t="s">
        <v>380</v>
      </c>
    </row>
    <row r="7" spans="1:45" x14ac:dyDescent="0.25">
      <c r="B7" t="s">
        <v>0</v>
      </c>
      <c r="C7" t="s">
        <v>79</v>
      </c>
      <c r="D7" t="s">
        <v>28</v>
      </c>
      <c r="E7" t="s">
        <v>78</v>
      </c>
      <c r="F7" t="s">
        <v>80</v>
      </c>
      <c r="G7" t="s">
        <v>81</v>
      </c>
      <c r="H7" t="s">
        <v>82</v>
      </c>
      <c r="I7" t="s">
        <v>83</v>
      </c>
      <c r="J7" t="s">
        <v>84</v>
      </c>
      <c r="M7" t="s">
        <v>0</v>
      </c>
      <c r="N7" t="s">
        <v>174</v>
      </c>
      <c r="O7" t="s">
        <v>175</v>
      </c>
      <c r="P7" t="s">
        <v>176</v>
      </c>
      <c r="Q7" t="s">
        <v>177</v>
      </c>
      <c r="R7" t="s">
        <v>178</v>
      </c>
      <c r="S7" t="s">
        <v>83</v>
      </c>
      <c r="T7" t="s">
        <v>173</v>
      </c>
      <c r="U7" t="s">
        <v>286</v>
      </c>
      <c r="X7" t="s">
        <v>0</v>
      </c>
      <c r="Y7" t="s">
        <v>174</v>
      </c>
      <c r="Z7" t="s">
        <v>175</v>
      </c>
      <c r="AA7" t="s">
        <v>176</v>
      </c>
      <c r="AB7" t="s">
        <v>177</v>
      </c>
      <c r="AC7" t="s">
        <v>178</v>
      </c>
      <c r="AD7" t="s">
        <v>83</v>
      </c>
      <c r="AE7" t="s">
        <v>173</v>
      </c>
      <c r="AH7" t="s">
        <v>374</v>
      </c>
      <c r="AI7" t="s">
        <v>312</v>
      </c>
      <c r="AJ7" t="s">
        <v>374</v>
      </c>
      <c r="AK7" t="s">
        <v>312</v>
      </c>
      <c r="AL7" t="s">
        <v>374</v>
      </c>
      <c r="AM7" t="s">
        <v>312</v>
      </c>
      <c r="AN7" t="s">
        <v>374</v>
      </c>
      <c r="AO7" t="s">
        <v>312</v>
      </c>
      <c r="AP7" t="s">
        <v>374</v>
      </c>
      <c r="AQ7" t="s">
        <v>312</v>
      </c>
    </row>
    <row r="8" spans="1:45" x14ac:dyDescent="0.25">
      <c r="B8" t="s">
        <v>1</v>
      </c>
      <c r="C8">
        <v>6.03191E-2</v>
      </c>
      <c r="D8">
        <v>4.6403E-3</v>
      </c>
      <c r="E8">
        <v>102</v>
      </c>
      <c r="F8">
        <v>5.1221599999999999E-2</v>
      </c>
      <c r="G8">
        <v>6.9416699999999998E-2</v>
      </c>
      <c r="H8">
        <v>4068</v>
      </c>
      <c r="I8">
        <v>2</v>
      </c>
      <c r="J8">
        <v>1</v>
      </c>
      <c r="K8">
        <f>G8-C8</f>
        <v>9.0975999999999974E-3</v>
      </c>
      <c r="M8" t="s">
        <v>1</v>
      </c>
      <c r="N8">
        <v>2.6458499999999999E-2</v>
      </c>
      <c r="O8">
        <v>3.6713000000000002E-3</v>
      </c>
      <c r="P8">
        <v>6077</v>
      </c>
      <c r="Q8">
        <v>1.9261500000000001E-2</v>
      </c>
      <c r="R8">
        <v>3.3655499999999998E-2</v>
      </c>
      <c r="S8">
        <v>2</v>
      </c>
      <c r="T8">
        <v>1</v>
      </c>
      <c r="U8">
        <f>R8-N8</f>
        <v>7.1969999999999985E-3</v>
      </c>
      <c r="X8" t="s">
        <v>1</v>
      </c>
      <c r="Y8">
        <v>2.1702699999999998E-2</v>
      </c>
      <c r="Z8">
        <v>2.7455000000000001E-3</v>
      </c>
      <c r="AA8">
        <v>6077</v>
      </c>
      <c r="AB8">
        <v>1.6320600000000001E-2</v>
      </c>
      <c r="AC8">
        <v>2.7084799999999999E-2</v>
      </c>
      <c r="AD8">
        <v>2</v>
      </c>
      <c r="AE8">
        <v>2</v>
      </c>
      <c r="AF8">
        <f>AC8-Y8</f>
        <v>5.3821000000000008E-3</v>
      </c>
      <c r="AG8" t="s">
        <v>1</v>
      </c>
      <c r="AH8">
        <f>N8/C8</f>
        <v>0.43864215480668645</v>
      </c>
      <c r="AI8">
        <f>Y8/C8</f>
        <v>0.35979814022424073</v>
      </c>
      <c r="AJ8">
        <f>N83/C83</f>
        <v>0.65699313650724489</v>
      </c>
      <c r="AK8">
        <f>Y83/C83</f>
        <v>0.52971783418673057</v>
      </c>
      <c r="AL8">
        <f>AJ8/AH8</f>
        <v>1.4977884120526166</v>
      </c>
      <c r="AM8">
        <f>AK8/AI8</f>
        <v>1.4722639584979207</v>
      </c>
      <c r="AN8">
        <f>N8-C8</f>
        <v>-3.3860600000000005E-2</v>
      </c>
      <c r="AO8">
        <f t="shared" ref="AO8:AO36" si="0">Y8-C8</f>
        <v>-3.8616400000000002E-2</v>
      </c>
      <c r="AP8">
        <f>Y83-C83</f>
        <v>-2.1583599999999998E-2</v>
      </c>
      <c r="AQ8">
        <f>N83-C83</f>
        <v>-1.5742299999999997E-2</v>
      </c>
      <c r="AR8">
        <f t="shared" ref="AR8:AR36" si="1">AN8/AP8</f>
        <v>1.5688115050315985</v>
      </c>
      <c r="AS8" t="e" cm="1">
        <f t="array" ref="AS8">AO8/AP18AQ8</f>
        <v>#NAME?</v>
      </c>
    </row>
    <row r="9" spans="1:45" x14ac:dyDescent="0.25">
      <c r="B9" t="s">
        <v>2</v>
      </c>
      <c r="C9">
        <v>3.73999E-2</v>
      </c>
      <c r="D9">
        <v>3.7466000000000001E-3</v>
      </c>
      <c r="E9">
        <v>102</v>
      </c>
      <c r="F9">
        <v>3.0022900000000002E-2</v>
      </c>
      <c r="G9">
        <v>4.4776900000000001E-2</v>
      </c>
      <c r="H9">
        <v>265</v>
      </c>
      <c r="I9">
        <v>2</v>
      </c>
      <c r="J9">
        <v>1</v>
      </c>
      <c r="K9">
        <f t="shared" ref="K9:K36" si="2">G9-C9</f>
        <v>7.3770000000000016E-3</v>
      </c>
      <c r="M9" t="s">
        <v>2</v>
      </c>
      <c r="N9">
        <v>1.6884300000000001E-2</v>
      </c>
      <c r="O9">
        <v>3.1884999999999999E-3</v>
      </c>
      <c r="P9">
        <v>268</v>
      </c>
      <c r="Q9">
        <v>1.0606600000000001E-2</v>
      </c>
      <c r="R9">
        <v>2.3161899999999999E-2</v>
      </c>
      <c r="S9">
        <v>2</v>
      </c>
      <c r="T9">
        <v>1</v>
      </c>
      <c r="U9">
        <f t="shared" ref="U9:U36" si="3">R9-N9</f>
        <v>6.2775999999999978E-3</v>
      </c>
      <c r="X9" t="s">
        <v>2</v>
      </c>
      <c r="Y9">
        <v>1.26052E-2</v>
      </c>
      <c r="Z9">
        <v>2.5230999999999999E-3</v>
      </c>
      <c r="AA9">
        <v>268</v>
      </c>
      <c r="AB9">
        <v>7.6375999999999996E-3</v>
      </c>
      <c r="AC9">
        <v>1.7572899999999999E-2</v>
      </c>
      <c r="AD9">
        <v>2</v>
      </c>
      <c r="AE9">
        <v>2</v>
      </c>
      <c r="AF9">
        <f t="shared" ref="AF9:AF36" si="4">AC9-Y9</f>
        <v>4.9676999999999985E-3</v>
      </c>
      <c r="AG9" t="s">
        <v>2</v>
      </c>
      <c r="AH9">
        <f t="shared" ref="AH9:AH36" si="5">N9/C9</f>
        <v>0.4514530787515475</v>
      </c>
      <c r="AI9">
        <f t="shared" ref="AI9:AI36" si="6">Y9/C9</f>
        <v>0.33703833432709712</v>
      </c>
      <c r="AJ9">
        <f t="shared" ref="AJ9:AJ36" si="7">N84/C84</f>
        <v>0.42880991375371658</v>
      </c>
      <c r="AK9">
        <f t="shared" ref="AK9:AK36" si="8">Y84/C84</f>
        <v>0.50159910590649981</v>
      </c>
      <c r="AL9">
        <f t="shared" ref="AL9:AL36" si="9">AJ9/AH9</f>
        <v>0.94984381309249555</v>
      </c>
      <c r="AM9">
        <f t="shared" ref="AM9:AM36" si="10">AK9/AI9</f>
        <v>1.4882553550116224</v>
      </c>
      <c r="AN9">
        <f t="shared" ref="AN9:AN36" si="11">N9-C9</f>
        <v>-2.0515599999999998E-2</v>
      </c>
      <c r="AO9">
        <f t="shared" si="0"/>
        <v>-2.4794699999999999E-2</v>
      </c>
      <c r="AP9">
        <f t="shared" ref="AP9:AP36" si="12">Y84-C84</f>
        <v>-1.41812E-2</v>
      </c>
      <c r="AQ9">
        <f t="shared" ref="AQ9:AQ36" si="13">N84-C84</f>
        <v>-1.6252300000000001E-2</v>
      </c>
      <c r="AR9">
        <f t="shared" si="1"/>
        <v>1.4466758807435196</v>
      </c>
      <c r="AS9">
        <f t="shared" ref="AS9:AS36" si="14">AO9/AQ9</f>
        <v>1.5256117595663381</v>
      </c>
    </row>
    <row r="10" spans="1:45" x14ac:dyDescent="0.25">
      <c r="B10" t="s">
        <v>3</v>
      </c>
      <c r="C10">
        <v>7.9421599999999995E-2</v>
      </c>
      <c r="D10">
        <v>9.5338999999999997E-3</v>
      </c>
      <c r="E10">
        <v>102</v>
      </c>
      <c r="F10">
        <v>6.0730800000000001E-2</v>
      </c>
      <c r="G10">
        <v>9.8112500000000005E-2</v>
      </c>
      <c r="H10">
        <v>4675</v>
      </c>
      <c r="I10">
        <v>2</v>
      </c>
      <c r="J10">
        <v>1</v>
      </c>
      <c r="K10">
        <f t="shared" si="2"/>
        <v>1.869090000000001E-2</v>
      </c>
      <c r="M10" t="s">
        <v>3</v>
      </c>
      <c r="N10">
        <v>3.2156999999999998E-2</v>
      </c>
      <c r="O10">
        <v>6.5687000000000002E-3</v>
      </c>
      <c r="P10">
        <v>7232</v>
      </c>
      <c r="Q10">
        <v>1.9280499999999999E-2</v>
      </c>
      <c r="R10">
        <v>4.5033499999999997E-2</v>
      </c>
      <c r="S10">
        <v>2</v>
      </c>
      <c r="T10">
        <v>1</v>
      </c>
      <c r="U10">
        <f t="shared" si="3"/>
        <v>1.2876499999999999E-2</v>
      </c>
      <c r="X10" t="s">
        <v>3</v>
      </c>
      <c r="Y10">
        <v>3.3995900000000003E-2</v>
      </c>
      <c r="Z10">
        <v>7.2342999999999999E-3</v>
      </c>
      <c r="AA10">
        <v>7232</v>
      </c>
      <c r="AB10">
        <v>1.9814499999999999E-2</v>
      </c>
      <c r="AC10">
        <v>4.8177299999999999E-2</v>
      </c>
      <c r="AD10">
        <v>2</v>
      </c>
      <c r="AE10">
        <v>2</v>
      </c>
      <c r="AF10">
        <f t="shared" si="4"/>
        <v>1.4181399999999997E-2</v>
      </c>
      <c r="AG10" t="s">
        <v>3</v>
      </c>
      <c r="AH10">
        <f t="shared" si="5"/>
        <v>0.40488985364183044</v>
      </c>
      <c r="AI10">
        <f t="shared" si="6"/>
        <v>0.42804350453780843</v>
      </c>
      <c r="AJ10">
        <f t="shared" si="7"/>
        <v>0.2894793782048441</v>
      </c>
      <c r="AK10">
        <f t="shared" si="8"/>
        <v>0.41981861266583065</v>
      </c>
      <c r="AL10">
        <f t="shared" si="9"/>
        <v>0.7149583413886198</v>
      </c>
      <c r="AM10">
        <f t="shared" si="10"/>
        <v>0.98078491605459861</v>
      </c>
      <c r="AN10">
        <f t="shared" si="11"/>
        <v>-4.7264599999999997E-2</v>
      </c>
      <c r="AO10">
        <f t="shared" si="0"/>
        <v>-4.5425699999999992E-2</v>
      </c>
      <c r="AP10">
        <f t="shared" si="12"/>
        <v>-4.4511400000000007E-2</v>
      </c>
      <c r="AQ10">
        <f t="shared" si="13"/>
        <v>-5.4511000000000004E-2</v>
      </c>
      <c r="AR10">
        <f t="shared" si="1"/>
        <v>1.0618538172243512</v>
      </c>
      <c r="AS10">
        <f t="shared" si="14"/>
        <v>0.83333088734383864</v>
      </c>
    </row>
    <row r="11" spans="1:45" x14ac:dyDescent="0.25">
      <c r="B11" t="s">
        <v>4</v>
      </c>
      <c r="C11">
        <v>4.1098200000000001E-2</v>
      </c>
      <c r="D11">
        <v>4.4714000000000004E-3</v>
      </c>
      <c r="E11">
        <v>102</v>
      </c>
      <c r="F11">
        <v>3.2332399999999997E-2</v>
      </c>
      <c r="G11">
        <v>4.9863999999999999E-2</v>
      </c>
      <c r="H11">
        <v>5037</v>
      </c>
      <c r="I11">
        <v>2</v>
      </c>
      <c r="J11">
        <v>1</v>
      </c>
      <c r="K11">
        <f t="shared" si="2"/>
        <v>8.7657999999999972E-3</v>
      </c>
      <c r="M11" t="s">
        <v>4</v>
      </c>
      <c r="N11">
        <v>1.9795299999999998E-2</v>
      </c>
      <c r="O11">
        <v>2.9266000000000001E-3</v>
      </c>
      <c r="P11">
        <v>6669</v>
      </c>
      <c r="Q11">
        <v>1.40582E-2</v>
      </c>
      <c r="R11">
        <v>2.55324E-2</v>
      </c>
      <c r="S11">
        <v>2</v>
      </c>
      <c r="T11">
        <v>1</v>
      </c>
      <c r="U11">
        <f t="shared" si="3"/>
        <v>5.7371000000000019E-3</v>
      </c>
      <c r="X11" t="s">
        <v>4</v>
      </c>
      <c r="Y11">
        <v>1.6071499999999999E-2</v>
      </c>
      <c r="Z11">
        <v>2.6251E-3</v>
      </c>
      <c r="AA11">
        <v>6669</v>
      </c>
      <c r="AB11">
        <v>1.0925499999999999E-2</v>
      </c>
      <c r="AC11">
        <v>2.12176E-2</v>
      </c>
      <c r="AD11">
        <v>2</v>
      </c>
      <c r="AE11">
        <v>2</v>
      </c>
      <c r="AF11">
        <f t="shared" si="4"/>
        <v>5.1461000000000007E-3</v>
      </c>
      <c r="AG11" t="s">
        <v>4</v>
      </c>
      <c r="AH11">
        <f t="shared" si="5"/>
        <v>0.48165856412202962</v>
      </c>
      <c r="AI11">
        <f t="shared" si="6"/>
        <v>0.39105118958981167</v>
      </c>
      <c r="AJ11">
        <f t="shared" si="7"/>
        <v>0.5128278817013272</v>
      </c>
      <c r="AK11">
        <f t="shared" si="8"/>
        <v>0.43219921472612455</v>
      </c>
      <c r="AL11">
        <f t="shared" si="9"/>
        <v>1.0647124745640373</v>
      </c>
      <c r="AM11">
        <f t="shared" si="10"/>
        <v>1.1052241400402709</v>
      </c>
      <c r="AN11">
        <f t="shared" si="11"/>
        <v>-2.1302900000000003E-2</v>
      </c>
      <c r="AO11">
        <f t="shared" si="0"/>
        <v>-2.5026700000000002E-2</v>
      </c>
      <c r="AP11">
        <f t="shared" si="12"/>
        <v>-3.0426399999999999E-2</v>
      </c>
      <c r="AQ11">
        <f t="shared" si="13"/>
        <v>-2.6105799999999998E-2</v>
      </c>
      <c r="AR11">
        <f t="shared" si="1"/>
        <v>0.70014526858254689</v>
      </c>
      <c r="AS11">
        <f t="shared" si="14"/>
        <v>0.95866435811199058</v>
      </c>
    </row>
    <row r="12" spans="1:45" x14ac:dyDescent="0.25">
      <c r="B12" t="s">
        <v>5</v>
      </c>
      <c r="C12">
        <v>7.3908299999999996E-2</v>
      </c>
      <c r="D12">
        <v>5.9744000000000004E-3</v>
      </c>
      <c r="E12">
        <v>102</v>
      </c>
      <c r="F12">
        <v>6.2193900000000003E-2</v>
      </c>
      <c r="G12">
        <v>8.5622799999999999E-2</v>
      </c>
      <c r="H12">
        <v>2985</v>
      </c>
      <c r="I12">
        <v>2</v>
      </c>
      <c r="J12">
        <v>1</v>
      </c>
      <c r="K12">
        <f t="shared" si="2"/>
        <v>1.1714500000000003E-2</v>
      </c>
      <c r="M12" t="s">
        <v>5</v>
      </c>
      <c r="N12">
        <v>3.0357800000000001E-2</v>
      </c>
      <c r="O12">
        <v>4.5214000000000001E-3</v>
      </c>
      <c r="P12">
        <v>4191</v>
      </c>
      <c r="Q12">
        <v>2.1493399999999999E-2</v>
      </c>
      <c r="R12">
        <v>3.9222300000000002E-2</v>
      </c>
      <c r="S12">
        <v>2</v>
      </c>
      <c r="T12">
        <v>1</v>
      </c>
      <c r="U12">
        <f t="shared" si="3"/>
        <v>8.8645000000000009E-3</v>
      </c>
      <c r="X12" t="s">
        <v>5</v>
      </c>
      <c r="Y12">
        <v>4.1694700000000001E-2</v>
      </c>
      <c r="Z12">
        <v>4.9582000000000003E-3</v>
      </c>
      <c r="AA12">
        <v>4191</v>
      </c>
      <c r="AB12">
        <v>3.19739E-2</v>
      </c>
      <c r="AC12">
        <v>5.14154E-2</v>
      </c>
      <c r="AD12">
        <v>2</v>
      </c>
      <c r="AE12">
        <v>2</v>
      </c>
      <c r="AF12">
        <f t="shared" si="4"/>
        <v>9.7206999999999988E-3</v>
      </c>
      <c r="AG12" t="s">
        <v>5</v>
      </c>
      <c r="AH12">
        <f t="shared" si="5"/>
        <v>0.41074953692616395</v>
      </c>
      <c r="AI12">
        <f t="shared" si="6"/>
        <v>0.56414096928220514</v>
      </c>
      <c r="AJ12">
        <f t="shared" si="7"/>
        <v>0.39647736777130221</v>
      </c>
      <c r="AK12">
        <f t="shared" si="8"/>
        <v>0.49372709405124982</v>
      </c>
      <c r="AL12">
        <f t="shared" si="9"/>
        <v>0.96525335302465043</v>
      </c>
      <c r="AM12">
        <f t="shared" si="10"/>
        <v>0.87518390071802854</v>
      </c>
      <c r="AN12">
        <f t="shared" si="11"/>
        <v>-4.3550499999999992E-2</v>
      </c>
      <c r="AO12">
        <f t="shared" si="0"/>
        <v>-3.2213599999999995E-2</v>
      </c>
      <c r="AP12">
        <f t="shared" si="12"/>
        <v>-3.4078900000000009E-2</v>
      </c>
      <c r="AQ12">
        <f t="shared" si="13"/>
        <v>-4.0625100000000011E-2</v>
      </c>
      <c r="AR12">
        <f t="shared" si="1"/>
        <v>1.2779315060051815</v>
      </c>
      <c r="AS12">
        <f t="shared" si="14"/>
        <v>0.79294820197365634</v>
      </c>
    </row>
    <row r="13" spans="1:45" x14ac:dyDescent="0.25">
      <c r="B13" t="s">
        <v>6</v>
      </c>
      <c r="C13">
        <v>2.5854599999999998E-2</v>
      </c>
      <c r="D13">
        <v>2.1324999999999998E-3</v>
      </c>
      <c r="E13">
        <v>102</v>
      </c>
      <c r="F13">
        <v>2.16721E-2</v>
      </c>
      <c r="G13">
        <v>3.0037100000000001E-2</v>
      </c>
      <c r="H13">
        <v>1725</v>
      </c>
      <c r="I13">
        <v>2</v>
      </c>
      <c r="J13">
        <v>1</v>
      </c>
      <c r="K13">
        <f t="shared" si="2"/>
        <v>4.1825000000000022E-3</v>
      </c>
      <c r="M13" t="s">
        <v>6</v>
      </c>
      <c r="N13">
        <v>1.60397E-2</v>
      </c>
      <c r="O13">
        <v>2.4531000000000002E-3</v>
      </c>
      <c r="P13">
        <v>1836</v>
      </c>
      <c r="Q13">
        <v>1.12286E-2</v>
      </c>
      <c r="R13">
        <v>2.0850899999999999E-2</v>
      </c>
      <c r="S13">
        <v>2</v>
      </c>
      <c r="T13">
        <v>1</v>
      </c>
      <c r="U13">
        <f t="shared" si="3"/>
        <v>4.8111999999999981E-3</v>
      </c>
      <c r="X13" t="s">
        <v>6</v>
      </c>
      <c r="Y13">
        <v>1.43383E-2</v>
      </c>
      <c r="Z13">
        <v>1.6647000000000001E-3</v>
      </c>
      <c r="AA13">
        <v>1836</v>
      </c>
      <c r="AB13">
        <v>1.10735E-2</v>
      </c>
      <c r="AC13">
        <v>1.7603199999999999E-2</v>
      </c>
      <c r="AD13">
        <v>2</v>
      </c>
      <c r="AE13">
        <v>2</v>
      </c>
      <c r="AF13">
        <f t="shared" si="4"/>
        <v>3.2648999999999994E-3</v>
      </c>
      <c r="AG13" t="s">
        <v>6</v>
      </c>
      <c r="AH13">
        <f t="shared" si="5"/>
        <v>0.62038089933706198</v>
      </c>
      <c r="AI13">
        <f t="shared" si="6"/>
        <v>0.5545744277614042</v>
      </c>
      <c r="AJ13">
        <f t="shared" si="7"/>
        <v>0.52338842346218928</v>
      </c>
      <c r="AK13">
        <f t="shared" si="8"/>
        <v>0.594897284132755</v>
      </c>
      <c r="AL13">
        <f t="shared" si="9"/>
        <v>0.84365657295619723</v>
      </c>
      <c r="AM13">
        <f t="shared" si="10"/>
        <v>1.0727095487148914</v>
      </c>
      <c r="AN13">
        <f t="shared" si="11"/>
        <v>-9.8148999999999979E-3</v>
      </c>
      <c r="AO13">
        <f t="shared" si="0"/>
        <v>-1.1516299999999998E-2</v>
      </c>
      <c r="AP13">
        <f t="shared" si="12"/>
        <v>-1.3839199999999996E-2</v>
      </c>
      <c r="AQ13">
        <f t="shared" si="13"/>
        <v>-1.6282099999999997E-2</v>
      </c>
      <c r="AR13">
        <f t="shared" si="1"/>
        <v>0.7092100699462397</v>
      </c>
      <c r="AS13">
        <f t="shared" si="14"/>
        <v>0.70729819863531118</v>
      </c>
    </row>
    <row r="14" spans="1:45" x14ac:dyDescent="0.25">
      <c r="B14" t="s">
        <v>7</v>
      </c>
      <c r="C14">
        <v>6.6567899999999999E-2</v>
      </c>
      <c r="D14">
        <v>4.2601999999999996E-3</v>
      </c>
      <c r="E14">
        <v>102</v>
      </c>
      <c r="F14">
        <v>5.8216700000000003E-2</v>
      </c>
      <c r="G14">
        <v>7.4918999999999999E-2</v>
      </c>
      <c r="H14">
        <v>8291</v>
      </c>
      <c r="I14">
        <v>2</v>
      </c>
      <c r="J14">
        <v>1</v>
      </c>
      <c r="K14">
        <f t="shared" si="2"/>
        <v>8.3511000000000002E-3</v>
      </c>
      <c r="M14" t="s">
        <v>7</v>
      </c>
      <c r="N14">
        <v>2.2619199999999999E-2</v>
      </c>
      <c r="O14">
        <v>2.1730999999999999E-3</v>
      </c>
      <c r="P14">
        <v>12882</v>
      </c>
      <c r="Q14">
        <v>1.83596E-2</v>
      </c>
      <c r="R14">
        <v>2.6878800000000001E-2</v>
      </c>
      <c r="S14">
        <v>2</v>
      </c>
      <c r="T14">
        <v>1</v>
      </c>
      <c r="U14">
        <f t="shared" si="3"/>
        <v>4.2596000000000023E-3</v>
      </c>
      <c r="X14" t="s">
        <v>7</v>
      </c>
      <c r="Y14">
        <v>1.97729E-2</v>
      </c>
      <c r="Z14">
        <v>2.0322000000000001E-3</v>
      </c>
      <c r="AA14">
        <v>12882</v>
      </c>
      <c r="AB14">
        <v>1.5789500000000001E-2</v>
      </c>
      <c r="AC14">
        <v>2.37564E-2</v>
      </c>
      <c r="AD14">
        <v>2</v>
      </c>
      <c r="AE14">
        <v>2</v>
      </c>
      <c r="AF14">
        <f t="shared" si="4"/>
        <v>3.9835000000000009E-3</v>
      </c>
      <c r="AG14" t="s">
        <v>7</v>
      </c>
      <c r="AH14">
        <f t="shared" si="5"/>
        <v>0.33979140096052302</v>
      </c>
      <c r="AI14">
        <f t="shared" si="6"/>
        <v>0.29703355521204666</v>
      </c>
      <c r="AJ14">
        <f t="shared" si="7"/>
        <v>0.55393162119294415</v>
      </c>
      <c r="AK14">
        <f t="shared" si="8"/>
        <v>0.48686856144960505</v>
      </c>
      <c r="AL14">
        <f t="shared" si="9"/>
        <v>1.6302108282525372</v>
      </c>
      <c r="AM14">
        <f t="shared" si="10"/>
        <v>1.6391028990042513</v>
      </c>
      <c r="AN14">
        <f t="shared" si="11"/>
        <v>-4.39487E-2</v>
      </c>
      <c r="AO14">
        <f t="shared" si="0"/>
        <v>-4.6795000000000003E-2</v>
      </c>
      <c r="AP14">
        <f t="shared" si="12"/>
        <v>-2.5622500000000003E-2</v>
      </c>
      <c r="AQ14">
        <f t="shared" si="13"/>
        <v>-2.2273800000000003E-2</v>
      </c>
      <c r="AR14">
        <f t="shared" si="1"/>
        <v>1.7152385598594984</v>
      </c>
      <c r="AS14">
        <f t="shared" si="14"/>
        <v>2.1008988138530471</v>
      </c>
    </row>
    <row r="15" spans="1:45" x14ac:dyDescent="0.25">
      <c r="B15" t="s">
        <v>9</v>
      </c>
      <c r="C15">
        <v>4.8401E-2</v>
      </c>
      <c r="D15">
        <v>3.6719000000000001E-3</v>
      </c>
      <c r="E15">
        <v>102</v>
      </c>
      <c r="F15">
        <v>4.1202299999999997E-2</v>
      </c>
      <c r="G15">
        <v>5.5599599999999999E-2</v>
      </c>
      <c r="H15">
        <v>4476</v>
      </c>
      <c r="I15">
        <v>2</v>
      </c>
      <c r="J15">
        <v>1</v>
      </c>
      <c r="K15">
        <f t="shared" si="2"/>
        <v>7.1985999999999994E-3</v>
      </c>
      <c r="M15" t="s">
        <v>9</v>
      </c>
      <c r="N15">
        <v>2.7414299999999999E-2</v>
      </c>
      <c r="O15">
        <v>3.0967999999999998E-3</v>
      </c>
      <c r="P15">
        <v>6070</v>
      </c>
      <c r="Q15">
        <v>2.1343500000000001E-2</v>
      </c>
      <c r="R15">
        <v>3.3485000000000001E-2</v>
      </c>
      <c r="S15">
        <v>2</v>
      </c>
      <c r="T15">
        <v>1</v>
      </c>
      <c r="U15">
        <f t="shared" si="3"/>
        <v>6.0707000000000018E-3</v>
      </c>
      <c r="X15" t="s">
        <v>9</v>
      </c>
      <c r="Y15">
        <v>2.46783E-2</v>
      </c>
      <c r="Z15">
        <v>2.7487000000000002E-3</v>
      </c>
      <c r="AA15">
        <v>6070</v>
      </c>
      <c r="AB15">
        <v>1.9289799999999999E-2</v>
      </c>
      <c r="AC15">
        <v>3.0066800000000001E-2</v>
      </c>
      <c r="AD15">
        <v>2</v>
      </c>
      <c r="AE15">
        <v>2</v>
      </c>
      <c r="AF15">
        <f t="shared" si="4"/>
        <v>5.3885000000000009E-3</v>
      </c>
      <c r="AG15" t="s">
        <v>9</v>
      </c>
      <c r="AH15">
        <f t="shared" si="5"/>
        <v>0.56639945455672402</v>
      </c>
      <c r="AI15">
        <f t="shared" si="6"/>
        <v>0.50987169686576728</v>
      </c>
      <c r="AJ15">
        <f t="shared" si="7"/>
        <v>0.40325213209822963</v>
      </c>
      <c r="AK15">
        <f t="shared" si="8"/>
        <v>0.45103829123276951</v>
      </c>
      <c r="AL15">
        <f t="shared" si="9"/>
        <v>0.7119571335283561</v>
      </c>
      <c r="AM15">
        <f t="shared" si="10"/>
        <v>0.88461135223890119</v>
      </c>
      <c r="AN15">
        <f t="shared" si="11"/>
        <v>-2.09867E-2</v>
      </c>
      <c r="AO15">
        <f t="shared" si="0"/>
        <v>-2.3722699999999999E-2</v>
      </c>
      <c r="AP15">
        <f t="shared" si="12"/>
        <v>-2.0617299999999998E-2</v>
      </c>
      <c r="AQ15">
        <f t="shared" si="13"/>
        <v>-2.2411999999999998E-2</v>
      </c>
      <c r="AR15">
        <f t="shared" si="1"/>
        <v>1.017916992040665</v>
      </c>
      <c r="AS15">
        <f t="shared" si="14"/>
        <v>1.058482063180439</v>
      </c>
    </row>
    <row r="16" spans="1:45" x14ac:dyDescent="0.25">
      <c r="B16" t="s">
        <v>10</v>
      </c>
      <c r="C16">
        <v>6.3978099999999996E-2</v>
      </c>
      <c r="D16">
        <v>5.0365999999999996E-3</v>
      </c>
      <c r="E16">
        <v>102</v>
      </c>
      <c r="F16">
        <v>5.4102900000000002E-2</v>
      </c>
      <c r="G16">
        <v>7.3853199999999994E-2</v>
      </c>
      <c r="H16">
        <v>3319</v>
      </c>
      <c r="I16">
        <v>2</v>
      </c>
      <c r="J16">
        <v>1</v>
      </c>
      <c r="K16">
        <f t="shared" si="2"/>
        <v>9.8750999999999978E-3</v>
      </c>
      <c r="M16" t="s">
        <v>10</v>
      </c>
      <c r="N16">
        <v>1.48053E-2</v>
      </c>
      <c r="O16">
        <v>2.9987999999999998E-3</v>
      </c>
      <c r="P16">
        <v>3521</v>
      </c>
      <c r="Q16">
        <v>8.9257E-3</v>
      </c>
      <c r="R16">
        <v>2.0684899999999999E-2</v>
      </c>
      <c r="S16">
        <v>2</v>
      </c>
      <c r="T16">
        <v>1</v>
      </c>
      <c r="U16">
        <f t="shared" si="3"/>
        <v>5.8795999999999987E-3</v>
      </c>
      <c r="X16" t="s">
        <v>10</v>
      </c>
      <c r="Y16">
        <v>3.3120400000000001E-2</v>
      </c>
      <c r="Z16">
        <v>3.7027000000000002E-3</v>
      </c>
      <c r="AA16">
        <v>3521</v>
      </c>
      <c r="AB16">
        <v>2.58607E-2</v>
      </c>
      <c r="AC16">
        <v>4.0380199999999998E-2</v>
      </c>
      <c r="AD16">
        <v>2</v>
      </c>
      <c r="AE16">
        <v>2</v>
      </c>
      <c r="AF16">
        <f t="shared" si="4"/>
        <v>7.2597999999999968E-3</v>
      </c>
      <c r="AG16" t="s">
        <v>10</v>
      </c>
      <c r="AH16">
        <f t="shared" si="5"/>
        <v>0.23141199879333713</v>
      </c>
      <c r="AI16">
        <f t="shared" si="6"/>
        <v>0.51768339478665359</v>
      </c>
      <c r="AJ16">
        <f t="shared" si="7"/>
        <v>0.41436448064133469</v>
      </c>
      <c r="AK16">
        <f t="shared" si="8"/>
        <v>0.42990187974395344</v>
      </c>
      <c r="AL16">
        <f t="shared" si="9"/>
        <v>1.7905920298082019</v>
      </c>
      <c r="AM16">
        <f t="shared" si="10"/>
        <v>0.83043397581087863</v>
      </c>
      <c r="AN16">
        <f t="shared" si="11"/>
        <v>-4.9172799999999996E-2</v>
      </c>
      <c r="AO16">
        <f t="shared" si="0"/>
        <v>-3.0857699999999995E-2</v>
      </c>
      <c r="AP16">
        <f t="shared" si="12"/>
        <v>-1.9655899999999997E-2</v>
      </c>
      <c r="AQ16">
        <f t="shared" si="13"/>
        <v>-2.0191599999999997E-2</v>
      </c>
      <c r="AR16">
        <f t="shared" si="1"/>
        <v>2.501681428985699</v>
      </c>
      <c r="AS16">
        <f t="shared" si="14"/>
        <v>1.5282444184710473</v>
      </c>
    </row>
    <row r="17" spans="2:45" x14ac:dyDescent="0.25">
      <c r="B17" t="s">
        <v>11</v>
      </c>
      <c r="C17">
        <v>7.3019100000000003E-2</v>
      </c>
      <c r="D17">
        <v>4.9800000000000001E-3</v>
      </c>
      <c r="E17">
        <v>102</v>
      </c>
      <c r="F17">
        <v>6.3253000000000004E-2</v>
      </c>
      <c r="G17">
        <v>8.2785300000000006E-2</v>
      </c>
      <c r="H17">
        <v>2160</v>
      </c>
      <c r="I17">
        <v>2</v>
      </c>
      <c r="J17">
        <v>1</v>
      </c>
      <c r="K17">
        <f t="shared" si="2"/>
        <v>9.7662000000000027E-3</v>
      </c>
      <c r="M17" t="s">
        <v>11</v>
      </c>
      <c r="N17">
        <v>2.4361899999999999E-2</v>
      </c>
      <c r="O17">
        <v>3.8566E-3</v>
      </c>
      <c r="P17">
        <v>2198</v>
      </c>
      <c r="Q17">
        <v>1.6798899999999999E-2</v>
      </c>
      <c r="R17">
        <v>3.1924899999999999E-2</v>
      </c>
      <c r="S17">
        <v>2</v>
      </c>
      <c r="T17">
        <v>1</v>
      </c>
      <c r="U17">
        <f t="shared" si="3"/>
        <v>7.5630000000000003E-3</v>
      </c>
      <c r="X17" t="s">
        <v>11</v>
      </c>
      <c r="Y17">
        <v>2.7850300000000001E-2</v>
      </c>
      <c r="Z17">
        <v>3.1418000000000001E-3</v>
      </c>
      <c r="AA17">
        <v>2198</v>
      </c>
      <c r="AB17">
        <v>2.1689099999999999E-2</v>
      </c>
      <c r="AC17">
        <v>3.40115E-2</v>
      </c>
      <c r="AD17">
        <v>2</v>
      </c>
      <c r="AE17">
        <v>2</v>
      </c>
      <c r="AF17">
        <f t="shared" si="4"/>
        <v>6.1611999999999986E-3</v>
      </c>
      <c r="AG17" t="s">
        <v>11</v>
      </c>
      <c r="AH17">
        <f t="shared" si="5"/>
        <v>0.33363736337478822</v>
      </c>
      <c r="AI17">
        <f t="shared" si="6"/>
        <v>0.38141116502394579</v>
      </c>
      <c r="AJ17">
        <f t="shared" si="7"/>
        <v>0.41450221233071644</v>
      </c>
      <c r="AK17">
        <f t="shared" si="8"/>
        <v>0.54740645544491451</v>
      </c>
      <c r="AL17">
        <f t="shared" si="9"/>
        <v>1.2423734804098949</v>
      </c>
      <c r="AM17">
        <f t="shared" si="10"/>
        <v>1.4352135061661009</v>
      </c>
      <c r="AN17">
        <f t="shared" si="11"/>
        <v>-4.8657200000000005E-2</v>
      </c>
      <c r="AO17">
        <f t="shared" si="0"/>
        <v>-4.5168800000000002E-2</v>
      </c>
      <c r="AP17">
        <f t="shared" si="12"/>
        <v>-2.5602900000000001E-2</v>
      </c>
      <c r="AQ17">
        <f t="shared" si="13"/>
        <v>-3.3121200000000003E-2</v>
      </c>
      <c r="AR17">
        <f t="shared" si="1"/>
        <v>1.9004565889020386</v>
      </c>
      <c r="AS17">
        <f t="shared" si="14"/>
        <v>1.3637428595582284</v>
      </c>
    </row>
    <row r="18" spans="2:45" x14ac:dyDescent="0.25">
      <c r="B18" t="s">
        <v>12</v>
      </c>
      <c r="C18">
        <v>3.6534499999999998E-2</v>
      </c>
      <c r="D18">
        <v>3.6776999999999999E-3</v>
      </c>
      <c r="E18">
        <v>102</v>
      </c>
      <c r="F18">
        <v>2.9325199999999999E-2</v>
      </c>
      <c r="G18">
        <v>4.3743799999999999E-2</v>
      </c>
      <c r="H18">
        <v>7971</v>
      </c>
      <c r="I18">
        <v>2</v>
      </c>
      <c r="J18">
        <v>1</v>
      </c>
      <c r="K18">
        <f t="shared" si="2"/>
        <v>7.2093000000000018E-3</v>
      </c>
      <c r="M18" t="s">
        <v>12</v>
      </c>
      <c r="N18">
        <v>1.7947399999999999E-2</v>
      </c>
      <c r="O18">
        <v>2.6833999999999998E-3</v>
      </c>
      <c r="P18">
        <v>9831</v>
      </c>
      <c r="Q18">
        <v>1.26874E-2</v>
      </c>
      <c r="R18">
        <v>2.3207499999999999E-2</v>
      </c>
      <c r="S18">
        <v>2</v>
      </c>
      <c r="T18">
        <v>1</v>
      </c>
      <c r="U18">
        <f t="shared" si="3"/>
        <v>5.2601000000000002E-3</v>
      </c>
      <c r="X18" t="s">
        <v>12</v>
      </c>
      <c r="Y18">
        <v>1.9432100000000001E-2</v>
      </c>
      <c r="Z18">
        <v>2.7724999999999998E-3</v>
      </c>
      <c r="AA18">
        <v>9831</v>
      </c>
      <c r="AB18">
        <v>1.39974E-2</v>
      </c>
      <c r="AC18">
        <v>2.4866800000000001E-2</v>
      </c>
      <c r="AD18">
        <v>2</v>
      </c>
      <c r="AE18">
        <v>2</v>
      </c>
      <c r="AF18">
        <f t="shared" si="4"/>
        <v>5.4347000000000006E-3</v>
      </c>
      <c r="AG18" t="s">
        <v>12</v>
      </c>
      <c r="AH18">
        <f t="shared" si="5"/>
        <v>0.49124526132833352</v>
      </c>
      <c r="AI18">
        <f t="shared" si="6"/>
        <v>0.53188356211252386</v>
      </c>
      <c r="AJ18">
        <f t="shared" si="7"/>
        <v>0.54827491416064145</v>
      </c>
      <c r="AK18">
        <f t="shared" si="8"/>
        <v>0.65351500503106819</v>
      </c>
      <c r="AL18">
        <f t="shared" si="9"/>
        <v>1.1160920161918693</v>
      </c>
      <c r="AM18">
        <f t="shared" si="10"/>
        <v>1.22868058271147</v>
      </c>
      <c r="AN18">
        <f t="shared" si="11"/>
        <v>-1.8587099999999999E-2</v>
      </c>
      <c r="AO18">
        <f t="shared" si="0"/>
        <v>-1.7102399999999997E-2</v>
      </c>
      <c r="AP18">
        <f t="shared" si="12"/>
        <v>-1.33606E-2</v>
      </c>
      <c r="AQ18">
        <f t="shared" si="13"/>
        <v>-1.7418700000000002E-2</v>
      </c>
      <c r="AR18">
        <f t="shared" si="1"/>
        <v>1.3911875215184946</v>
      </c>
      <c r="AS18">
        <f t="shared" si="14"/>
        <v>0.98184135440647091</v>
      </c>
    </row>
    <row r="19" spans="2:45" x14ac:dyDescent="0.25">
      <c r="B19" t="s">
        <v>13</v>
      </c>
      <c r="C19">
        <v>5.7198400000000003E-2</v>
      </c>
      <c r="D19">
        <v>5.3550000000000004E-3</v>
      </c>
      <c r="E19">
        <v>102</v>
      </c>
      <c r="F19">
        <v>4.6677400000000001E-2</v>
      </c>
      <c r="G19">
        <v>6.7719399999999999E-2</v>
      </c>
      <c r="H19">
        <v>501</v>
      </c>
      <c r="I19">
        <v>2</v>
      </c>
      <c r="J19">
        <v>1</v>
      </c>
      <c r="K19">
        <f t="shared" si="2"/>
        <v>1.0520999999999996E-2</v>
      </c>
      <c r="M19" t="s">
        <v>13</v>
      </c>
      <c r="N19">
        <v>2.2453000000000001E-2</v>
      </c>
      <c r="O19">
        <v>3.4941E-3</v>
      </c>
      <c r="P19">
        <v>502</v>
      </c>
      <c r="Q19">
        <v>1.55882E-2</v>
      </c>
      <c r="R19">
        <v>2.9317800000000001E-2</v>
      </c>
      <c r="S19">
        <v>2</v>
      </c>
      <c r="T19">
        <v>1</v>
      </c>
      <c r="U19">
        <f t="shared" si="3"/>
        <v>6.8648000000000008E-3</v>
      </c>
      <c r="X19" t="s">
        <v>13</v>
      </c>
      <c r="Y19">
        <v>2.6120899999999999E-2</v>
      </c>
      <c r="Z19">
        <v>3.9148999999999998E-3</v>
      </c>
      <c r="AA19">
        <v>502</v>
      </c>
      <c r="AB19">
        <v>1.8429299999999999E-2</v>
      </c>
      <c r="AC19">
        <v>3.3812599999999998E-2</v>
      </c>
      <c r="AD19">
        <v>2</v>
      </c>
      <c r="AE19">
        <v>2</v>
      </c>
      <c r="AF19">
        <f t="shared" si="4"/>
        <v>7.6916999999999992E-3</v>
      </c>
      <c r="AG19" t="s">
        <v>13</v>
      </c>
      <c r="AH19">
        <f t="shared" si="5"/>
        <v>0.39254594534112841</v>
      </c>
      <c r="AI19">
        <f t="shared" si="6"/>
        <v>0.45667186494727119</v>
      </c>
      <c r="AJ19">
        <f t="shared" si="7"/>
        <v>0.55001704788380745</v>
      </c>
      <c r="AK19">
        <f t="shared" si="8"/>
        <v>0.63840446239633719</v>
      </c>
      <c r="AL19">
        <f t="shared" si="9"/>
        <v>1.4011533029740868</v>
      </c>
      <c r="AM19">
        <f t="shared" si="10"/>
        <v>1.397950063050303</v>
      </c>
      <c r="AN19">
        <f t="shared" si="11"/>
        <v>-3.4745400000000003E-2</v>
      </c>
      <c r="AO19">
        <f t="shared" si="0"/>
        <v>-3.1077500000000004E-2</v>
      </c>
      <c r="AP19">
        <f t="shared" si="12"/>
        <v>-2.0043999999999999E-2</v>
      </c>
      <c r="AQ19">
        <f t="shared" si="13"/>
        <v>-2.4943499999999997E-2</v>
      </c>
      <c r="AR19">
        <f t="shared" si="1"/>
        <v>1.7334563959289564</v>
      </c>
      <c r="AS19">
        <f t="shared" si="14"/>
        <v>1.2459157696393854</v>
      </c>
    </row>
    <row r="20" spans="2:45" x14ac:dyDescent="0.25">
      <c r="B20" t="s">
        <v>14</v>
      </c>
      <c r="C20">
        <v>4.8347399999999999E-2</v>
      </c>
      <c r="D20">
        <v>3.7655000000000002E-3</v>
      </c>
      <c r="E20">
        <v>102</v>
      </c>
      <c r="F20">
        <v>4.0962999999999999E-2</v>
      </c>
      <c r="G20">
        <v>5.5731900000000001E-2</v>
      </c>
      <c r="H20">
        <v>2165</v>
      </c>
      <c r="I20">
        <v>2</v>
      </c>
      <c r="J20">
        <v>1</v>
      </c>
      <c r="K20">
        <f t="shared" si="2"/>
        <v>7.3845000000000022E-3</v>
      </c>
      <c r="M20" t="s">
        <v>14</v>
      </c>
      <c r="N20">
        <v>1.9607099999999999E-2</v>
      </c>
      <c r="O20">
        <v>3.5734999999999999E-3</v>
      </c>
      <c r="P20">
        <v>2623</v>
      </c>
      <c r="Q20">
        <v>1.2599900000000001E-2</v>
      </c>
      <c r="R20">
        <v>2.66144E-2</v>
      </c>
      <c r="S20">
        <v>2</v>
      </c>
      <c r="T20">
        <v>1</v>
      </c>
      <c r="U20">
        <f t="shared" si="3"/>
        <v>7.007300000000001E-3</v>
      </c>
      <c r="X20" t="s">
        <v>14</v>
      </c>
      <c r="Y20">
        <v>2.1115499999999999E-2</v>
      </c>
      <c r="Z20">
        <v>2.8540000000000002E-3</v>
      </c>
      <c r="AA20">
        <v>2623</v>
      </c>
      <c r="AB20">
        <v>1.55193E-2</v>
      </c>
      <c r="AC20">
        <v>2.6711800000000001E-2</v>
      </c>
      <c r="AD20">
        <v>2</v>
      </c>
      <c r="AE20">
        <v>2</v>
      </c>
      <c r="AF20">
        <f t="shared" si="4"/>
        <v>5.596300000000002E-3</v>
      </c>
      <c r="AG20" t="s">
        <v>14</v>
      </c>
      <c r="AH20">
        <f t="shared" si="5"/>
        <v>0.40554611002866753</v>
      </c>
      <c r="AI20">
        <f t="shared" si="6"/>
        <v>0.43674530584891846</v>
      </c>
      <c r="AJ20">
        <f t="shared" si="7"/>
        <v>0.42867312867815383</v>
      </c>
      <c r="AK20">
        <f t="shared" si="8"/>
        <v>0.36147528168935444</v>
      </c>
      <c r="AL20">
        <f t="shared" si="9"/>
        <v>1.0570268536119147</v>
      </c>
      <c r="AM20">
        <f t="shared" si="10"/>
        <v>0.82765693608713475</v>
      </c>
      <c r="AN20">
        <f t="shared" si="11"/>
        <v>-2.87403E-2</v>
      </c>
      <c r="AO20">
        <f t="shared" si="0"/>
        <v>-2.72319E-2</v>
      </c>
      <c r="AP20">
        <f t="shared" si="12"/>
        <v>-2.2871700000000002E-2</v>
      </c>
      <c r="AQ20">
        <f t="shared" si="13"/>
        <v>-2.0464700000000002E-2</v>
      </c>
      <c r="AR20">
        <f t="shared" si="1"/>
        <v>1.256587835622188</v>
      </c>
      <c r="AS20">
        <f t="shared" si="14"/>
        <v>1.3306767262652273</v>
      </c>
    </row>
    <row r="21" spans="2:45" x14ac:dyDescent="0.25">
      <c r="B21" t="s">
        <v>15</v>
      </c>
      <c r="C21">
        <v>3.5225800000000002E-2</v>
      </c>
      <c r="D21">
        <v>4.8288999999999997E-3</v>
      </c>
      <c r="E21">
        <v>102</v>
      </c>
      <c r="F21">
        <v>2.5757499999999999E-2</v>
      </c>
      <c r="G21">
        <v>4.4694200000000003E-2</v>
      </c>
      <c r="H21">
        <v>2952</v>
      </c>
      <c r="I21">
        <v>2</v>
      </c>
      <c r="J21">
        <v>1</v>
      </c>
      <c r="K21">
        <f t="shared" si="2"/>
        <v>9.4684000000000018E-3</v>
      </c>
      <c r="M21" t="s">
        <v>15</v>
      </c>
      <c r="N21">
        <v>1.1174399999999999E-2</v>
      </c>
      <c r="O21">
        <v>4.1510999999999996E-3</v>
      </c>
      <c r="P21">
        <v>3171</v>
      </c>
      <c r="Q21">
        <v>3.0354000000000002E-3</v>
      </c>
      <c r="R21">
        <v>1.9313500000000001E-2</v>
      </c>
      <c r="S21">
        <v>2</v>
      </c>
      <c r="T21">
        <v>1</v>
      </c>
      <c r="U21">
        <f t="shared" si="3"/>
        <v>8.1391000000000015E-3</v>
      </c>
      <c r="X21" t="s">
        <v>15</v>
      </c>
      <c r="Y21">
        <v>8.2915000000000003E-3</v>
      </c>
      <c r="Z21">
        <v>3.0552999999999999E-3</v>
      </c>
      <c r="AA21">
        <v>3171</v>
      </c>
      <c r="AB21">
        <v>2.3010000000000001E-3</v>
      </c>
      <c r="AC21">
        <v>1.4282E-2</v>
      </c>
      <c r="AD21">
        <v>2</v>
      </c>
      <c r="AE21">
        <v>2</v>
      </c>
      <c r="AF21">
        <f t="shared" si="4"/>
        <v>5.9904999999999993E-3</v>
      </c>
      <c r="AG21" t="s">
        <v>15</v>
      </c>
      <c r="AH21">
        <f t="shared" si="5"/>
        <v>0.31722203612125199</v>
      </c>
      <c r="AI21">
        <f t="shared" si="6"/>
        <v>0.23538145336656655</v>
      </c>
      <c r="AJ21">
        <f t="shared" si="7"/>
        <v>0.39459165178363953</v>
      </c>
      <c r="AK21">
        <f t="shared" si="8"/>
        <v>0.41514350779118175</v>
      </c>
      <c r="AL21">
        <f t="shared" si="9"/>
        <v>1.2438973553300519</v>
      </c>
      <c r="AM21">
        <f t="shared" si="10"/>
        <v>1.7637052616234228</v>
      </c>
      <c r="AN21">
        <f t="shared" si="11"/>
        <v>-2.4051400000000001E-2</v>
      </c>
      <c r="AO21">
        <f t="shared" si="0"/>
        <v>-2.6934300000000001E-2</v>
      </c>
      <c r="AP21">
        <f t="shared" si="12"/>
        <v>-1.7618099999999998E-2</v>
      </c>
      <c r="AQ21">
        <f t="shared" si="13"/>
        <v>-1.8237199999999999E-2</v>
      </c>
      <c r="AR21">
        <f t="shared" si="1"/>
        <v>1.3651528825469263</v>
      </c>
      <c r="AS21">
        <f t="shared" si="14"/>
        <v>1.4768878994582504</v>
      </c>
    </row>
    <row r="22" spans="2:45" x14ac:dyDescent="0.25">
      <c r="B22" t="s">
        <v>16</v>
      </c>
      <c r="C22">
        <v>0.1017314</v>
      </c>
      <c r="D22">
        <v>2.49768E-2</v>
      </c>
      <c r="E22">
        <v>102</v>
      </c>
      <c r="F22">
        <v>5.2718500000000001E-2</v>
      </c>
      <c r="G22">
        <v>0.1507444</v>
      </c>
      <c r="H22">
        <v>1002</v>
      </c>
      <c r="I22">
        <v>2</v>
      </c>
      <c r="J22">
        <v>1</v>
      </c>
      <c r="K22">
        <f t="shared" si="2"/>
        <v>4.9013000000000001E-2</v>
      </c>
      <c r="M22" t="s">
        <v>16</v>
      </c>
      <c r="N22">
        <v>3.62303E-2</v>
      </c>
      <c r="O22">
        <v>7.8969999999999995E-3</v>
      </c>
      <c r="P22">
        <v>1120</v>
      </c>
      <c r="Q22">
        <v>2.0735699999999999E-2</v>
      </c>
      <c r="R22">
        <v>5.1725E-2</v>
      </c>
      <c r="S22">
        <v>2</v>
      </c>
      <c r="T22">
        <v>1</v>
      </c>
      <c r="U22">
        <f t="shared" si="3"/>
        <v>1.54947E-2</v>
      </c>
      <c r="X22" t="s">
        <v>16</v>
      </c>
      <c r="Y22">
        <v>6.1013499999999998E-2</v>
      </c>
      <c r="Z22">
        <v>1.9652800000000002E-2</v>
      </c>
      <c r="AA22">
        <v>1120</v>
      </c>
      <c r="AB22">
        <v>2.24531E-2</v>
      </c>
      <c r="AC22">
        <v>9.9573900000000007E-2</v>
      </c>
      <c r="AD22">
        <v>2</v>
      </c>
      <c r="AE22">
        <v>2</v>
      </c>
      <c r="AF22">
        <f t="shared" si="4"/>
        <v>3.8560400000000009E-2</v>
      </c>
      <c r="AG22" t="s">
        <v>16</v>
      </c>
      <c r="AH22">
        <f t="shared" si="5"/>
        <v>0.35613684663732142</v>
      </c>
      <c r="AI22">
        <f t="shared" si="6"/>
        <v>0.59975091269755454</v>
      </c>
      <c r="AJ22">
        <f t="shared" si="7"/>
        <v>0.53547997664942804</v>
      </c>
      <c r="AK22">
        <f t="shared" si="8"/>
        <v>0.66483948049288055</v>
      </c>
      <c r="AL22">
        <f t="shared" si="9"/>
        <v>1.503579260909063</v>
      </c>
      <c r="AM22">
        <f t="shared" si="10"/>
        <v>1.1085260004066875</v>
      </c>
      <c r="AN22">
        <f t="shared" si="11"/>
        <v>-6.5501100000000007E-2</v>
      </c>
      <c r="AO22">
        <f t="shared" si="0"/>
        <v>-4.0717900000000001E-2</v>
      </c>
      <c r="AP22">
        <f t="shared" si="12"/>
        <v>-2.5658169999999994E-2</v>
      </c>
      <c r="AQ22">
        <f t="shared" si="13"/>
        <v>-3.5561269999999999E-2</v>
      </c>
      <c r="AR22">
        <f t="shared" si="1"/>
        <v>2.5528359972671479</v>
      </c>
      <c r="AS22">
        <f t="shared" si="14"/>
        <v>1.1450069134201337</v>
      </c>
    </row>
    <row r="23" spans="2:45" x14ac:dyDescent="0.25">
      <c r="B23" t="s">
        <v>17</v>
      </c>
      <c r="C23">
        <v>3.8559999999999997E-2</v>
      </c>
      <c r="D23">
        <v>3.5425999999999999E-3</v>
      </c>
      <c r="E23">
        <v>102</v>
      </c>
      <c r="F23">
        <v>3.1614900000000001E-2</v>
      </c>
      <c r="G23">
        <v>4.5505200000000003E-2</v>
      </c>
      <c r="H23">
        <v>4980</v>
      </c>
      <c r="I23">
        <v>2</v>
      </c>
      <c r="J23">
        <v>1</v>
      </c>
      <c r="K23">
        <f t="shared" si="2"/>
        <v>6.9452000000000055E-3</v>
      </c>
      <c r="M23" t="s">
        <v>17</v>
      </c>
      <c r="N23">
        <v>1.45463E-2</v>
      </c>
      <c r="O23">
        <v>2.0308000000000001E-3</v>
      </c>
      <c r="P23">
        <v>7496</v>
      </c>
      <c r="Q23">
        <v>1.0565400000000001E-2</v>
      </c>
      <c r="R23">
        <v>1.8527200000000001E-2</v>
      </c>
      <c r="S23">
        <v>2</v>
      </c>
      <c r="T23">
        <v>1</v>
      </c>
      <c r="U23">
        <f t="shared" si="3"/>
        <v>3.9809000000000008E-3</v>
      </c>
      <c r="X23" t="s">
        <v>17</v>
      </c>
      <c r="Y23">
        <v>1.08416E-2</v>
      </c>
      <c r="Z23">
        <v>1.7811999999999999E-3</v>
      </c>
      <c r="AA23">
        <v>7496</v>
      </c>
      <c r="AB23">
        <v>7.3499999999999998E-3</v>
      </c>
      <c r="AC23">
        <v>1.4333200000000001E-2</v>
      </c>
      <c r="AD23">
        <v>2</v>
      </c>
      <c r="AE23">
        <v>2</v>
      </c>
      <c r="AF23">
        <f t="shared" si="4"/>
        <v>3.491600000000001E-3</v>
      </c>
      <c r="AG23" t="s">
        <v>17</v>
      </c>
      <c r="AH23">
        <f t="shared" si="5"/>
        <v>0.3772380705394191</v>
      </c>
      <c r="AI23">
        <f t="shared" si="6"/>
        <v>0.28116182572614112</v>
      </c>
      <c r="AJ23">
        <f t="shared" si="7"/>
        <v>0.3806605642426768</v>
      </c>
      <c r="AK23">
        <f t="shared" si="8"/>
        <v>0.42569552711873998</v>
      </c>
      <c r="AL23">
        <f t="shared" si="9"/>
        <v>1.0090725034680721</v>
      </c>
      <c r="AM23">
        <f t="shared" si="10"/>
        <v>1.5140587667593908</v>
      </c>
      <c r="AN23">
        <f t="shared" si="11"/>
        <v>-2.4013699999999999E-2</v>
      </c>
      <c r="AO23">
        <f t="shared" si="0"/>
        <v>-2.7718399999999997E-2</v>
      </c>
      <c r="AP23">
        <f t="shared" si="12"/>
        <v>-2.2323100000000002E-2</v>
      </c>
      <c r="AQ23">
        <f t="shared" si="13"/>
        <v>-2.4073600000000001E-2</v>
      </c>
      <c r="AR23">
        <f t="shared" si="1"/>
        <v>1.0757332090973026</v>
      </c>
      <c r="AS23">
        <f t="shared" si="14"/>
        <v>1.1514023660773627</v>
      </c>
    </row>
    <row r="24" spans="2:45" x14ac:dyDescent="0.25">
      <c r="B24" t="s">
        <v>18</v>
      </c>
      <c r="C24">
        <v>5.3740299999999998E-2</v>
      </c>
      <c r="D24">
        <v>5.9594000000000001E-3</v>
      </c>
      <c r="E24">
        <v>102</v>
      </c>
      <c r="F24">
        <v>4.2056099999999999E-2</v>
      </c>
      <c r="G24">
        <v>6.5424499999999997E-2</v>
      </c>
      <c r="H24">
        <v>3511</v>
      </c>
      <c r="I24">
        <v>2</v>
      </c>
      <c r="J24">
        <v>1</v>
      </c>
      <c r="K24">
        <f t="shared" si="2"/>
        <v>1.1684199999999999E-2</v>
      </c>
      <c r="M24" t="s">
        <v>18</v>
      </c>
      <c r="N24">
        <v>3.8542100000000003E-2</v>
      </c>
      <c r="O24">
        <v>6.0308999999999996E-3</v>
      </c>
      <c r="P24">
        <v>4903</v>
      </c>
      <c r="Q24">
        <v>2.67189E-2</v>
      </c>
      <c r="R24">
        <v>5.0365300000000002E-2</v>
      </c>
      <c r="S24">
        <v>2</v>
      </c>
      <c r="T24">
        <v>1</v>
      </c>
      <c r="U24">
        <f t="shared" si="3"/>
        <v>1.1823199999999999E-2</v>
      </c>
      <c r="X24" t="s">
        <v>18</v>
      </c>
      <c r="Y24">
        <v>3.0034600000000002E-2</v>
      </c>
      <c r="Z24">
        <v>4.8792999999999996E-3</v>
      </c>
      <c r="AA24">
        <v>4903</v>
      </c>
      <c r="AB24">
        <v>2.0468900000000002E-2</v>
      </c>
      <c r="AC24">
        <v>3.9600299999999998E-2</v>
      </c>
      <c r="AD24">
        <v>2</v>
      </c>
      <c r="AE24">
        <v>2</v>
      </c>
      <c r="AF24">
        <f t="shared" si="4"/>
        <v>9.5656999999999964E-3</v>
      </c>
      <c r="AG24" t="s">
        <v>18</v>
      </c>
      <c r="AH24">
        <f t="shared" si="5"/>
        <v>0.71719175367461674</v>
      </c>
      <c r="AI24">
        <f t="shared" si="6"/>
        <v>0.55888411490073564</v>
      </c>
      <c r="AJ24">
        <f t="shared" si="7"/>
        <v>0.61590441571052568</v>
      </c>
      <c r="AK24">
        <f t="shared" si="8"/>
        <v>0.50477218715661976</v>
      </c>
      <c r="AL24">
        <f t="shared" si="9"/>
        <v>0.8587723053909454</v>
      </c>
      <c r="AM24">
        <f t="shared" si="10"/>
        <v>0.90317862629943102</v>
      </c>
      <c r="AN24">
        <f t="shared" si="11"/>
        <v>-1.5198199999999995E-2</v>
      </c>
      <c r="AO24">
        <f t="shared" si="0"/>
        <v>-2.3705699999999996E-2</v>
      </c>
      <c r="AP24">
        <f t="shared" si="12"/>
        <v>-3.1007599999999996E-2</v>
      </c>
      <c r="AQ24">
        <f t="shared" si="13"/>
        <v>-2.4049299999999996E-2</v>
      </c>
      <c r="AR24">
        <f t="shared" si="1"/>
        <v>0.49014435170732329</v>
      </c>
      <c r="AS24">
        <f t="shared" si="14"/>
        <v>0.98571268186600025</v>
      </c>
    </row>
    <row r="25" spans="2:45" x14ac:dyDescent="0.25">
      <c r="B25" t="s">
        <v>19</v>
      </c>
      <c r="C25">
        <v>8.0672199999999999E-2</v>
      </c>
      <c r="D25">
        <v>8.2400000000000008E-3</v>
      </c>
      <c r="E25">
        <v>102</v>
      </c>
      <c r="F25">
        <v>6.4515199999999995E-2</v>
      </c>
      <c r="G25">
        <v>9.6829100000000001E-2</v>
      </c>
      <c r="H25">
        <v>2857</v>
      </c>
      <c r="I25">
        <v>2</v>
      </c>
      <c r="J25">
        <v>1</v>
      </c>
      <c r="K25">
        <f t="shared" si="2"/>
        <v>1.6156900000000002E-2</v>
      </c>
      <c r="M25" t="s">
        <v>19</v>
      </c>
      <c r="N25">
        <v>4.98906E-2</v>
      </c>
      <c r="O25">
        <v>5.7685000000000002E-3</v>
      </c>
      <c r="P25">
        <v>3831</v>
      </c>
      <c r="Q25">
        <v>3.8580999999999997E-2</v>
      </c>
      <c r="R25">
        <v>6.1200299999999999E-2</v>
      </c>
      <c r="S25">
        <v>2</v>
      </c>
      <c r="T25">
        <v>1</v>
      </c>
      <c r="U25">
        <f t="shared" si="3"/>
        <v>1.1309699999999999E-2</v>
      </c>
      <c r="X25" t="s">
        <v>19</v>
      </c>
      <c r="Y25">
        <v>3.6328199999999998E-2</v>
      </c>
      <c r="Z25">
        <v>7.3755000000000001E-3</v>
      </c>
      <c r="AA25">
        <v>3831</v>
      </c>
      <c r="AB25">
        <v>2.1867899999999999E-2</v>
      </c>
      <c r="AC25">
        <v>5.07885E-2</v>
      </c>
      <c r="AD25">
        <v>2</v>
      </c>
      <c r="AE25">
        <v>2</v>
      </c>
      <c r="AF25">
        <f t="shared" si="4"/>
        <v>1.4460300000000002E-2</v>
      </c>
      <c r="AG25" t="s">
        <v>19</v>
      </c>
      <c r="AH25">
        <f t="shared" si="5"/>
        <v>0.61843609074749417</v>
      </c>
      <c r="AI25">
        <f t="shared" si="6"/>
        <v>0.45031869714722045</v>
      </c>
      <c r="AJ25">
        <f t="shared" si="7"/>
        <v>0.69204414122208557</v>
      </c>
      <c r="AK25">
        <f t="shared" si="8"/>
        <v>0.2843194273571189</v>
      </c>
      <c r="AL25">
        <f t="shared" si="9"/>
        <v>1.1190228894720915</v>
      </c>
      <c r="AM25">
        <f t="shared" si="10"/>
        <v>0.63137380072888194</v>
      </c>
      <c r="AN25">
        <f t="shared" si="11"/>
        <v>-3.0781599999999999E-2</v>
      </c>
      <c r="AO25">
        <f t="shared" si="0"/>
        <v>-4.4344000000000001E-2</v>
      </c>
      <c r="AP25">
        <f t="shared" si="12"/>
        <v>-3.8393400000000001E-2</v>
      </c>
      <c r="AQ25">
        <f t="shared" si="13"/>
        <v>-1.6520599999999996E-2</v>
      </c>
      <c r="AR25">
        <f t="shared" si="1"/>
        <v>0.80174196606708437</v>
      </c>
      <c r="AS25">
        <f t="shared" si="14"/>
        <v>2.6841640134135569</v>
      </c>
    </row>
    <row r="26" spans="2:45" x14ac:dyDescent="0.25">
      <c r="B26" t="s">
        <v>20</v>
      </c>
      <c r="C26">
        <v>7.0967500000000003E-2</v>
      </c>
      <c r="D26">
        <v>6.2728000000000003E-3</v>
      </c>
      <c r="E26">
        <v>102</v>
      </c>
      <c r="F26">
        <v>5.8659099999999999E-2</v>
      </c>
      <c r="G26">
        <v>8.3275799999999997E-2</v>
      </c>
      <c r="H26">
        <v>1075</v>
      </c>
      <c r="I26">
        <v>2</v>
      </c>
      <c r="J26">
        <v>1</v>
      </c>
      <c r="K26">
        <f t="shared" si="2"/>
        <v>1.2308299999999994E-2</v>
      </c>
      <c r="M26" t="s">
        <v>20</v>
      </c>
      <c r="N26">
        <v>3.5185399999999999E-2</v>
      </c>
      <c r="O26">
        <v>5.1567000000000002E-3</v>
      </c>
      <c r="P26">
        <v>1122</v>
      </c>
      <c r="Q26">
        <v>2.5067599999999999E-2</v>
      </c>
      <c r="R26">
        <v>4.5303299999999998E-2</v>
      </c>
      <c r="S26">
        <v>2</v>
      </c>
      <c r="T26">
        <v>1</v>
      </c>
      <c r="U26">
        <f t="shared" si="3"/>
        <v>1.0117899999999999E-2</v>
      </c>
      <c r="X26" t="s">
        <v>20</v>
      </c>
      <c r="Y26">
        <v>3.4010100000000001E-2</v>
      </c>
      <c r="Z26">
        <v>4.7352999999999996E-3</v>
      </c>
      <c r="AA26">
        <v>1122</v>
      </c>
      <c r="AB26">
        <v>2.4719100000000001E-2</v>
      </c>
      <c r="AC26">
        <v>4.3300999999999999E-2</v>
      </c>
      <c r="AD26">
        <v>2</v>
      </c>
      <c r="AE26">
        <v>2</v>
      </c>
      <c r="AF26">
        <f t="shared" si="4"/>
        <v>9.2908999999999978E-3</v>
      </c>
      <c r="AG26" t="s">
        <v>20</v>
      </c>
      <c r="AH26">
        <f t="shared" si="5"/>
        <v>0.49579596294078271</v>
      </c>
      <c r="AI26">
        <f t="shared" si="6"/>
        <v>0.47923486102793533</v>
      </c>
      <c r="AJ26">
        <f t="shared" si="7"/>
        <v>0.36561683171961856</v>
      </c>
      <c r="AK26">
        <f t="shared" si="8"/>
        <v>0.41055694633631529</v>
      </c>
      <c r="AL26">
        <f t="shared" si="9"/>
        <v>0.73743406370432152</v>
      </c>
      <c r="AM26">
        <f t="shared" si="10"/>
        <v>0.85669257335681026</v>
      </c>
      <c r="AN26">
        <f t="shared" si="11"/>
        <v>-3.5782100000000004E-2</v>
      </c>
      <c r="AO26">
        <f t="shared" si="0"/>
        <v>-3.6957400000000001E-2</v>
      </c>
      <c r="AP26">
        <f t="shared" si="12"/>
        <v>-3.8426500000000002E-2</v>
      </c>
      <c r="AQ26">
        <f t="shared" si="13"/>
        <v>-4.135620000000001E-2</v>
      </c>
      <c r="AR26">
        <f t="shared" si="1"/>
        <v>0.93118290762884992</v>
      </c>
      <c r="AS26">
        <f t="shared" si="14"/>
        <v>0.89363626251928352</v>
      </c>
    </row>
    <row r="27" spans="2:45" x14ac:dyDescent="0.25">
      <c r="B27" t="s">
        <v>21</v>
      </c>
      <c r="C27">
        <v>4.9461600000000001E-2</v>
      </c>
      <c r="D27">
        <v>5.1434000000000002E-3</v>
      </c>
      <c r="E27">
        <v>102</v>
      </c>
      <c r="F27">
        <v>3.9375599999999997E-2</v>
      </c>
      <c r="G27">
        <v>5.9547599999999999E-2</v>
      </c>
      <c r="H27">
        <v>2422</v>
      </c>
      <c r="I27">
        <v>2</v>
      </c>
      <c r="J27">
        <v>1</v>
      </c>
      <c r="K27">
        <f t="shared" si="2"/>
        <v>1.0085999999999998E-2</v>
      </c>
      <c r="M27" t="s">
        <v>21</v>
      </c>
      <c r="N27">
        <v>2.8737200000000001E-2</v>
      </c>
      <c r="O27">
        <v>6.5529000000000004E-3</v>
      </c>
      <c r="P27">
        <v>3820</v>
      </c>
      <c r="Q27">
        <v>1.58897E-2</v>
      </c>
      <c r="R27">
        <v>4.1584700000000002E-2</v>
      </c>
      <c r="S27">
        <v>2</v>
      </c>
      <c r="T27">
        <v>1</v>
      </c>
      <c r="U27">
        <f t="shared" si="3"/>
        <v>1.2847500000000001E-2</v>
      </c>
      <c r="X27" t="s">
        <v>21</v>
      </c>
      <c r="Y27">
        <v>2.4279200000000001E-2</v>
      </c>
      <c r="Z27">
        <v>4.4850999999999997E-3</v>
      </c>
      <c r="AA27">
        <v>3820</v>
      </c>
      <c r="AB27">
        <v>1.54857E-2</v>
      </c>
      <c r="AC27">
        <v>3.3072699999999997E-2</v>
      </c>
      <c r="AD27">
        <v>2</v>
      </c>
      <c r="AE27">
        <v>2</v>
      </c>
      <c r="AF27">
        <f t="shared" si="4"/>
        <v>8.7934999999999958E-3</v>
      </c>
      <c r="AG27" t="s">
        <v>21</v>
      </c>
      <c r="AH27">
        <f t="shared" si="5"/>
        <v>0.58100021026412407</v>
      </c>
      <c r="AI27">
        <f t="shared" si="6"/>
        <v>0.49086968476555548</v>
      </c>
      <c r="AJ27">
        <f t="shared" si="7"/>
        <v>0.27689748482839016</v>
      </c>
      <c r="AK27">
        <f t="shared" si="8"/>
        <v>0.36981437375258808</v>
      </c>
      <c r="AL27">
        <f t="shared" si="9"/>
        <v>0.47658758110003419</v>
      </c>
      <c r="AM27">
        <f t="shared" si="10"/>
        <v>0.75338605179746498</v>
      </c>
      <c r="AN27">
        <f t="shared" si="11"/>
        <v>-2.07244E-2</v>
      </c>
      <c r="AO27">
        <f t="shared" si="0"/>
        <v>-2.5182400000000001E-2</v>
      </c>
      <c r="AP27">
        <f t="shared" si="12"/>
        <v>-3.8868399999999997E-2</v>
      </c>
      <c r="AQ27">
        <f t="shared" si="13"/>
        <v>-4.4599300000000001E-2</v>
      </c>
      <c r="AR27">
        <f t="shared" si="1"/>
        <v>0.53319405995615976</v>
      </c>
      <c r="AS27">
        <f t="shared" si="14"/>
        <v>0.56463666470101548</v>
      </c>
    </row>
    <row r="28" spans="2:45" x14ac:dyDescent="0.25">
      <c r="B28" t="s">
        <v>22</v>
      </c>
      <c r="C28">
        <v>4.2664399999999998E-2</v>
      </c>
      <c r="D28">
        <v>3.8054999999999999E-3</v>
      </c>
      <c r="E28">
        <v>102</v>
      </c>
      <c r="F28">
        <v>3.5204600000000003E-2</v>
      </c>
      <c r="G28">
        <v>5.0124200000000001E-2</v>
      </c>
      <c r="H28">
        <v>8485</v>
      </c>
      <c r="I28">
        <v>2</v>
      </c>
      <c r="J28">
        <v>1</v>
      </c>
      <c r="K28">
        <f t="shared" si="2"/>
        <v>7.4598000000000025E-3</v>
      </c>
      <c r="M28" t="s">
        <v>22</v>
      </c>
      <c r="N28">
        <v>1.1595899999999999E-2</v>
      </c>
      <c r="O28">
        <v>2.3827000000000002E-3</v>
      </c>
      <c r="P28">
        <v>12439</v>
      </c>
      <c r="Q28">
        <v>6.9255000000000002E-3</v>
      </c>
      <c r="R28">
        <v>1.6266300000000001E-2</v>
      </c>
      <c r="S28">
        <v>2</v>
      </c>
      <c r="T28">
        <v>1</v>
      </c>
      <c r="U28">
        <f t="shared" si="3"/>
        <v>4.6704000000000016E-3</v>
      </c>
      <c r="X28" t="s">
        <v>22</v>
      </c>
      <c r="Y28">
        <v>9.6228000000000008E-3</v>
      </c>
      <c r="Z28">
        <v>2.4153999999999998E-3</v>
      </c>
      <c r="AA28">
        <v>12439</v>
      </c>
      <c r="AB28">
        <v>4.8881999999999997E-3</v>
      </c>
      <c r="AC28">
        <v>1.4357399999999999E-2</v>
      </c>
      <c r="AD28">
        <v>2</v>
      </c>
      <c r="AE28">
        <v>2</v>
      </c>
      <c r="AF28">
        <f t="shared" si="4"/>
        <v>4.7345999999999985E-3</v>
      </c>
      <c r="AG28" t="s">
        <v>22</v>
      </c>
      <c r="AH28">
        <f t="shared" si="5"/>
        <v>0.27179334527146753</v>
      </c>
      <c r="AI28">
        <f t="shared" si="6"/>
        <v>0.22554635715022364</v>
      </c>
      <c r="AJ28">
        <f t="shared" si="7"/>
        <v>0.48284705187471</v>
      </c>
      <c r="AK28">
        <f t="shared" si="8"/>
        <v>0.41997601239158866</v>
      </c>
      <c r="AL28">
        <f t="shared" si="9"/>
        <v>1.7765227157877679</v>
      </c>
      <c r="AM28">
        <f t="shared" si="10"/>
        <v>1.8620385525085934</v>
      </c>
      <c r="AN28">
        <f t="shared" si="11"/>
        <v>-3.1068499999999999E-2</v>
      </c>
      <c r="AO28">
        <f t="shared" si="0"/>
        <v>-3.3041599999999997E-2</v>
      </c>
      <c r="AP28">
        <f t="shared" si="12"/>
        <v>-1.9247399999999998E-2</v>
      </c>
      <c r="AQ28">
        <f t="shared" si="13"/>
        <v>-1.7161099999999999E-2</v>
      </c>
      <c r="AR28">
        <f t="shared" si="1"/>
        <v>1.6141660691833704</v>
      </c>
      <c r="AS28">
        <f t="shared" si="14"/>
        <v>1.9253777438509188</v>
      </c>
    </row>
    <row r="29" spans="2:45" x14ac:dyDescent="0.25">
      <c r="B29" t="s">
        <v>23</v>
      </c>
      <c r="C29">
        <v>3.1329999999999997E-2</v>
      </c>
      <c r="D29">
        <v>3.4042999999999999E-3</v>
      </c>
      <c r="E29">
        <v>102</v>
      </c>
      <c r="F29">
        <v>2.46561E-2</v>
      </c>
      <c r="G29">
        <v>3.80039E-2</v>
      </c>
      <c r="H29">
        <v>4909</v>
      </c>
      <c r="I29">
        <v>2</v>
      </c>
      <c r="J29">
        <v>1</v>
      </c>
      <c r="K29">
        <f t="shared" si="2"/>
        <v>6.6739000000000034E-3</v>
      </c>
      <c r="M29" t="s">
        <v>23</v>
      </c>
      <c r="N29">
        <v>1.38925E-2</v>
      </c>
      <c r="O29">
        <v>2.0600000000000002E-3</v>
      </c>
      <c r="P29">
        <v>5957</v>
      </c>
      <c r="Q29">
        <v>9.8542000000000005E-3</v>
      </c>
      <c r="R29">
        <v>1.79309E-2</v>
      </c>
      <c r="S29">
        <v>2</v>
      </c>
      <c r="T29">
        <v>1</v>
      </c>
      <c r="U29">
        <f t="shared" si="3"/>
        <v>4.0383999999999993E-3</v>
      </c>
      <c r="X29" t="s">
        <v>23</v>
      </c>
      <c r="Y29">
        <v>1.1991E-2</v>
      </c>
      <c r="Z29">
        <v>1.9256E-3</v>
      </c>
      <c r="AA29">
        <v>5957</v>
      </c>
      <c r="AB29">
        <v>8.2161000000000005E-3</v>
      </c>
      <c r="AC29">
        <v>1.57658E-2</v>
      </c>
      <c r="AD29">
        <v>2</v>
      </c>
      <c r="AE29">
        <v>2</v>
      </c>
      <c r="AF29">
        <f t="shared" si="4"/>
        <v>3.7748E-3</v>
      </c>
      <c r="AG29" t="s">
        <v>23</v>
      </c>
      <c r="AH29">
        <f t="shared" si="5"/>
        <v>0.44342483242898184</v>
      </c>
      <c r="AI29">
        <f t="shared" si="6"/>
        <v>0.38273220555378235</v>
      </c>
      <c r="AJ29">
        <f t="shared" si="7"/>
        <v>0.45928106114119766</v>
      </c>
      <c r="AK29">
        <f t="shared" si="8"/>
        <v>0.35022761164743738</v>
      </c>
      <c r="AL29">
        <f t="shared" si="9"/>
        <v>1.0357585492570611</v>
      </c>
      <c r="AM29">
        <f t="shared" si="10"/>
        <v>0.9150722269130358</v>
      </c>
      <c r="AN29">
        <f t="shared" si="11"/>
        <v>-1.7437499999999995E-2</v>
      </c>
      <c r="AO29">
        <f t="shared" si="0"/>
        <v>-1.9338999999999995E-2</v>
      </c>
      <c r="AP29">
        <f t="shared" si="12"/>
        <v>-1.6557500000000003E-2</v>
      </c>
      <c r="AQ29">
        <f t="shared" si="13"/>
        <v>-1.3778600000000002E-2</v>
      </c>
      <c r="AR29">
        <f t="shared" si="1"/>
        <v>1.0531481201872259</v>
      </c>
      <c r="AS29">
        <f t="shared" si="14"/>
        <v>1.4035533363331538</v>
      </c>
    </row>
    <row r="30" spans="2:45" x14ac:dyDescent="0.25">
      <c r="B30" t="s">
        <v>24</v>
      </c>
      <c r="C30">
        <v>4.7634500000000003E-2</v>
      </c>
      <c r="D30">
        <v>3.0534999999999998E-3</v>
      </c>
      <c r="E30">
        <v>102</v>
      </c>
      <c r="F30">
        <v>4.1648999999999999E-2</v>
      </c>
      <c r="G30">
        <v>5.3619899999999998E-2</v>
      </c>
      <c r="H30">
        <v>9959</v>
      </c>
      <c r="I30">
        <v>2</v>
      </c>
      <c r="J30">
        <v>1</v>
      </c>
      <c r="K30">
        <f t="shared" si="2"/>
        <v>5.9853999999999949E-3</v>
      </c>
      <c r="M30" t="s">
        <v>24</v>
      </c>
      <c r="N30">
        <v>2.2143800000000002E-2</v>
      </c>
      <c r="O30">
        <v>3.5739000000000001E-3</v>
      </c>
      <c r="P30">
        <v>15205</v>
      </c>
      <c r="Q30">
        <v>1.51386E-2</v>
      </c>
      <c r="R30">
        <v>2.9149000000000001E-2</v>
      </c>
      <c r="S30">
        <v>2</v>
      </c>
      <c r="T30">
        <v>1</v>
      </c>
      <c r="U30">
        <f t="shared" si="3"/>
        <v>7.0051999999999996E-3</v>
      </c>
      <c r="X30" t="s">
        <v>24</v>
      </c>
      <c r="Y30">
        <v>2.4362600000000002E-2</v>
      </c>
      <c r="Z30">
        <v>2.6892999999999999E-3</v>
      </c>
      <c r="AA30">
        <v>15205</v>
      </c>
      <c r="AB30">
        <v>1.9091199999999999E-2</v>
      </c>
      <c r="AC30">
        <v>2.9634000000000001E-2</v>
      </c>
      <c r="AD30">
        <v>2</v>
      </c>
      <c r="AE30">
        <v>2</v>
      </c>
      <c r="AF30">
        <f t="shared" si="4"/>
        <v>5.271399999999999E-3</v>
      </c>
      <c r="AG30" t="s">
        <v>24</v>
      </c>
      <c r="AH30">
        <f t="shared" si="5"/>
        <v>0.46486895002571665</v>
      </c>
      <c r="AI30">
        <f t="shared" si="6"/>
        <v>0.5114486349179691</v>
      </c>
      <c r="AJ30">
        <f t="shared" si="7"/>
        <v>0.65958138002914724</v>
      </c>
      <c r="AK30">
        <f t="shared" si="8"/>
        <v>0.57710945572184646</v>
      </c>
      <c r="AL30">
        <f t="shared" si="9"/>
        <v>1.4188544534812639</v>
      </c>
      <c r="AM30">
        <f t="shared" si="10"/>
        <v>1.1283820433197729</v>
      </c>
      <c r="AN30">
        <f t="shared" si="11"/>
        <v>-2.5490700000000002E-2</v>
      </c>
      <c r="AO30">
        <f t="shared" si="0"/>
        <v>-2.3271900000000002E-2</v>
      </c>
      <c r="AP30">
        <f t="shared" si="12"/>
        <v>-1.8745299999999999E-2</v>
      </c>
      <c r="AQ30">
        <f t="shared" si="13"/>
        <v>-1.5089600000000002E-2</v>
      </c>
      <c r="AR30">
        <f t="shared" si="1"/>
        <v>1.3598448677801904</v>
      </c>
      <c r="AS30">
        <f t="shared" si="14"/>
        <v>1.5422476407591983</v>
      </c>
    </row>
    <row r="31" spans="2:45" x14ac:dyDescent="0.25">
      <c r="B31" t="s">
        <v>25</v>
      </c>
      <c r="C31">
        <v>9.2179200000000003E-2</v>
      </c>
      <c r="D31">
        <v>4.9699999999999996E-3</v>
      </c>
      <c r="E31">
        <v>102</v>
      </c>
      <c r="F31">
        <v>8.2435400000000006E-2</v>
      </c>
      <c r="G31">
        <v>0.101923</v>
      </c>
      <c r="H31">
        <v>4247</v>
      </c>
      <c r="I31">
        <v>2</v>
      </c>
      <c r="J31">
        <v>1</v>
      </c>
      <c r="K31">
        <f t="shared" si="2"/>
        <v>9.7437999999999969E-3</v>
      </c>
      <c r="M31" t="s">
        <v>25</v>
      </c>
      <c r="N31">
        <v>4.25069E-2</v>
      </c>
      <c r="O31">
        <v>4.9800000000000001E-3</v>
      </c>
      <c r="P31">
        <v>4750</v>
      </c>
      <c r="Q31">
        <v>3.2743800000000003E-2</v>
      </c>
      <c r="R31">
        <v>5.2269999999999997E-2</v>
      </c>
      <c r="S31">
        <v>2</v>
      </c>
      <c r="T31">
        <v>1</v>
      </c>
      <c r="U31">
        <f t="shared" si="3"/>
        <v>9.7630999999999968E-3</v>
      </c>
      <c r="X31" t="s">
        <v>25</v>
      </c>
      <c r="Y31">
        <v>2.75035E-2</v>
      </c>
      <c r="Z31">
        <v>3.1335E-3</v>
      </c>
      <c r="AA31">
        <v>4750</v>
      </c>
      <c r="AB31">
        <v>2.1360400000000002E-2</v>
      </c>
      <c r="AC31">
        <v>3.3646700000000002E-2</v>
      </c>
      <c r="AD31">
        <v>2</v>
      </c>
      <c r="AE31">
        <v>2</v>
      </c>
      <c r="AF31">
        <f t="shared" si="4"/>
        <v>6.1432000000000014E-3</v>
      </c>
      <c r="AG31" t="s">
        <v>25</v>
      </c>
      <c r="AH31">
        <f t="shared" si="5"/>
        <v>0.46113331424008885</v>
      </c>
      <c r="AI31">
        <f t="shared" si="6"/>
        <v>0.29836991425397486</v>
      </c>
      <c r="AJ31">
        <f t="shared" si="7"/>
        <v>0.3916718805763324</v>
      </c>
      <c r="AK31">
        <f t="shared" si="8"/>
        <v>0.30985854501308829</v>
      </c>
      <c r="AL31">
        <f t="shared" si="9"/>
        <v>0.84936799940766938</v>
      </c>
      <c r="AM31">
        <f t="shared" si="10"/>
        <v>1.0385046554973174</v>
      </c>
      <c r="AN31">
        <f t="shared" si="11"/>
        <v>-4.9672300000000003E-2</v>
      </c>
      <c r="AO31">
        <f t="shared" si="0"/>
        <v>-6.4675700000000003E-2</v>
      </c>
      <c r="AP31">
        <f t="shared" si="12"/>
        <v>-4.6217599999999998E-2</v>
      </c>
      <c r="AQ31">
        <f t="shared" si="13"/>
        <v>-4.0738699999999996E-2</v>
      </c>
      <c r="AR31">
        <f t="shared" si="1"/>
        <v>1.0747485806272936</v>
      </c>
      <c r="AS31">
        <f t="shared" si="14"/>
        <v>1.5875739775692403</v>
      </c>
    </row>
    <row r="32" spans="2:45" x14ac:dyDescent="0.25">
      <c r="B32" t="s">
        <v>26</v>
      </c>
      <c r="C32">
        <v>0.16062960000000001</v>
      </c>
      <c r="D32">
        <v>1.6603400000000001E-2</v>
      </c>
      <c r="E32">
        <v>102</v>
      </c>
      <c r="F32">
        <v>0.12803590000000001</v>
      </c>
      <c r="G32">
        <v>0.19322329999999999</v>
      </c>
      <c r="H32">
        <v>764</v>
      </c>
      <c r="I32">
        <v>2</v>
      </c>
      <c r="J32">
        <v>1</v>
      </c>
      <c r="K32">
        <f t="shared" si="2"/>
        <v>3.2593699999999975E-2</v>
      </c>
      <c r="M32" t="s">
        <v>26</v>
      </c>
      <c r="N32">
        <v>8.6258199999999993E-2</v>
      </c>
      <c r="O32">
        <v>2.6792900000000001E-2</v>
      </c>
      <c r="P32">
        <v>787</v>
      </c>
      <c r="Q32">
        <v>3.3664199999999998E-2</v>
      </c>
      <c r="R32">
        <v>0.13885220000000001</v>
      </c>
      <c r="S32">
        <v>2</v>
      </c>
      <c r="T32">
        <v>1</v>
      </c>
      <c r="U32">
        <f t="shared" si="3"/>
        <v>5.2594000000000016E-2</v>
      </c>
      <c r="X32" t="s">
        <v>26</v>
      </c>
      <c r="Y32">
        <v>7.0022699999999993E-2</v>
      </c>
      <c r="Z32">
        <v>6.7473999999999998E-3</v>
      </c>
      <c r="AA32">
        <v>787</v>
      </c>
      <c r="AB32">
        <v>5.6777599999999998E-2</v>
      </c>
      <c r="AC32">
        <v>8.3267800000000003E-2</v>
      </c>
      <c r="AD32">
        <v>2</v>
      </c>
      <c r="AE32">
        <v>2</v>
      </c>
      <c r="AF32">
        <f t="shared" si="4"/>
        <v>1.324510000000001E-2</v>
      </c>
      <c r="AG32" t="s">
        <v>26</v>
      </c>
      <c r="AH32">
        <f t="shared" si="5"/>
        <v>0.53700065243267736</v>
      </c>
      <c r="AI32">
        <f t="shared" si="6"/>
        <v>0.43592650420594953</v>
      </c>
      <c r="AJ32">
        <f t="shared" si="7"/>
        <v>0.54696534376080397</v>
      </c>
      <c r="AK32">
        <f t="shared" si="8"/>
        <v>0.45774147303918644</v>
      </c>
      <c r="AL32">
        <f t="shared" si="9"/>
        <v>1.018556199667515</v>
      </c>
      <c r="AM32">
        <f t="shared" si="10"/>
        <v>1.0500427678123709</v>
      </c>
      <c r="AN32">
        <f t="shared" si="11"/>
        <v>-7.4371400000000018E-2</v>
      </c>
      <c r="AO32">
        <f t="shared" si="0"/>
        <v>-9.0606900000000018E-2</v>
      </c>
      <c r="AP32">
        <f t="shared" si="12"/>
        <v>-7.2776300000000016E-2</v>
      </c>
      <c r="AQ32">
        <f t="shared" si="13"/>
        <v>-6.0801600000000011E-2</v>
      </c>
      <c r="AR32">
        <f t="shared" si="1"/>
        <v>1.0219178496296184</v>
      </c>
      <c r="AS32">
        <f t="shared" si="14"/>
        <v>1.4902058498460566</v>
      </c>
    </row>
    <row r="33" spans="2:45" x14ac:dyDescent="0.25">
      <c r="B33" t="s">
        <v>27</v>
      </c>
      <c r="C33">
        <v>4.1931799999999998E-2</v>
      </c>
      <c r="D33">
        <v>4.2491999999999999E-3</v>
      </c>
      <c r="E33">
        <v>102</v>
      </c>
      <c r="F33">
        <v>3.3575099999999997E-2</v>
      </c>
      <c r="G33">
        <v>5.0288600000000003E-2</v>
      </c>
      <c r="H33">
        <v>356</v>
      </c>
      <c r="I33">
        <v>2</v>
      </c>
      <c r="J33">
        <v>1</v>
      </c>
      <c r="K33">
        <f t="shared" si="2"/>
        <v>8.3568000000000045E-3</v>
      </c>
      <c r="M33" t="s">
        <v>27</v>
      </c>
      <c r="N33">
        <v>1.90841E-2</v>
      </c>
      <c r="O33">
        <v>3.8221000000000002E-3</v>
      </c>
      <c r="P33">
        <v>367</v>
      </c>
      <c r="Q33">
        <v>1.15681E-2</v>
      </c>
      <c r="R33">
        <v>2.6600100000000002E-2</v>
      </c>
      <c r="S33">
        <v>2</v>
      </c>
      <c r="T33">
        <v>1</v>
      </c>
      <c r="U33">
        <f t="shared" si="3"/>
        <v>7.5160000000000018E-3</v>
      </c>
      <c r="X33" t="s">
        <v>27</v>
      </c>
      <c r="Y33">
        <v>1.9889899999999999E-2</v>
      </c>
      <c r="Z33">
        <v>3.6511E-3</v>
      </c>
      <c r="AA33">
        <v>367</v>
      </c>
      <c r="AB33">
        <v>1.27102E-2</v>
      </c>
      <c r="AC33">
        <v>2.7069599999999999E-2</v>
      </c>
      <c r="AD33">
        <v>2</v>
      </c>
      <c r="AE33">
        <v>2</v>
      </c>
      <c r="AF33">
        <f t="shared" si="4"/>
        <v>7.1797000000000007E-3</v>
      </c>
      <c r="AG33" t="s">
        <v>27</v>
      </c>
      <c r="AH33">
        <f t="shared" si="5"/>
        <v>0.45512236536471129</v>
      </c>
      <c r="AI33">
        <f t="shared" si="6"/>
        <v>0.4743392842663563</v>
      </c>
      <c r="AJ33">
        <f t="shared" si="7"/>
        <v>0.51445705808705167</v>
      </c>
      <c r="AK33">
        <f t="shared" si="8"/>
        <v>0.66535503487748171</v>
      </c>
      <c r="AL33">
        <f t="shared" si="9"/>
        <v>1.1303708568019781</v>
      </c>
      <c r="AM33">
        <f t="shared" si="10"/>
        <v>1.4026985681916746</v>
      </c>
      <c r="AN33">
        <f t="shared" si="11"/>
        <v>-2.2847699999999999E-2</v>
      </c>
      <c r="AO33">
        <f t="shared" si="0"/>
        <v>-2.20419E-2</v>
      </c>
      <c r="AP33">
        <f t="shared" si="12"/>
        <v>-1.5903500000000001E-2</v>
      </c>
      <c r="AQ33">
        <f t="shared" si="13"/>
        <v>-2.3074700000000004E-2</v>
      </c>
      <c r="AR33">
        <f t="shared" si="1"/>
        <v>1.4366460213160623</v>
      </c>
      <c r="AS33">
        <f t="shared" si="14"/>
        <v>0.95524102155174262</v>
      </c>
    </row>
    <row r="34" spans="2:45" x14ac:dyDescent="0.25">
      <c r="B34" t="s">
        <v>28</v>
      </c>
      <c r="C34">
        <v>2.2496800000000001E-2</v>
      </c>
      <c r="D34">
        <v>3.0262000000000002E-3</v>
      </c>
      <c r="E34">
        <v>102</v>
      </c>
      <c r="F34">
        <v>1.6563999999999999E-2</v>
      </c>
      <c r="G34">
        <v>2.8429599999999999E-2</v>
      </c>
      <c r="H34">
        <v>4602</v>
      </c>
      <c r="I34">
        <v>2</v>
      </c>
      <c r="J34">
        <v>1</v>
      </c>
      <c r="K34">
        <f t="shared" si="2"/>
        <v>5.9327999999999985E-3</v>
      </c>
      <c r="M34" t="s">
        <v>28</v>
      </c>
      <c r="N34">
        <v>1.2357E-2</v>
      </c>
      <c r="O34">
        <v>2.6351999999999999E-3</v>
      </c>
      <c r="P34">
        <v>5822</v>
      </c>
      <c r="Q34">
        <v>7.1910000000000003E-3</v>
      </c>
      <c r="R34">
        <v>1.7523E-2</v>
      </c>
      <c r="S34">
        <v>2</v>
      </c>
      <c r="T34">
        <v>1</v>
      </c>
      <c r="U34">
        <f t="shared" si="3"/>
        <v>5.1660000000000005E-3</v>
      </c>
      <c r="X34" t="s">
        <v>28</v>
      </c>
      <c r="Y34">
        <v>9.6561000000000008E-3</v>
      </c>
      <c r="Z34">
        <v>2.0699E-3</v>
      </c>
      <c r="AA34">
        <v>5822</v>
      </c>
      <c r="AB34">
        <v>5.5983999999999999E-3</v>
      </c>
      <c r="AC34">
        <v>1.37138E-2</v>
      </c>
      <c r="AD34">
        <v>2</v>
      </c>
      <c r="AE34">
        <v>2</v>
      </c>
      <c r="AF34">
        <f t="shared" si="4"/>
        <v>4.0576999999999992E-3</v>
      </c>
      <c r="AG34" t="s">
        <v>28</v>
      </c>
      <c r="AH34">
        <f t="shared" si="5"/>
        <v>0.54927811955478112</v>
      </c>
      <c r="AI34">
        <f t="shared" si="6"/>
        <v>0.42922104477081185</v>
      </c>
      <c r="AJ34">
        <f t="shared" si="7"/>
        <v>0.60354712831332158</v>
      </c>
      <c r="AK34">
        <f t="shared" si="8"/>
        <v>0.67718564774332013</v>
      </c>
      <c r="AL34">
        <f t="shared" si="9"/>
        <v>1.0988006017835343</v>
      </c>
      <c r="AM34">
        <f t="shared" si="10"/>
        <v>1.5777083998873171</v>
      </c>
      <c r="AN34">
        <f t="shared" si="11"/>
        <v>-1.0139800000000001E-2</v>
      </c>
      <c r="AO34">
        <f t="shared" si="0"/>
        <v>-1.28407E-2</v>
      </c>
      <c r="AP34">
        <f t="shared" si="12"/>
        <v>-1.3327099999999998E-2</v>
      </c>
      <c r="AQ34">
        <f t="shared" si="13"/>
        <v>-1.6367199999999998E-2</v>
      </c>
      <c r="AR34">
        <f t="shared" si="1"/>
        <v>0.76084069302398893</v>
      </c>
      <c r="AS34">
        <f t="shared" si="14"/>
        <v>0.78453858937386978</v>
      </c>
    </row>
    <row r="35" spans="2:45" x14ac:dyDescent="0.25">
      <c r="B35" t="s">
        <v>29</v>
      </c>
      <c r="C35">
        <v>5.38924E-2</v>
      </c>
      <c r="D35">
        <v>4.2563999999999996E-3</v>
      </c>
      <c r="E35">
        <v>102</v>
      </c>
      <c r="F35">
        <v>4.5546099999999999E-2</v>
      </c>
      <c r="G35">
        <v>6.2238700000000001E-2</v>
      </c>
      <c r="H35">
        <v>2668</v>
      </c>
      <c r="I35">
        <v>2</v>
      </c>
      <c r="J35">
        <v>1</v>
      </c>
      <c r="K35">
        <f t="shared" si="2"/>
        <v>8.3463000000000009E-3</v>
      </c>
      <c r="M35" t="s">
        <v>29</v>
      </c>
      <c r="N35">
        <v>2.3657000000000001E-2</v>
      </c>
      <c r="O35">
        <v>3.2777000000000001E-3</v>
      </c>
      <c r="P35">
        <v>2868</v>
      </c>
      <c r="Q35">
        <v>1.7230200000000001E-2</v>
      </c>
      <c r="R35">
        <v>3.0083800000000001E-2</v>
      </c>
      <c r="S35">
        <v>2</v>
      </c>
      <c r="T35">
        <v>1</v>
      </c>
      <c r="U35">
        <f t="shared" si="3"/>
        <v>6.4267999999999999E-3</v>
      </c>
      <c r="X35" t="s">
        <v>29</v>
      </c>
      <c r="Y35">
        <v>2.5380199999999999E-2</v>
      </c>
      <c r="Z35">
        <v>3.3595999999999999E-3</v>
      </c>
      <c r="AA35">
        <v>2868</v>
      </c>
      <c r="AB35">
        <v>1.8792699999999999E-2</v>
      </c>
      <c r="AC35">
        <v>3.1967700000000002E-2</v>
      </c>
      <c r="AD35">
        <v>2</v>
      </c>
      <c r="AE35">
        <v>2</v>
      </c>
      <c r="AF35">
        <f t="shared" si="4"/>
        <v>6.5875000000000031E-3</v>
      </c>
      <c r="AG35" t="s">
        <v>29</v>
      </c>
      <c r="AH35">
        <f t="shared" si="5"/>
        <v>0.43896727553421261</v>
      </c>
      <c r="AI35">
        <f t="shared" si="6"/>
        <v>0.47094209944259297</v>
      </c>
      <c r="AJ35">
        <f t="shared" si="7"/>
        <v>0.5356320048802965</v>
      </c>
      <c r="AK35">
        <f t="shared" si="8"/>
        <v>0.59716138076046954</v>
      </c>
      <c r="AL35">
        <f t="shared" si="9"/>
        <v>1.2202094204595211</v>
      </c>
      <c r="AM35">
        <f t="shared" si="10"/>
        <v>1.2680144363123826</v>
      </c>
      <c r="AN35">
        <f t="shared" si="11"/>
        <v>-3.0235399999999999E-2</v>
      </c>
      <c r="AO35">
        <f t="shared" si="0"/>
        <v>-2.8512200000000001E-2</v>
      </c>
      <c r="AP35">
        <f t="shared" si="12"/>
        <v>-1.8621900000000004E-2</v>
      </c>
      <c r="AQ35">
        <f t="shared" si="13"/>
        <v>-2.1466200000000001E-2</v>
      </c>
      <c r="AR35">
        <f t="shared" si="1"/>
        <v>1.6236474258802804</v>
      </c>
      <c r="AS35">
        <f t="shared" si="14"/>
        <v>1.3282369492504496</v>
      </c>
    </row>
    <row r="36" spans="2:45" x14ac:dyDescent="0.25">
      <c r="B36" t="s">
        <v>30</v>
      </c>
      <c r="C36">
        <v>8.0991300000000002E-2</v>
      </c>
      <c r="D36">
        <v>5.9242000000000001E-3</v>
      </c>
      <c r="E36">
        <v>102</v>
      </c>
      <c r="F36">
        <v>6.93714E-2</v>
      </c>
      <c r="G36">
        <v>9.2611200000000005E-2</v>
      </c>
      <c r="H36">
        <v>1629</v>
      </c>
      <c r="I36">
        <v>2</v>
      </c>
      <c r="J36">
        <v>1</v>
      </c>
      <c r="K36">
        <f t="shared" si="2"/>
        <v>1.1619900000000002E-2</v>
      </c>
      <c r="M36" t="s">
        <v>30</v>
      </c>
      <c r="N36">
        <v>3.7714299999999999E-2</v>
      </c>
      <c r="O36">
        <v>4.2843999999999998E-3</v>
      </c>
      <c r="P36">
        <v>1828</v>
      </c>
      <c r="Q36">
        <v>2.9311400000000001E-2</v>
      </c>
      <c r="R36">
        <v>4.6117199999999997E-2</v>
      </c>
      <c r="S36">
        <v>2</v>
      </c>
      <c r="T36">
        <v>1</v>
      </c>
      <c r="U36">
        <f t="shared" si="3"/>
        <v>8.4028999999999979E-3</v>
      </c>
      <c r="X36" t="s">
        <v>30</v>
      </c>
      <c r="Y36">
        <v>3.7090499999999998E-2</v>
      </c>
      <c r="Z36">
        <v>4.1148000000000001E-3</v>
      </c>
      <c r="AA36">
        <v>1828</v>
      </c>
      <c r="AB36">
        <v>2.9020399999999998E-2</v>
      </c>
      <c r="AC36">
        <v>4.5160699999999998E-2</v>
      </c>
      <c r="AD36">
        <v>2</v>
      </c>
      <c r="AE36">
        <v>2</v>
      </c>
      <c r="AF36">
        <f t="shared" si="4"/>
        <v>8.0701999999999996E-3</v>
      </c>
      <c r="AG36" t="s">
        <v>30</v>
      </c>
      <c r="AH36">
        <f t="shared" si="5"/>
        <v>0.46565865716441146</v>
      </c>
      <c r="AI36">
        <f t="shared" si="6"/>
        <v>0.45795659533801775</v>
      </c>
      <c r="AJ36">
        <f t="shared" si="7"/>
        <v>0.5654173664151011</v>
      </c>
      <c r="AK36">
        <f t="shared" si="8"/>
        <v>0.5619155295324787</v>
      </c>
      <c r="AL36">
        <f t="shared" si="9"/>
        <v>1.2142314068810871</v>
      </c>
      <c r="AM36">
        <f t="shared" si="10"/>
        <v>1.2270060858447269</v>
      </c>
      <c r="AN36">
        <f t="shared" si="11"/>
        <v>-4.3277000000000003E-2</v>
      </c>
      <c r="AO36">
        <f t="shared" si="0"/>
        <v>-4.3900800000000004E-2</v>
      </c>
      <c r="AP36">
        <f t="shared" si="12"/>
        <v>-3.1850799999999999E-2</v>
      </c>
      <c r="AQ36">
        <f t="shared" si="13"/>
        <v>-3.1596199999999998E-2</v>
      </c>
      <c r="AR36">
        <f t="shared" si="1"/>
        <v>1.3587413816921396</v>
      </c>
      <c r="AS36">
        <f t="shared" si="14"/>
        <v>1.3894329064887552</v>
      </c>
    </row>
    <row r="37" spans="2:45" x14ac:dyDescent="0.25">
      <c r="B37" t="s">
        <v>376</v>
      </c>
      <c r="C37">
        <f>MAX(C7:C36)-MIN(C7:C36)</f>
        <v>0.1381328</v>
      </c>
      <c r="M37" t="s">
        <v>376</v>
      </c>
      <c r="N37">
        <f>MAX(N7:N36)-MIN(N7:N36)</f>
        <v>7.5083799999999992E-2</v>
      </c>
      <c r="X37" t="s">
        <v>376</v>
      </c>
      <c r="Y37">
        <f>MAX(Y7:Y36)-MIN(Y7:Y36)</f>
        <v>6.1731199999999993E-2</v>
      </c>
      <c r="AG37" t="s">
        <v>157</v>
      </c>
      <c r="AH37">
        <f>MIN(AH8:AH36)</f>
        <v>0.23141199879333713</v>
      </c>
      <c r="AI37">
        <f>MIN(AI8:AI36)</f>
        <v>0.22554635715022364</v>
      </c>
      <c r="AJ37">
        <f>MIN(AJ8:AJ36)</f>
        <v>0.27689748482839016</v>
      </c>
      <c r="AK37">
        <f>MIN(AK8:AK36)</f>
        <v>0.2843194273571189</v>
      </c>
    </row>
    <row r="38" spans="2:45" x14ac:dyDescent="0.25">
      <c r="B38" t="s">
        <v>377</v>
      </c>
      <c r="C38">
        <f>_xlfn.STDEV.P(C7:C36)</f>
        <v>2.7419638733159873E-2</v>
      </c>
      <c r="M38" t="s">
        <v>377</v>
      </c>
      <c r="N38">
        <f>_xlfn.STDEV.P(N7:N36)</f>
        <v>1.4911213278762945E-2</v>
      </c>
      <c r="X38" t="s">
        <v>377</v>
      </c>
      <c r="Y38">
        <f>_xlfn.STDEV.P(Y7:Y36)</f>
        <v>1.401840564183222E-2</v>
      </c>
      <c r="AG38" t="s">
        <v>158</v>
      </c>
      <c r="AH38">
        <f>MAX(AH8:AH37)</f>
        <v>0.71719175367461674</v>
      </c>
      <c r="AI38">
        <f>MAX(AI8:AI37)</f>
        <v>0.59975091269755454</v>
      </c>
      <c r="AJ38">
        <f>MAX(AJ8:AJ37)</f>
        <v>0.69204414122208557</v>
      </c>
      <c r="AK38">
        <f>MAX(AK8:AK37)</f>
        <v>0.67718564774332013</v>
      </c>
    </row>
    <row r="39" spans="2:45" x14ac:dyDescent="0.25">
      <c r="B39" t="s">
        <v>378</v>
      </c>
      <c r="C39">
        <f>C38/AVERAGE(C7:C36)</f>
        <v>0.4633431379506362</v>
      </c>
      <c r="M39" t="s">
        <v>378</v>
      </c>
      <c r="N39">
        <f>N38/AVERAGE(N7:N36)</f>
        <v>0.55838817686306064</v>
      </c>
      <c r="X39" t="s">
        <v>378</v>
      </c>
      <c r="Y39">
        <f>Y38/AVERAGE(Y7:Y36)</f>
        <v>0.54001693056641054</v>
      </c>
      <c r="AR39" t="e">
        <f t="shared" ref="AR39" si="15">AO39/AQ39</f>
        <v>#DIV/0!</v>
      </c>
    </row>
    <row r="40" spans="2:45" x14ac:dyDescent="0.25">
      <c r="B40" t="s">
        <v>289</v>
      </c>
      <c r="I40" t="s">
        <v>291</v>
      </c>
    </row>
    <row r="41" spans="2:45" x14ac:dyDescent="0.25">
      <c r="C41" t="s">
        <v>290</v>
      </c>
      <c r="Q41" s="20"/>
      <c r="R41" s="20" t="s">
        <v>289</v>
      </c>
      <c r="S41" s="20"/>
      <c r="T41" s="20" t="s">
        <v>295</v>
      </c>
      <c r="U41" s="20"/>
      <c r="V41" s="20" t="s">
        <v>291</v>
      </c>
      <c r="W41" s="20"/>
      <c r="X41" s="20"/>
      <c r="Y41" s="20"/>
    </row>
    <row r="42" spans="2:45" x14ac:dyDescent="0.25">
      <c r="C42" t="s">
        <v>207</v>
      </c>
      <c r="D42" t="s">
        <v>208</v>
      </c>
      <c r="E42" t="s">
        <v>209</v>
      </c>
      <c r="F42" t="s">
        <v>210</v>
      </c>
      <c r="J42" t="s">
        <v>207</v>
      </c>
      <c r="K42" t="s">
        <v>208</v>
      </c>
      <c r="L42" t="s">
        <v>209</v>
      </c>
      <c r="M42" t="s">
        <v>210</v>
      </c>
      <c r="Q42" s="19"/>
      <c r="R42" s="19" t="s">
        <v>246</v>
      </c>
      <c r="S42" s="19" t="s">
        <v>245</v>
      </c>
      <c r="T42" s="19" t="s">
        <v>246</v>
      </c>
      <c r="U42" s="19" t="s">
        <v>245</v>
      </c>
      <c r="V42" s="19" t="s">
        <v>246</v>
      </c>
      <c r="W42" s="19"/>
      <c r="X42" s="19" t="s">
        <v>245</v>
      </c>
      <c r="Y42" s="19"/>
      <c r="AG42" t="s">
        <v>189</v>
      </c>
    </row>
    <row r="43" spans="2:45" x14ac:dyDescent="0.25">
      <c r="B43" t="s">
        <v>1</v>
      </c>
      <c r="C43">
        <v>6077</v>
      </c>
      <c r="D43">
        <v>6077</v>
      </c>
      <c r="E43">
        <v>6077</v>
      </c>
      <c r="F43">
        <v>6077</v>
      </c>
      <c r="I43" t="s">
        <v>1</v>
      </c>
      <c r="J43">
        <v>0.48810160000000002</v>
      </c>
      <c r="K43">
        <v>0.43369410000000003</v>
      </c>
      <c r="L43">
        <v>0.48810160000000002</v>
      </c>
      <c r="M43">
        <v>0.43369410000000003</v>
      </c>
      <c r="V43" t="s">
        <v>211</v>
      </c>
      <c r="W43" t="s">
        <v>212</v>
      </c>
      <c r="X43" t="s">
        <v>211</v>
      </c>
      <c r="Y43" t="s">
        <v>212</v>
      </c>
      <c r="AC43" t="s">
        <v>310</v>
      </c>
      <c r="AD43" t="s">
        <v>311</v>
      </c>
      <c r="AE43" t="s">
        <v>312</v>
      </c>
      <c r="AG43" t="s">
        <v>310</v>
      </c>
      <c r="AH43" t="s">
        <v>311</v>
      </c>
      <c r="AI43" t="s">
        <v>312</v>
      </c>
    </row>
    <row r="44" spans="2:45" x14ac:dyDescent="0.25">
      <c r="B44" t="s">
        <v>2</v>
      </c>
      <c r="C44">
        <v>268</v>
      </c>
      <c r="D44">
        <v>268</v>
      </c>
      <c r="E44">
        <v>268</v>
      </c>
      <c r="F44">
        <v>268</v>
      </c>
      <c r="I44" t="s">
        <v>2</v>
      </c>
      <c r="J44">
        <v>0.46308830000000001</v>
      </c>
      <c r="K44">
        <v>0.41113420000000001</v>
      </c>
      <c r="L44">
        <v>0.46822180000000002</v>
      </c>
      <c r="M44">
        <v>0.41662939999999998</v>
      </c>
      <c r="O44" s="32"/>
      <c r="P44" s="32"/>
      <c r="Q44" s="20" t="s">
        <v>1</v>
      </c>
      <c r="R44" s="43">
        <v>2602</v>
      </c>
      <c r="S44" s="43">
        <v>2808</v>
      </c>
      <c r="T44" s="43">
        <v>6077</v>
      </c>
      <c r="U44" s="43">
        <v>6078</v>
      </c>
      <c r="V44" s="36">
        <v>0.48810160000000002</v>
      </c>
      <c r="W44" s="36">
        <v>0.43369410000000003</v>
      </c>
      <c r="X44" s="36">
        <v>0.3239206</v>
      </c>
      <c r="Y44" s="36">
        <v>0.2833039</v>
      </c>
      <c r="AB44" t="s">
        <v>15</v>
      </c>
      <c r="AC44">
        <v>3.5225800000000002E-2</v>
      </c>
      <c r="AD44">
        <v>1.1174399999999999E-2</v>
      </c>
      <c r="AE44">
        <v>8.2915000000000003E-3</v>
      </c>
      <c r="AG44">
        <v>9.4684000000000018E-3</v>
      </c>
      <c r="AH44">
        <v>8.1391000000000015E-3</v>
      </c>
      <c r="AI44">
        <v>5.9904999999999993E-3</v>
      </c>
    </row>
    <row r="45" spans="2:45" x14ac:dyDescent="0.25">
      <c r="B45" t="s">
        <v>3</v>
      </c>
      <c r="C45">
        <v>7232</v>
      </c>
      <c r="D45">
        <v>7232</v>
      </c>
      <c r="E45">
        <v>7232</v>
      </c>
      <c r="F45">
        <v>7232</v>
      </c>
      <c r="I45" t="s">
        <v>3</v>
      </c>
      <c r="J45">
        <v>0.1967274</v>
      </c>
      <c r="K45">
        <v>0.17438960000000001</v>
      </c>
      <c r="L45">
        <v>0.19873179999999999</v>
      </c>
      <c r="M45">
        <v>0.17622180000000001</v>
      </c>
      <c r="O45" s="32"/>
      <c r="P45" s="32"/>
      <c r="Q45" s="19" t="s">
        <v>2</v>
      </c>
      <c r="R45" s="44">
        <v>2278</v>
      </c>
      <c r="S45" s="44">
        <v>2515</v>
      </c>
      <c r="T45" s="44">
        <v>268</v>
      </c>
      <c r="U45" s="44">
        <v>268</v>
      </c>
      <c r="V45" s="37">
        <v>0.46822180000000002</v>
      </c>
      <c r="W45" s="37">
        <v>0.41662939999999998</v>
      </c>
      <c r="X45" s="37">
        <v>0.36604500000000001</v>
      </c>
      <c r="Y45" s="37">
        <v>0.32090760000000002</v>
      </c>
      <c r="AB45" t="s">
        <v>22</v>
      </c>
      <c r="AC45">
        <v>4.2664399999999998E-2</v>
      </c>
      <c r="AD45">
        <v>1.1595899999999999E-2</v>
      </c>
      <c r="AE45">
        <v>9.6228000000000008E-3</v>
      </c>
      <c r="AG45">
        <v>7.4598000000000025E-3</v>
      </c>
      <c r="AH45">
        <v>4.6704000000000016E-3</v>
      </c>
      <c r="AI45">
        <v>4.7345999999999985E-3</v>
      </c>
    </row>
    <row r="46" spans="2:45" x14ac:dyDescent="0.25">
      <c r="B46" t="s">
        <v>4</v>
      </c>
      <c r="C46">
        <v>6669</v>
      </c>
      <c r="D46">
        <v>6669</v>
      </c>
      <c r="E46">
        <v>6669</v>
      </c>
      <c r="F46">
        <v>6669</v>
      </c>
      <c r="I46" t="s">
        <v>4</v>
      </c>
      <c r="J46">
        <v>0.50659220000000005</v>
      </c>
      <c r="K46">
        <v>0.46449570000000001</v>
      </c>
      <c r="L46">
        <v>0.50659220000000005</v>
      </c>
      <c r="M46">
        <v>0.46449570000000001</v>
      </c>
      <c r="O46" s="32"/>
      <c r="P46" s="32"/>
      <c r="Q46" s="19" t="s">
        <v>3</v>
      </c>
      <c r="R46" s="44">
        <v>3078</v>
      </c>
      <c r="S46" s="44">
        <v>3363</v>
      </c>
      <c r="T46" s="44">
        <v>7232</v>
      </c>
      <c r="U46" s="44">
        <v>7232</v>
      </c>
      <c r="V46" s="37">
        <v>0.19873179999999999</v>
      </c>
      <c r="W46" s="37">
        <v>0.17622180000000001</v>
      </c>
      <c r="X46" s="37">
        <v>0.20590849999999999</v>
      </c>
      <c r="Y46" s="37">
        <v>0.1630287</v>
      </c>
      <c r="AB46" t="s">
        <v>28</v>
      </c>
      <c r="AC46">
        <v>2.2496800000000001E-2</v>
      </c>
      <c r="AD46">
        <v>1.2357E-2</v>
      </c>
      <c r="AE46">
        <v>9.6561000000000008E-3</v>
      </c>
      <c r="AG46">
        <v>5.9327999999999985E-3</v>
      </c>
      <c r="AH46">
        <v>5.1660000000000005E-3</v>
      </c>
      <c r="AI46">
        <v>4.0576999999999992E-3</v>
      </c>
    </row>
    <row r="47" spans="2:45" x14ac:dyDescent="0.25">
      <c r="B47" t="s">
        <v>5</v>
      </c>
      <c r="C47">
        <v>4191</v>
      </c>
      <c r="D47">
        <v>4191</v>
      </c>
      <c r="E47">
        <v>4191</v>
      </c>
      <c r="F47">
        <v>4191</v>
      </c>
      <c r="I47" t="s">
        <v>5</v>
      </c>
      <c r="J47">
        <v>0.61811459999999996</v>
      </c>
      <c r="K47">
        <v>0.50101379999999995</v>
      </c>
      <c r="L47">
        <v>0.61622250000000001</v>
      </c>
      <c r="M47">
        <v>0.49911650000000002</v>
      </c>
      <c r="O47" s="32"/>
      <c r="P47" s="32"/>
      <c r="Q47" s="19" t="s">
        <v>4</v>
      </c>
      <c r="R47" s="44">
        <v>2878</v>
      </c>
      <c r="S47" s="44">
        <v>2904</v>
      </c>
      <c r="T47" s="44">
        <v>6669</v>
      </c>
      <c r="U47" s="44">
        <v>6675</v>
      </c>
      <c r="V47" s="37">
        <v>0.50659220000000005</v>
      </c>
      <c r="W47" s="37">
        <v>0.46449570000000001</v>
      </c>
      <c r="X47" s="37">
        <v>0.39128170000000001</v>
      </c>
      <c r="Y47" s="37">
        <v>0.3390126</v>
      </c>
      <c r="AB47" t="s">
        <v>17</v>
      </c>
      <c r="AC47">
        <v>3.8559999999999997E-2</v>
      </c>
      <c r="AD47">
        <v>1.45463E-2</v>
      </c>
      <c r="AE47">
        <v>1.08416E-2</v>
      </c>
      <c r="AG47">
        <v>6.9452000000000055E-3</v>
      </c>
      <c r="AH47">
        <v>3.9809000000000008E-3</v>
      </c>
      <c r="AI47">
        <v>3.491600000000001E-3</v>
      </c>
    </row>
    <row r="48" spans="2:45" x14ac:dyDescent="0.25">
      <c r="B48" t="s">
        <v>6</v>
      </c>
      <c r="C48">
        <v>1836</v>
      </c>
      <c r="D48">
        <v>1836</v>
      </c>
      <c r="E48">
        <v>1836</v>
      </c>
      <c r="F48">
        <v>1836</v>
      </c>
      <c r="I48" t="s">
        <v>6</v>
      </c>
      <c r="J48">
        <v>0.37520890000000001</v>
      </c>
      <c r="K48">
        <v>0.3399102</v>
      </c>
      <c r="L48">
        <v>0.37846829999999998</v>
      </c>
      <c r="M48">
        <v>0.34342139999999999</v>
      </c>
      <c r="O48" s="32"/>
      <c r="P48" s="32"/>
      <c r="Q48" s="19" t="s">
        <v>5</v>
      </c>
      <c r="R48" s="44">
        <v>2139</v>
      </c>
      <c r="S48" s="44">
        <v>2184</v>
      </c>
      <c r="T48" s="44">
        <v>4191</v>
      </c>
      <c r="U48" s="44">
        <v>4191</v>
      </c>
      <c r="V48" s="37">
        <v>0.61622250000000001</v>
      </c>
      <c r="W48" s="37">
        <v>0.49911650000000002</v>
      </c>
      <c r="X48" s="37">
        <v>0.47405039999999998</v>
      </c>
      <c r="Y48" s="37">
        <v>0.40054190000000001</v>
      </c>
      <c r="AB48" t="s">
        <v>23</v>
      </c>
      <c r="AC48">
        <v>3.1329999999999997E-2</v>
      </c>
      <c r="AD48">
        <v>1.38925E-2</v>
      </c>
      <c r="AE48">
        <v>1.1991E-2</v>
      </c>
      <c r="AG48">
        <v>6.6739000000000034E-3</v>
      </c>
      <c r="AH48">
        <v>4.0383999999999993E-3</v>
      </c>
      <c r="AI48">
        <v>3.7748E-3</v>
      </c>
    </row>
    <row r="49" spans="2:35" x14ac:dyDescent="0.25">
      <c r="B49" t="s">
        <v>7</v>
      </c>
      <c r="C49">
        <v>12882</v>
      </c>
      <c r="D49">
        <v>12882</v>
      </c>
      <c r="E49">
        <v>12882</v>
      </c>
      <c r="F49">
        <v>12882</v>
      </c>
      <c r="I49" t="s">
        <v>7</v>
      </c>
      <c r="J49">
        <v>0.48583349999999997</v>
      </c>
      <c r="K49">
        <v>0.45673789999999997</v>
      </c>
      <c r="L49">
        <v>0.4830739</v>
      </c>
      <c r="M49">
        <v>0.45411899999999999</v>
      </c>
      <c r="O49" s="32"/>
      <c r="P49" s="32"/>
      <c r="Q49" s="19" t="s">
        <v>6</v>
      </c>
      <c r="R49" s="44">
        <v>3620</v>
      </c>
      <c r="S49" s="44">
        <v>4204</v>
      </c>
      <c r="T49" s="44">
        <v>1836</v>
      </c>
      <c r="U49" s="44">
        <v>1836</v>
      </c>
      <c r="V49" s="37">
        <v>0.37846829999999998</v>
      </c>
      <c r="W49" s="37">
        <v>0.34342139999999999</v>
      </c>
      <c r="X49" s="37">
        <v>0.3186176</v>
      </c>
      <c r="Y49" s="37">
        <v>0.29670489999999999</v>
      </c>
      <c r="AB49" t="s">
        <v>2</v>
      </c>
      <c r="AC49">
        <v>3.73999E-2</v>
      </c>
      <c r="AD49">
        <v>1.6884300000000001E-2</v>
      </c>
      <c r="AE49">
        <v>1.26052E-2</v>
      </c>
      <c r="AG49">
        <v>7.3770000000000016E-3</v>
      </c>
      <c r="AH49">
        <v>6.2775999999999978E-3</v>
      </c>
      <c r="AI49">
        <v>4.9676999999999985E-3</v>
      </c>
    </row>
    <row r="50" spans="2:35" x14ac:dyDescent="0.25">
      <c r="B50" t="s">
        <v>9</v>
      </c>
      <c r="C50">
        <v>6070</v>
      </c>
      <c r="D50">
        <v>6070</v>
      </c>
      <c r="E50">
        <v>6070</v>
      </c>
      <c r="F50">
        <v>6070</v>
      </c>
      <c r="I50" t="s">
        <v>9</v>
      </c>
      <c r="J50">
        <v>0.38267289999999998</v>
      </c>
      <c r="K50">
        <v>0.35397519999999999</v>
      </c>
      <c r="L50">
        <v>0.38150250000000002</v>
      </c>
      <c r="M50">
        <v>0.35255449999999999</v>
      </c>
      <c r="O50" s="32"/>
      <c r="P50" s="32"/>
      <c r="Q50" s="19" t="s">
        <v>7</v>
      </c>
      <c r="R50" s="44">
        <v>5378</v>
      </c>
      <c r="S50" s="44">
        <v>5189</v>
      </c>
      <c r="T50" s="44">
        <v>12882</v>
      </c>
      <c r="U50" s="44">
        <v>12888</v>
      </c>
      <c r="V50" s="37">
        <v>0.4830739</v>
      </c>
      <c r="W50" s="37">
        <v>0.45411899999999999</v>
      </c>
      <c r="X50" s="37">
        <v>0.34146739999999998</v>
      </c>
      <c r="Y50" s="37">
        <v>0.312357</v>
      </c>
      <c r="AB50" t="s">
        <v>6</v>
      </c>
      <c r="AC50">
        <v>2.5854599999999998E-2</v>
      </c>
      <c r="AD50">
        <v>1.60397E-2</v>
      </c>
      <c r="AE50">
        <v>1.43383E-2</v>
      </c>
      <c r="AG50">
        <v>4.1825000000000022E-3</v>
      </c>
      <c r="AH50">
        <v>4.8111999999999981E-3</v>
      </c>
      <c r="AI50">
        <v>3.2648999999999994E-3</v>
      </c>
    </row>
    <row r="51" spans="2:35" x14ac:dyDescent="0.25">
      <c r="B51" t="s">
        <v>10</v>
      </c>
      <c r="C51">
        <v>3521</v>
      </c>
      <c r="D51">
        <v>3521</v>
      </c>
      <c r="E51">
        <v>3521</v>
      </c>
      <c r="F51">
        <v>3521</v>
      </c>
      <c r="I51" t="s">
        <v>10</v>
      </c>
      <c r="J51">
        <v>0.33967380000000003</v>
      </c>
      <c r="K51">
        <v>0.30249500000000001</v>
      </c>
      <c r="L51">
        <v>0.33922659999999999</v>
      </c>
      <c r="M51">
        <v>0.30201939999999999</v>
      </c>
      <c r="O51" s="32"/>
      <c r="P51" s="32"/>
      <c r="Q51" s="19" t="s">
        <v>9</v>
      </c>
      <c r="R51" s="44">
        <v>3004</v>
      </c>
      <c r="S51" s="44">
        <v>3034</v>
      </c>
      <c r="T51" s="44">
        <v>6070</v>
      </c>
      <c r="U51" s="44">
        <v>6068</v>
      </c>
      <c r="V51" s="37">
        <v>0.38150250000000002</v>
      </c>
      <c r="W51" s="37">
        <v>0.35255449999999999</v>
      </c>
      <c r="X51" s="37">
        <v>0.32286589999999998</v>
      </c>
      <c r="Y51" s="37">
        <v>0.27355770000000001</v>
      </c>
      <c r="AB51" t="s">
        <v>4</v>
      </c>
      <c r="AC51">
        <v>4.1098200000000001E-2</v>
      </c>
      <c r="AD51">
        <v>1.9795299999999998E-2</v>
      </c>
      <c r="AE51">
        <v>1.6071499999999999E-2</v>
      </c>
      <c r="AG51">
        <v>8.7657999999999972E-3</v>
      </c>
      <c r="AH51">
        <v>5.7371000000000019E-3</v>
      </c>
      <c r="AI51">
        <v>5.1461000000000007E-3</v>
      </c>
    </row>
    <row r="52" spans="2:35" x14ac:dyDescent="0.25">
      <c r="B52" t="s">
        <v>11</v>
      </c>
      <c r="C52">
        <v>2198</v>
      </c>
      <c r="D52">
        <v>2198</v>
      </c>
      <c r="E52">
        <v>2198</v>
      </c>
      <c r="F52">
        <v>2198</v>
      </c>
      <c r="I52" t="s">
        <v>11</v>
      </c>
      <c r="J52">
        <v>0.38027559999999999</v>
      </c>
      <c r="K52">
        <v>0.3371248</v>
      </c>
      <c r="L52">
        <v>0.37770369999999998</v>
      </c>
      <c r="M52">
        <v>0.33469589999999999</v>
      </c>
      <c r="O52" s="32"/>
      <c r="P52" s="32"/>
      <c r="Q52" s="19" t="s">
        <v>10</v>
      </c>
      <c r="R52" s="44">
        <v>6991</v>
      </c>
      <c r="S52" s="44">
        <v>9749</v>
      </c>
      <c r="T52" s="44">
        <v>3521</v>
      </c>
      <c r="U52" s="44">
        <v>3521</v>
      </c>
      <c r="V52" s="37">
        <v>0.33922659999999999</v>
      </c>
      <c r="W52" s="37">
        <v>0.30201939999999999</v>
      </c>
      <c r="X52" s="37">
        <v>0.1962275</v>
      </c>
      <c r="Y52" s="37">
        <v>0.18101139999999999</v>
      </c>
      <c r="AB52" t="s">
        <v>12</v>
      </c>
      <c r="AC52">
        <v>3.6534499999999998E-2</v>
      </c>
      <c r="AD52">
        <v>1.7947399999999999E-2</v>
      </c>
      <c r="AE52">
        <v>1.9432100000000001E-2</v>
      </c>
      <c r="AG52">
        <v>7.2093000000000018E-3</v>
      </c>
      <c r="AH52">
        <v>5.2601000000000002E-3</v>
      </c>
      <c r="AI52">
        <v>5.4347000000000006E-3</v>
      </c>
    </row>
    <row r="53" spans="2:35" x14ac:dyDescent="0.25">
      <c r="B53" t="s">
        <v>12</v>
      </c>
      <c r="C53">
        <v>9831</v>
      </c>
      <c r="D53">
        <v>9831</v>
      </c>
      <c r="E53">
        <v>9831</v>
      </c>
      <c r="F53">
        <v>9831</v>
      </c>
      <c r="I53" t="s">
        <v>12</v>
      </c>
      <c r="J53">
        <v>0.39235120000000001</v>
      </c>
      <c r="K53">
        <v>0.35259289999999999</v>
      </c>
      <c r="L53">
        <v>0.38564199999999998</v>
      </c>
      <c r="M53">
        <v>0.34620489999999998</v>
      </c>
      <c r="O53" s="32"/>
      <c r="P53" s="32"/>
      <c r="Q53" s="19" t="s">
        <v>11</v>
      </c>
      <c r="R53" s="44">
        <v>5565</v>
      </c>
      <c r="S53" s="44">
        <v>6480</v>
      </c>
      <c r="T53" s="44">
        <v>2198</v>
      </c>
      <c r="U53" s="44">
        <v>2198</v>
      </c>
      <c r="V53" s="37">
        <v>0.37770369999999998</v>
      </c>
      <c r="W53" s="37">
        <v>0.33469589999999999</v>
      </c>
      <c r="X53" s="37">
        <v>0.33736699999999997</v>
      </c>
      <c r="Y53" s="37">
        <v>0.29627500000000001</v>
      </c>
      <c r="AB53" t="s">
        <v>7</v>
      </c>
      <c r="AC53">
        <v>6.6567899999999999E-2</v>
      </c>
      <c r="AD53">
        <v>2.2619199999999999E-2</v>
      </c>
      <c r="AE53">
        <v>1.97729E-2</v>
      </c>
      <c r="AG53">
        <v>8.3511000000000002E-3</v>
      </c>
      <c r="AH53">
        <v>4.2596000000000023E-3</v>
      </c>
      <c r="AI53">
        <v>3.9835000000000009E-3</v>
      </c>
    </row>
    <row r="54" spans="2:35" x14ac:dyDescent="0.25">
      <c r="B54" t="s">
        <v>13</v>
      </c>
      <c r="C54">
        <v>502</v>
      </c>
      <c r="D54">
        <v>502</v>
      </c>
      <c r="E54">
        <v>502</v>
      </c>
      <c r="F54">
        <v>502</v>
      </c>
      <c r="I54" t="s">
        <v>13</v>
      </c>
      <c r="J54">
        <v>0.42551470000000002</v>
      </c>
      <c r="K54">
        <v>0.38312170000000001</v>
      </c>
      <c r="L54">
        <v>0.42551470000000002</v>
      </c>
      <c r="M54">
        <v>0.38312170000000001</v>
      </c>
      <c r="O54" s="32"/>
      <c r="P54" s="32"/>
      <c r="Q54" s="19" t="s">
        <v>12</v>
      </c>
      <c r="R54" s="44">
        <v>2266</v>
      </c>
      <c r="S54" s="44">
        <v>2578</v>
      </c>
      <c r="T54" s="44">
        <v>9831</v>
      </c>
      <c r="U54" s="44">
        <v>9831</v>
      </c>
      <c r="V54" s="37">
        <v>0.38564199999999998</v>
      </c>
      <c r="W54" s="37">
        <v>0.34620489999999998</v>
      </c>
      <c r="X54" s="37">
        <v>0.34417379999999997</v>
      </c>
      <c r="Y54" s="37">
        <v>0.31384709999999999</v>
      </c>
      <c r="AB54" t="s">
        <v>27</v>
      </c>
      <c r="AC54">
        <v>4.1931799999999998E-2</v>
      </c>
      <c r="AD54">
        <v>1.90841E-2</v>
      </c>
      <c r="AE54">
        <v>1.9889899999999999E-2</v>
      </c>
      <c r="AG54">
        <v>8.3568000000000045E-3</v>
      </c>
      <c r="AH54">
        <v>7.5160000000000018E-3</v>
      </c>
      <c r="AI54">
        <v>7.1797000000000007E-3</v>
      </c>
    </row>
    <row r="55" spans="2:35" x14ac:dyDescent="0.25">
      <c r="B55" t="s">
        <v>14</v>
      </c>
      <c r="C55">
        <v>2623</v>
      </c>
      <c r="D55">
        <v>2623</v>
      </c>
      <c r="E55">
        <v>2623</v>
      </c>
      <c r="F55">
        <v>2623</v>
      </c>
      <c r="I55" t="s">
        <v>14</v>
      </c>
      <c r="J55">
        <v>0.4215178</v>
      </c>
      <c r="K55">
        <v>0.3662551</v>
      </c>
      <c r="L55">
        <v>0.40902339999999998</v>
      </c>
      <c r="M55">
        <v>0.35345310000000002</v>
      </c>
      <c r="O55" s="32"/>
      <c r="P55" s="32"/>
      <c r="Q55" s="19" t="s">
        <v>13</v>
      </c>
      <c r="R55" s="44">
        <v>3897</v>
      </c>
      <c r="S55" s="44">
        <v>3896</v>
      </c>
      <c r="T55" s="44">
        <v>502</v>
      </c>
      <c r="U55" s="44">
        <v>502</v>
      </c>
      <c r="V55" s="37">
        <v>0.42551470000000002</v>
      </c>
      <c r="W55" s="37">
        <v>0.38312170000000001</v>
      </c>
      <c r="X55" s="37">
        <v>0.33265169999999999</v>
      </c>
      <c r="Y55" s="37">
        <v>0.28070659999999997</v>
      </c>
      <c r="AB55" t="s">
        <v>14</v>
      </c>
      <c r="AC55">
        <v>4.8347399999999999E-2</v>
      </c>
      <c r="AD55">
        <v>1.9607099999999999E-2</v>
      </c>
      <c r="AE55">
        <v>2.1115499999999999E-2</v>
      </c>
      <c r="AG55">
        <v>7.3845000000000022E-3</v>
      </c>
      <c r="AH55">
        <v>7.007300000000001E-3</v>
      </c>
      <c r="AI55">
        <v>5.596300000000002E-3</v>
      </c>
    </row>
    <row r="56" spans="2:35" x14ac:dyDescent="0.25">
      <c r="B56" t="s">
        <v>15</v>
      </c>
      <c r="C56">
        <v>3171</v>
      </c>
      <c r="D56">
        <v>3171</v>
      </c>
      <c r="E56">
        <v>3171</v>
      </c>
      <c r="F56">
        <v>3171</v>
      </c>
      <c r="I56" t="s">
        <v>15</v>
      </c>
      <c r="J56">
        <v>0.32293060000000001</v>
      </c>
      <c r="K56">
        <v>0.2464163</v>
      </c>
      <c r="L56">
        <v>0.3236137</v>
      </c>
      <c r="M56">
        <v>0.2473496</v>
      </c>
      <c r="O56" s="32"/>
      <c r="P56" s="32"/>
      <c r="Q56" s="19" t="s">
        <v>14</v>
      </c>
      <c r="R56" s="44">
        <v>2910</v>
      </c>
      <c r="S56" s="44">
        <v>3539</v>
      </c>
      <c r="T56" s="44">
        <v>2623</v>
      </c>
      <c r="U56" s="44">
        <v>2623</v>
      </c>
      <c r="V56" s="37">
        <v>0.40902339999999998</v>
      </c>
      <c r="W56" s="37">
        <v>0.35345310000000002</v>
      </c>
      <c r="X56" s="37">
        <v>0.27767740000000002</v>
      </c>
      <c r="Y56" s="37">
        <v>0.24332290000000001</v>
      </c>
      <c r="AB56" t="s">
        <v>1</v>
      </c>
      <c r="AC56">
        <v>6.03191E-2</v>
      </c>
      <c r="AD56">
        <v>2.6458499999999999E-2</v>
      </c>
      <c r="AE56">
        <v>2.1702699999999998E-2</v>
      </c>
      <c r="AG56">
        <v>9.0975999999999974E-3</v>
      </c>
      <c r="AH56">
        <v>7.1969999999999985E-3</v>
      </c>
      <c r="AI56">
        <v>5.3821000000000008E-3</v>
      </c>
    </row>
    <row r="57" spans="2:35" x14ac:dyDescent="0.25">
      <c r="B57" t="s">
        <v>16</v>
      </c>
      <c r="C57">
        <v>1120</v>
      </c>
      <c r="D57">
        <v>1120</v>
      </c>
      <c r="E57">
        <v>1120</v>
      </c>
      <c r="F57">
        <v>1120</v>
      </c>
      <c r="I57" t="s">
        <v>16</v>
      </c>
      <c r="J57">
        <v>0.18084439999999999</v>
      </c>
      <c r="K57">
        <v>0.13514519999999999</v>
      </c>
      <c r="L57">
        <v>0.18120710000000001</v>
      </c>
      <c r="M57">
        <v>0.1354832</v>
      </c>
      <c r="O57" s="32"/>
      <c r="P57" s="32"/>
      <c r="Q57" s="19" t="s">
        <v>15</v>
      </c>
      <c r="R57" s="44">
        <v>2683</v>
      </c>
      <c r="S57" s="44">
        <v>3059</v>
      </c>
      <c r="T57" s="44">
        <v>3171</v>
      </c>
      <c r="U57" s="44">
        <v>3172</v>
      </c>
      <c r="V57" s="37">
        <v>0.3236137</v>
      </c>
      <c r="W57" s="37">
        <v>0.2473496</v>
      </c>
      <c r="X57" s="37">
        <v>0.23918519999999999</v>
      </c>
      <c r="Y57" s="37">
        <v>0.20996680000000001</v>
      </c>
      <c r="AB57" t="s">
        <v>21</v>
      </c>
      <c r="AC57">
        <v>4.9461600000000001E-2</v>
      </c>
      <c r="AD57">
        <v>2.8737200000000001E-2</v>
      </c>
      <c r="AE57">
        <v>2.4279200000000001E-2</v>
      </c>
      <c r="AG57">
        <v>1.0085999999999998E-2</v>
      </c>
      <c r="AH57">
        <v>1.2847500000000001E-2</v>
      </c>
      <c r="AI57">
        <v>8.7934999999999958E-3</v>
      </c>
    </row>
    <row r="58" spans="2:35" x14ac:dyDescent="0.25">
      <c r="B58" t="s">
        <v>17</v>
      </c>
      <c r="C58">
        <v>7496</v>
      </c>
      <c r="D58">
        <v>7496</v>
      </c>
      <c r="E58">
        <v>7496</v>
      </c>
      <c r="F58">
        <v>7496</v>
      </c>
      <c r="I58" t="s">
        <v>17</v>
      </c>
      <c r="J58">
        <v>0.27535720000000002</v>
      </c>
      <c r="K58">
        <v>0.24244560000000001</v>
      </c>
      <c r="L58">
        <v>0.27509460000000002</v>
      </c>
      <c r="M58">
        <v>0.2428295</v>
      </c>
      <c r="O58" s="32"/>
      <c r="P58" s="32"/>
      <c r="Q58" s="19" t="s">
        <v>16</v>
      </c>
      <c r="R58" s="44">
        <v>1838</v>
      </c>
      <c r="S58" s="44">
        <v>1982</v>
      </c>
      <c r="T58" s="44">
        <v>1120</v>
      </c>
      <c r="U58" s="44">
        <v>1119</v>
      </c>
      <c r="V58" s="37">
        <v>0.18120710000000001</v>
      </c>
      <c r="W58" s="37">
        <v>0.1354832</v>
      </c>
      <c r="X58" s="37">
        <v>0.18017839999999999</v>
      </c>
      <c r="Y58" s="37">
        <v>0.1376185</v>
      </c>
      <c r="AB58" t="s">
        <v>24</v>
      </c>
      <c r="AC58">
        <v>4.7634500000000003E-2</v>
      </c>
      <c r="AD58">
        <v>2.2143800000000002E-2</v>
      </c>
      <c r="AE58">
        <v>2.4362600000000002E-2</v>
      </c>
      <c r="AG58">
        <v>5.9853999999999949E-3</v>
      </c>
      <c r="AH58">
        <v>7.0051999999999996E-3</v>
      </c>
      <c r="AI58">
        <v>5.271399999999999E-3</v>
      </c>
    </row>
    <row r="59" spans="2:35" x14ac:dyDescent="0.25">
      <c r="B59" t="s">
        <v>18</v>
      </c>
      <c r="C59">
        <v>4903</v>
      </c>
      <c r="D59">
        <v>4903</v>
      </c>
      <c r="E59">
        <v>4903</v>
      </c>
      <c r="F59">
        <v>4903</v>
      </c>
      <c r="I59" t="s">
        <v>18</v>
      </c>
      <c r="J59">
        <v>0.28866310000000001</v>
      </c>
      <c r="K59">
        <v>0.24514430000000001</v>
      </c>
      <c r="L59">
        <v>0.28227560000000002</v>
      </c>
      <c r="M59">
        <v>0.2394194</v>
      </c>
      <c r="O59" s="32"/>
      <c r="P59" s="32"/>
      <c r="Q59" s="19" t="s">
        <v>17</v>
      </c>
      <c r="R59" s="44">
        <v>7703</v>
      </c>
      <c r="S59" s="44">
        <v>9702</v>
      </c>
      <c r="T59" s="44">
        <v>7496</v>
      </c>
      <c r="U59" s="44">
        <v>7496</v>
      </c>
      <c r="V59" s="37">
        <v>0.27509460000000002</v>
      </c>
      <c r="W59" s="37">
        <v>0.2428295</v>
      </c>
      <c r="X59" s="37">
        <v>0.2548087</v>
      </c>
      <c r="Y59" s="37">
        <v>0.22224070000000001</v>
      </c>
      <c r="AB59" t="s">
        <v>9</v>
      </c>
      <c r="AC59">
        <v>4.8401E-2</v>
      </c>
      <c r="AD59">
        <v>2.7414299999999999E-2</v>
      </c>
      <c r="AE59">
        <v>2.46783E-2</v>
      </c>
      <c r="AG59">
        <v>7.1985999999999994E-3</v>
      </c>
      <c r="AH59">
        <v>6.0707000000000018E-3</v>
      </c>
      <c r="AI59">
        <v>5.3885000000000009E-3</v>
      </c>
    </row>
    <row r="60" spans="2:35" x14ac:dyDescent="0.25">
      <c r="B60" t="s">
        <v>19</v>
      </c>
      <c r="C60">
        <v>3831</v>
      </c>
      <c r="D60">
        <v>3831</v>
      </c>
      <c r="E60">
        <v>3831</v>
      </c>
      <c r="F60">
        <v>3831</v>
      </c>
      <c r="I60" t="s">
        <v>19</v>
      </c>
      <c r="J60">
        <v>0.4827304</v>
      </c>
      <c r="K60">
        <v>0.39478429999999998</v>
      </c>
      <c r="L60">
        <v>0.48711989999999999</v>
      </c>
      <c r="M60">
        <v>0.39882089999999998</v>
      </c>
      <c r="O60" s="32"/>
      <c r="P60" s="32"/>
      <c r="Q60" s="19" t="s">
        <v>18</v>
      </c>
      <c r="R60" s="44">
        <v>2330</v>
      </c>
      <c r="S60" s="44">
        <v>2039</v>
      </c>
      <c r="T60" s="44">
        <v>4903</v>
      </c>
      <c r="U60" s="44">
        <v>4903</v>
      </c>
      <c r="V60" s="37">
        <v>0.28227560000000002</v>
      </c>
      <c r="W60" s="37">
        <v>0.2394194</v>
      </c>
      <c r="X60" s="37">
        <v>0.28908660000000003</v>
      </c>
      <c r="Y60" s="37">
        <v>0.22409270000000001</v>
      </c>
      <c r="AB60" t="s">
        <v>29</v>
      </c>
      <c r="AC60">
        <v>5.38924E-2</v>
      </c>
      <c r="AD60">
        <v>2.3657000000000001E-2</v>
      </c>
      <c r="AE60">
        <v>2.5380199999999999E-2</v>
      </c>
      <c r="AG60">
        <v>8.3463000000000009E-3</v>
      </c>
      <c r="AH60">
        <v>6.4267999999999999E-3</v>
      </c>
      <c r="AI60">
        <v>6.5875000000000031E-3</v>
      </c>
    </row>
    <row r="61" spans="2:35" x14ac:dyDescent="0.25">
      <c r="B61" t="s">
        <v>20</v>
      </c>
      <c r="C61">
        <v>1122</v>
      </c>
      <c r="D61">
        <v>1122</v>
      </c>
      <c r="E61">
        <v>1122</v>
      </c>
      <c r="F61">
        <v>1122</v>
      </c>
      <c r="I61" t="s">
        <v>20</v>
      </c>
      <c r="J61">
        <v>0.3699576</v>
      </c>
      <c r="K61">
        <v>0.3358621</v>
      </c>
      <c r="L61">
        <v>0.36983090000000002</v>
      </c>
      <c r="M61">
        <v>0.3358102</v>
      </c>
      <c r="O61" s="32"/>
      <c r="P61" s="32"/>
      <c r="Q61" s="19" t="s">
        <v>19</v>
      </c>
      <c r="R61" s="44">
        <v>2014</v>
      </c>
      <c r="S61" s="44">
        <v>2214</v>
      </c>
      <c r="T61" s="44">
        <v>3831</v>
      </c>
      <c r="U61" s="44">
        <v>3832</v>
      </c>
      <c r="V61" s="37">
        <v>0.48711989999999999</v>
      </c>
      <c r="W61" s="37">
        <v>0.39882089999999998</v>
      </c>
      <c r="X61" s="37">
        <v>0.34990300000000002</v>
      </c>
      <c r="Y61" s="37">
        <v>0.31658900000000001</v>
      </c>
      <c r="AB61" t="s">
        <v>13</v>
      </c>
      <c r="AC61">
        <v>5.7198400000000003E-2</v>
      </c>
      <c r="AD61">
        <v>2.2453000000000001E-2</v>
      </c>
      <c r="AE61">
        <v>2.6120899999999999E-2</v>
      </c>
      <c r="AG61">
        <v>1.0520999999999996E-2</v>
      </c>
      <c r="AH61">
        <v>6.8648000000000008E-3</v>
      </c>
      <c r="AI61">
        <v>7.6916999999999992E-3</v>
      </c>
    </row>
    <row r="62" spans="2:35" x14ac:dyDescent="0.25">
      <c r="B62" t="s">
        <v>21</v>
      </c>
      <c r="C62">
        <v>3820</v>
      </c>
      <c r="D62">
        <v>3820</v>
      </c>
      <c r="E62">
        <v>3820</v>
      </c>
      <c r="F62">
        <v>3820</v>
      </c>
      <c r="I62" t="s">
        <v>21</v>
      </c>
      <c r="J62">
        <v>0.41590080000000001</v>
      </c>
      <c r="K62">
        <v>0.365562</v>
      </c>
      <c r="L62">
        <v>0.41113889999999997</v>
      </c>
      <c r="M62">
        <v>0.36120590000000002</v>
      </c>
      <c r="O62" s="32"/>
      <c r="P62" s="32"/>
      <c r="Q62" s="19" t="s">
        <v>20</v>
      </c>
      <c r="R62" s="44">
        <v>2499</v>
      </c>
      <c r="S62" s="44">
        <v>2265</v>
      </c>
      <c r="T62" s="44">
        <v>1122</v>
      </c>
      <c r="U62" s="44">
        <v>1122</v>
      </c>
      <c r="V62" s="37">
        <v>0.36983090000000002</v>
      </c>
      <c r="W62" s="37">
        <v>0.3358102</v>
      </c>
      <c r="X62" s="37">
        <v>0.32712330000000001</v>
      </c>
      <c r="Y62" s="37">
        <v>0.28694629999999999</v>
      </c>
      <c r="AB62" t="s">
        <v>25</v>
      </c>
      <c r="AC62">
        <v>9.2179200000000003E-2</v>
      </c>
      <c r="AD62">
        <v>4.25069E-2</v>
      </c>
      <c r="AE62">
        <v>2.75035E-2</v>
      </c>
      <c r="AG62">
        <v>9.7437999999999969E-3</v>
      </c>
      <c r="AH62">
        <v>9.7630999999999968E-3</v>
      </c>
      <c r="AI62">
        <v>6.1432000000000014E-3</v>
      </c>
    </row>
    <row r="63" spans="2:35" x14ac:dyDescent="0.25">
      <c r="B63" t="s">
        <v>22</v>
      </c>
      <c r="C63">
        <v>12439</v>
      </c>
      <c r="D63">
        <v>12439</v>
      </c>
      <c r="E63">
        <v>12439</v>
      </c>
      <c r="F63">
        <v>12439</v>
      </c>
      <c r="I63" t="s">
        <v>22</v>
      </c>
      <c r="J63">
        <v>0.47553450000000003</v>
      </c>
      <c r="K63">
        <v>0.43048219999999998</v>
      </c>
      <c r="L63">
        <v>0.46930929999999998</v>
      </c>
      <c r="M63">
        <v>0.42404449999999999</v>
      </c>
      <c r="O63" s="32"/>
      <c r="P63" s="32"/>
      <c r="Q63" s="19" t="s">
        <v>21</v>
      </c>
      <c r="R63" s="44">
        <v>1512</v>
      </c>
      <c r="S63" s="44">
        <v>2258</v>
      </c>
      <c r="T63" s="44">
        <v>3820</v>
      </c>
      <c r="U63" s="44">
        <v>3822</v>
      </c>
      <c r="V63" s="37">
        <v>0.41113889999999997</v>
      </c>
      <c r="W63" s="37">
        <v>0.36120590000000002</v>
      </c>
      <c r="X63" s="37">
        <v>0.35104600000000002</v>
      </c>
      <c r="Y63" s="37">
        <v>0.2932149</v>
      </c>
      <c r="AB63" t="s">
        <v>11</v>
      </c>
      <c r="AC63">
        <v>7.3019100000000003E-2</v>
      </c>
      <c r="AD63">
        <v>2.4361899999999999E-2</v>
      </c>
      <c r="AE63">
        <v>2.7850300000000001E-2</v>
      </c>
      <c r="AG63">
        <v>9.7662000000000027E-3</v>
      </c>
      <c r="AH63">
        <v>7.5630000000000003E-3</v>
      </c>
      <c r="AI63">
        <v>6.1611999999999986E-3</v>
      </c>
    </row>
    <row r="64" spans="2:35" x14ac:dyDescent="0.25">
      <c r="B64" t="s">
        <v>23</v>
      </c>
      <c r="C64">
        <v>5957</v>
      </c>
      <c r="D64">
        <v>5957</v>
      </c>
      <c r="E64">
        <v>5957</v>
      </c>
      <c r="F64">
        <v>5957</v>
      </c>
      <c r="I64" t="s">
        <v>23</v>
      </c>
      <c r="J64">
        <v>0.39002890000000001</v>
      </c>
      <c r="K64">
        <v>0.34756320000000002</v>
      </c>
      <c r="L64">
        <v>0.39111669999999998</v>
      </c>
      <c r="M64">
        <v>0.34795340000000002</v>
      </c>
      <c r="O64" s="32"/>
      <c r="P64" s="32"/>
      <c r="Q64" s="19" t="s">
        <v>22</v>
      </c>
      <c r="R64" s="44">
        <v>2732</v>
      </c>
      <c r="S64" s="44">
        <v>2675</v>
      </c>
      <c r="T64" s="44">
        <v>12439</v>
      </c>
      <c r="U64" s="44">
        <v>12438</v>
      </c>
      <c r="V64" s="37">
        <v>0.46930929999999998</v>
      </c>
      <c r="W64" s="37">
        <v>0.42404449999999999</v>
      </c>
      <c r="X64" s="37">
        <v>0.3407599</v>
      </c>
      <c r="Y64" s="37">
        <v>0.30376710000000001</v>
      </c>
      <c r="AB64" t="s">
        <v>18</v>
      </c>
      <c r="AC64">
        <v>5.3740299999999998E-2</v>
      </c>
      <c r="AD64">
        <v>3.8542100000000003E-2</v>
      </c>
      <c r="AE64">
        <v>3.0034600000000002E-2</v>
      </c>
      <c r="AG64">
        <v>1.1684199999999999E-2</v>
      </c>
      <c r="AH64">
        <v>1.1823199999999999E-2</v>
      </c>
      <c r="AI64">
        <v>9.5656999999999964E-3</v>
      </c>
    </row>
    <row r="65" spans="1:35" x14ac:dyDescent="0.25">
      <c r="B65" t="s">
        <v>24</v>
      </c>
      <c r="C65">
        <v>15205</v>
      </c>
      <c r="D65">
        <v>15205</v>
      </c>
      <c r="E65">
        <v>15205</v>
      </c>
      <c r="F65">
        <v>15205</v>
      </c>
      <c r="I65" t="s">
        <v>24</v>
      </c>
      <c r="J65">
        <v>0.31293300000000002</v>
      </c>
      <c r="K65">
        <v>0.29218369999999999</v>
      </c>
      <c r="L65">
        <v>0.3142875</v>
      </c>
      <c r="M65">
        <v>0.2938402</v>
      </c>
      <c r="O65" s="32"/>
      <c r="P65" s="32"/>
      <c r="Q65" s="19" t="s">
        <v>23</v>
      </c>
      <c r="R65" s="44">
        <v>1417</v>
      </c>
      <c r="S65" s="44">
        <v>1633</v>
      </c>
      <c r="T65" s="44">
        <v>5957</v>
      </c>
      <c r="U65" s="44">
        <v>5955</v>
      </c>
      <c r="V65" s="37">
        <v>0.39111669999999998</v>
      </c>
      <c r="W65" s="37">
        <v>0.34795340000000002</v>
      </c>
      <c r="X65" s="37">
        <v>0.28800569999999998</v>
      </c>
      <c r="Y65" s="37">
        <v>0.2519343</v>
      </c>
      <c r="AB65" t="s">
        <v>10</v>
      </c>
      <c r="AC65">
        <v>6.3978099999999996E-2</v>
      </c>
      <c r="AD65">
        <v>1.48053E-2</v>
      </c>
      <c r="AE65">
        <v>3.3120400000000001E-2</v>
      </c>
      <c r="AG65">
        <v>9.8750999999999978E-3</v>
      </c>
      <c r="AH65">
        <v>5.8795999999999987E-3</v>
      </c>
      <c r="AI65">
        <v>7.2597999999999968E-3</v>
      </c>
    </row>
    <row r="66" spans="1:35" x14ac:dyDescent="0.25">
      <c r="B66" t="s">
        <v>25</v>
      </c>
      <c r="C66">
        <v>4750</v>
      </c>
      <c r="D66">
        <v>4750</v>
      </c>
      <c r="E66">
        <v>4750</v>
      </c>
      <c r="F66">
        <v>4750</v>
      </c>
      <c r="I66" t="s">
        <v>25</v>
      </c>
      <c r="J66">
        <v>0.38315919999999998</v>
      </c>
      <c r="K66">
        <v>0.30650050000000001</v>
      </c>
      <c r="L66">
        <v>0.38303120000000002</v>
      </c>
      <c r="M66">
        <v>0.30666929999999998</v>
      </c>
      <c r="O66" s="32"/>
      <c r="P66" s="32"/>
      <c r="Q66" s="19" t="s">
        <v>24</v>
      </c>
      <c r="R66" s="44">
        <v>5382</v>
      </c>
      <c r="S66" s="44">
        <v>6292</v>
      </c>
      <c r="T66" s="44">
        <v>15205</v>
      </c>
      <c r="U66" s="44">
        <v>15207</v>
      </c>
      <c r="V66" s="37">
        <v>0.3142875</v>
      </c>
      <c r="W66" s="37">
        <v>0.2938402</v>
      </c>
      <c r="X66" s="37">
        <v>0.26920070000000001</v>
      </c>
      <c r="Y66" s="37">
        <v>0.25199060000000001</v>
      </c>
      <c r="AB66" t="s">
        <v>3</v>
      </c>
      <c r="AC66">
        <v>7.9421599999999995E-2</v>
      </c>
      <c r="AD66">
        <v>3.2156999999999998E-2</v>
      </c>
      <c r="AE66">
        <v>3.3995900000000003E-2</v>
      </c>
      <c r="AG66">
        <v>1.869090000000001E-2</v>
      </c>
      <c r="AH66">
        <v>1.2876499999999999E-2</v>
      </c>
      <c r="AI66">
        <v>1.4181399999999997E-2</v>
      </c>
    </row>
    <row r="67" spans="1:35" x14ac:dyDescent="0.25">
      <c r="B67" t="s">
        <v>26</v>
      </c>
      <c r="C67">
        <v>787</v>
      </c>
      <c r="D67">
        <v>787</v>
      </c>
      <c r="E67">
        <v>787</v>
      </c>
      <c r="F67">
        <v>787</v>
      </c>
      <c r="I67" t="s">
        <v>26</v>
      </c>
      <c r="J67">
        <v>0.54807510000000004</v>
      </c>
      <c r="K67">
        <v>0.52322930000000001</v>
      </c>
      <c r="L67">
        <v>0.54655710000000002</v>
      </c>
      <c r="M67">
        <v>0.52213960000000004</v>
      </c>
      <c r="O67" s="32"/>
      <c r="P67" s="32"/>
      <c r="Q67" s="19" t="s">
        <v>25</v>
      </c>
      <c r="R67" s="44">
        <v>6520</v>
      </c>
      <c r="S67" s="44">
        <v>6304</v>
      </c>
      <c r="T67" s="44">
        <v>4750</v>
      </c>
      <c r="U67" s="44">
        <v>4750</v>
      </c>
      <c r="V67" s="37">
        <v>0.38303120000000002</v>
      </c>
      <c r="W67" s="37">
        <v>0.30666929999999998</v>
      </c>
      <c r="X67" s="37">
        <v>0.31714550000000002</v>
      </c>
      <c r="Y67" s="37">
        <v>0.27113680000000001</v>
      </c>
      <c r="AB67" t="s">
        <v>20</v>
      </c>
      <c r="AC67">
        <v>7.0967500000000003E-2</v>
      </c>
      <c r="AD67">
        <v>3.5185399999999999E-2</v>
      </c>
      <c r="AE67">
        <v>3.4010100000000001E-2</v>
      </c>
      <c r="AG67">
        <v>1.2308299999999994E-2</v>
      </c>
      <c r="AH67">
        <v>1.0117899999999999E-2</v>
      </c>
      <c r="AI67">
        <v>9.2908999999999978E-3</v>
      </c>
    </row>
    <row r="68" spans="1:35" x14ac:dyDescent="0.25">
      <c r="B68" t="s">
        <v>27</v>
      </c>
      <c r="C68">
        <v>367</v>
      </c>
      <c r="D68">
        <v>367</v>
      </c>
      <c r="E68">
        <v>367</v>
      </c>
      <c r="F68">
        <v>367</v>
      </c>
      <c r="I68" t="s">
        <v>27</v>
      </c>
      <c r="J68">
        <v>0.399974</v>
      </c>
      <c r="K68">
        <v>0.3478869</v>
      </c>
      <c r="L68">
        <v>0.39996169999999998</v>
      </c>
      <c r="M68">
        <v>0.34790470000000001</v>
      </c>
      <c r="O68" s="32"/>
      <c r="P68" s="32"/>
      <c r="Q68" s="19" t="s">
        <v>26</v>
      </c>
      <c r="R68" s="44">
        <v>2168</v>
      </c>
      <c r="S68" s="44">
        <v>3997</v>
      </c>
      <c r="T68" s="44">
        <v>787</v>
      </c>
      <c r="U68" s="44">
        <v>787</v>
      </c>
      <c r="V68" s="37">
        <v>0.54655710000000002</v>
      </c>
      <c r="W68" s="37">
        <v>0.52213960000000004</v>
      </c>
      <c r="X68" s="37">
        <v>0.50054259999999995</v>
      </c>
      <c r="Y68" s="37">
        <v>0.47833589999999998</v>
      </c>
      <c r="AB68" t="s">
        <v>19</v>
      </c>
      <c r="AC68">
        <v>8.0672199999999999E-2</v>
      </c>
      <c r="AD68">
        <v>4.98906E-2</v>
      </c>
      <c r="AE68">
        <v>3.6328199999999998E-2</v>
      </c>
      <c r="AG68">
        <v>1.6156900000000002E-2</v>
      </c>
      <c r="AH68">
        <v>1.1309699999999999E-2</v>
      </c>
      <c r="AI68">
        <v>1.4460300000000002E-2</v>
      </c>
    </row>
    <row r="69" spans="1:35" x14ac:dyDescent="0.25">
      <c r="B69" t="s">
        <v>28</v>
      </c>
      <c r="C69">
        <v>5822</v>
      </c>
      <c r="D69">
        <v>5822</v>
      </c>
      <c r="E69">
        <v>5822</v>
      </c>
      <c r="F69">
        <v>5822</v>
      </c>
      <c r="I69" t="s">
        <v>28</v>
      </c>
      <c r="J69">
        <v>0.43354520000000002</v>
      </c>
      <c r="K69">
        <v>0.39051619999999998</v>
      </c>
      <c r="L69">
        <v>0.42938369999999998</v>
      </c>
      <c r="M69">
        <v>0.38470349999999998</v>
      </c>
      <c r="O69" s="32"/>
      <c r="P69" s="32"/>
      <c r="Q69" s="19" t="s">
        <v>27</v>
      </c>
      <c r="R69" s="44">
        <v>1927</v>
      </c>
      <c r="S69" s="44">
        <v>2537</v>
      </c>
      <c r="T69" s="44">
        <v>367</v>
      </c>
      <c r="U69" s="44">
        <v>367</v>
      </c>
      <c r="V69" s="37">
        <v>0.39996169999999998</v>
      </c>
      <c r="W69" s="37">
        <v>0.34790470000000001</v>
      </c>
      <c r="X69" s="37">
        <v>0.32140849999999999</v>
      </c>
      <c r="Y69" s="37">
        <v>0.28778939999999997</v>
      </c>
      <c r="AB69" t="s">
        <v>30</v>
      </c>
      <c r="AC69">
        <v>8.0991300000000002E-2</v>
      </c>
      <c r="AD69">
        <v>3.7714299999999999E-2</v>
      </c>
      <c r="AE69">
        <v>3.7090499999999998E-2</v>
      </c>
      <c r="AG69">
        <v>1.1619900000000002E-2</v>
      </c>
      <c r="AH69">
        <v>8.4028999999999979E-3</v>
      </c>
      <c r="AI69">
        <v>8.0701999999999996E-3</v>
      </c>
    </row>
    <row r="70" spans="1:35" x14ac:dyDescent="0.25">
      <c r="B70" t="s">
        <v>29</v>
      </c>
      <c r="C70">
        <v>2868</v>
      </c>
      <c r="D70">
        <v>2868</v>
      </c>
      <c r="E70">
        <v>2868</v>
      </c>
      <c r="F70">
        <v>2868</v>
      </c>
      <c r="I70" t="s">
        <v>29</v>
      </c>
      <c r="J70">
        <v>0.45274409999999998</v>
      </c>
      <c r="K70">
        <v>0.3967966</v>
      </c>
      <c r="L70">
        <v>0.447297</v>
      </c>
      <c r="M70">
        <v>0.3920322</v>
      </c>
      <c r="O70" s="32"/>
      <c r="P70" s="32"/>
      <c r="Q70" s="19" t="s">
        <v>28</v>
      </c>
      <c r="R70" s="44">
        <v>1198</v>
      </c>
      <c r="S70" s="44">
        <v>1216</v>
      </c>
      <c r="T70" s="44">
        <v>5822</v>
      </c>
      <c r="U70" s="44">
        <v>5822</v>
      </c>
      <c r="V70" s="37">
        <v>0.42938369999999998</v>
      </c>
      <c r="W70" s="37">
        <v>0.38470349999999998</v>
      </c>
      <c r="X70" s="37">
        <v>0.31941439999999999</v>
      </c>
      <c r="Y70" s="37">
        <v>0.268507</v>
      </c>
      <c r="AB70" t="s">
        <v>5</v>
      </c>
      <c r="AC70">
        <v>7.3908299999999996E-2</v>
      </c>
      <c r="AD70">
        <v>3.0357800000000001E-2</v>
      </c>
      <c r="AE70">
        <v>4.1694700000000001E-2</v>
      </c>
      <c r="AG70">
        <v>1.1714500000000003E-2</v>
      </c>
      <c r="AH70">
        <v>8.8645000000000009E-3</v>
      </c>
      <c r="AI70">
        <v>9.7206999999999988E-3</v>
      </c>
    </row>
    <row r="71" spans="1:35" x14ac:dyDescent="0.25">
      <c r="B71" t="s">
        <v>30</v>
      </c>
      <c r="C71">
        <v>1828</v>
      </c>
      <c r="D71">
        <v>1828</v>
      </c>
      <c r="E71">
        <v>1828</v>
      </c>
      <c r="F71">
        <v>1828</v>
      </c>
      <c r="I71" t="s">
        <v>30</v>
      </c>
      <c r="J71">
        <v>0.31692130000000002</v>
      </c>
      <c r="K71">
        <v>0.28262989999999999</v>
      </c>
      <c r="L71">
        <v>0.32002029999999998</v>
      </c>
      <c r="M71">
        <v>0.28511959999999997</v>
      </c>
      <c r="O71" s="32"/>
      <c r="P71" s="32"/>
      <c r="Q71" s="19" t="s">
        <v>29</v>
      </c>
      <c r="R71" s="44">
        <v>1933</v>
      </c>
      <c r="S71" s="44">
        <v>1964</v>
      </c>
      <c r="T71" s="44">
        <v>2868</v>
      </c>
      <c r="U71" s="44">
        <v>2868</v>
      </c>
      <c r="V71" s="37">
        <v>0.447297</v>
      </c>
      <c r="W71" s="37">
        <v>0.3920322</v>
      </c>
      <c r="X71" s="37">
        <v>0.36137079999999999</v>
      </c>
      <c r="Y71" s="37">
        <v>0.33102330000000002</v>
      </c>
      <c r="AB71" t="s">
        <v>16</v>
      </c>
      <c r="AC71">
        <v>0.1017314</v>
      </c>
      <c r="AD71">
        <v>3.62303E-2</v>
      </c>
      <c r="AE71">
        <v>6.1013499999999998E-2</v>
      </c>
      <c r="AG71">
        <v>4.9013000000000001E-2</v>
      </c>
      <c r="AH71">
        <v>1.54947E-2</v>
      </c>
      <c r="AI71">
        <v>3.8560400000000009E-2</v>
      </c>
    </row>
    <row r="72" spans="1:35" x14ac:dyDescent="0.25">
      <c r="O72" s="32"/>
      <c r="P72" s="32"/>
      <c r="Q72" s="17" t="s">
        <v>30</v>
      </c>
      <c r="R72" s="45">
        <v>9528</v>
      </c>
      <c r="S72" s="45">
        <v>9472</v>
      </c>
      <c r="T72" s="45">
        <v>1828</v>
      </c>
      <c r="U72" s="45">
        <v>1828</v>
      </c>
      <c r="V72" s="38">
        <v>0.32002029999999998</v>
      </c>
      <c r="W72" s="38">
        <v>0.28511959999999997</v>
      </c>
      <c r="X72" s="38">
        <v>0.24269679999999999</v>
      </c>
      <c r="Y72" s="38">
        <v>0.21027970000000001</v>
      </c>
      <c r="AB72" t="s">
        <v>26</v>
      </c>
      <c r="AC72">
        <v>0.16062960000000001</v>
      </c>
      <c r="AD72">
        <v>8.6258199999999993E-2</v>
      </c>
      <c r="AE72">
        <v>7.0022699999999993E-2</v>
      </c>
      <c r="AG72">
        <v>3.2593699999999975E-2</v>
      </c>
      <c r="AH72">
        <v>5.2594000000000016E-2</v>
      </c>
      <c r="AI72">
        <v>1.324510000000001E-2</v>
      </c>
    </row>
    <row r="77" spans="1:35" s="35" customFormat="1" x14ac:dyDescent="0.25">
      <c r="A77" s="34" t="s">
        <v>292</v>
      </c>
    </row>
    <row r="78" spans="1:35" x14ac:dyDescent="0.25">
      <c r="B78" t="s">
        <v>285</v>
      </c>
    </row>
    <row r="81" spans="2:32" x14ac:dyDescent="0.25">
      <c r="B81" t="s">
        <v>294</v>
      </c>
      <c r="M81" t="s">
        <v>187</v>
      </c>
      <c r="X81" t="s">
        <v>188</v>
      </c>
    </row>
    <row r="82" spans="2:32" x14ac:dyDescent="0.25">
      <c r="B82" t="s">
        <v>0</v>
      </c>
      <c r="C82" t="s">
        <v>79</v>
      </c>
      <c r="D82" t="s">
        <v>28</v>
      </c>
      <c r="E82" t="s">
        <v>78</v>
      </c>
      <c r="F82" t="s">
        <v>80</v>
      </c>
      <c r="G82" t="s">
        <v>81</v>
      </c>
      <c r="H82" t="s">
        <v>82</v>
      </c>
      <c r="I82" t="s">
        <v>83</v>
      </c>
      <c r="J82" t="s">
        <v>84</v>
      </c>
      <c r="M82" t="s">
        <v>0</v>
      </c>
      <c r="N82" t="s">
        <v>174</v>
      </c>
      <c r="O82" t="s">
        <v>175</v>
      </c>
      <c r="P82" t="s">
        <v>176</v>
      </c>
      <c r="Q82" t="s">
        <v>177</v>
      </c>
      <c r="R82" t="s">
        <v>178</v>
      </c>
      <c r="S82" t="s">
        <v>83</v>
      </c>
      <c r="T82" t="s">
        <v>173</v>
      </c>
      <c r="X82" t="s">
        <v>0</v>
      </c>
      <c r="Y82" t="s">
        <v>174</v>
      </c>
      <c r="Z82" t="s">
        <v>175</v>
      </c>
      <c r="AA82" t="s">
        <v>176</v>
      </c>
      <c r="AB82" t="s">
        <v>177</v>
      </c>
      <c r="AC82" t="s">
        <v>178</v>
      </c>
      <c r="AD82" t="s">
        <v>83</v>
      </c>
      <c r="AE82" t="s">
        <v>173</v>
      </c>
    </row>
    <row r="83" spans="2:32" x14ac:dyDescent="0.25">
      <c r="B83" t="s">
        <v>1</v>
      </c>
      <c r="C83">
        <v>4.5894999999999998E-2</v>
      </c>
      <c r="D83">
        <v>4.3296999999999997E-3</v>
      </c>
      <c r="E83">
        <v>102</v>
      </c>
      <c r="F83">
        <v>3.7406399999999999E-2</v>
      </c>
      <c r="G83">
        <v>5.4383599999999997E-2</v>
      </c>
      <c r="H83">
        <v>4066</v>
      </c>
      <c r="I83">
        <v>2</v>
      </c>
      <c r="J83">
        <v>0</v>
      </c>
      <c r="K83">
        <f>G83-C83</f>
        <v>8.4885999999999989E-3</v>
      </c>
      <c r="M83" t="s">
        <v>1</v>
      </c>
      <c r="N83">
        <v>3.0152700000000001E-2</v>
      </c>
      <c r="O83">
        <v>3.4784999999999998E-3</v>
      </c>
      <c r="P83">
        <v>6078</v>
      </c>
      <c r="Q83">
        <v>2.3333699999999999E-2</v>
      </c>
      <c r="R83">
        <v>3.6971700000000003E-2</v>
      </c>
      <c r="S83">
        <v>2</v>
      </c>
      <c r="T83">
        <v>1</v>
      </c>
      <c r="U83">
        <f>R83-N83</f>
        <v>6.8190000000000021E-3</v>
      </c>
      <c r="X83" t="s">
        <v>1</v>
      </c>
      <c r="Y83">
        <v>2.43114E-2</v>
      </c>
      <c r="Z83">
        <v>3.1719999999999999E-3</v>
      </c>
      <c r="AA83">
        <v>6078</v>
      </c>
      <c r="AB83">
        <v>1.80932E-2</v>
      </c>
      <c r="AC83">
        <v>3.05296E-2</v>
      </c>
      <c r="AD83">
        <v>2</v>
      </c>
      <c r="AE83">
        <v>2</v>
      </c>
      <c r="AF83">
        <f>AC83-Y83</f>
        <v>6.2182000000000001E-3</v>
      </c>
    </row>
    <row r="84" spans="2:32" x14ac:dyDescent="0.25">
      <c r="B84" t="s">
        <v>2</v>
      </c>
      <c r="C84">
        <v>2.84534E-2</v>
      </c>
      <c r="D84">
        <v>3.5948E-3</v>
      </c>
      <c r="E84">
        <v>102</v>
      </c>
      <c r="F84">
        <v>2.1375399999999999E-2</v>
      </c>
      <c r="G84">
        <v>3.5531500000000001E-2</v>
      </c>
      <c r="H84">
        <v>265</v>
      </c>
      <c r="I84">
        <v>2</v>
      </c>
      <c r="J84">
        <v>0</v>
      </c>
      <c r="K84">
        <f t="shared" ref="K84:K111" si="16">G84-C84</f>
        <v>7.0781000000000004E-3</v>
      </c>
      <c r="M84" t="s">
        <v>2</v>
      </c>
      <c r="N84">
        <v>1.2201099999999999E-2</v>
      </c>
      <c r="O84">
        <v>2.7131E-3</v>
      </c>
      <c r="P84">
        <v>268</v>
      </c>
      <c r="Q84">
        <v>6.8592999999999996E-3</v>
      </c>
      <c r="R84">
        <v>1.75429E-2</v>
      </c>
      <c r="S84">
        <v>2</v>
      </c>
      <c r="T84">
        <v>1</v>
      </c>
      <c r="U84">
        <f t="shared" ref="U84:U111" si="17">R84-N84</f>
        <v>5.3418000000000007E-3</v>
      </c>
      <c r="X84" t="s">
        <v>2</v>
      </c>
      <c r="Y84">
        <v>1.4272200000000001E-2</v>
      </c>
      <c r="Z84">
        <v>2.6516999999999999E-3</v>
      </c>
      <c r="AA84">
        <v>268</v>
      </c>
      <c r="AB84">
        <v>9.0513E-3</v>
      </c>
      <c r="AC84">
        <v>1.9493E-2</v>
      </c>
      <c r="AD84">
        <v>2</v>
      </c>
      <c r="AE84">
        <v>2</v>
      </c>
      <c r="AF84">
        <f t="shared" ref="AF84:AF111" si="18">AC84-Y84</f>
        <v>5.2207999999999994E-3</v>
      </c>
    </row>
    <row r="85" spans="2:32" x14ac:dyDescent="0.25">
      <c r="B85" t="s">
        <v>3</v>
      </c>
      <c r="C85">
        <v>7.6719800000000005E-2</v>
      </c>
      <c r="D85">
        <v>1.5753799999999998E-2</v>
      </c>
      <c r="E85">
        <v>102</v>
      </c>
      <c r="F85">
        <v>4.5834800000000002E-2</v>
      </c>
      <c r="G85">
        <v>0.1076048</v>
      </c>
      <c r="H85">
        <v>4675</v>
      </c>
      <c r="I85">
        <v>2</v>
      </c>
      <c r="J85">
        <v>0</v>
      </c>
      <c r="K85">
        <f t="shared" si="16"/>
        <v>3.0884999999999996E-2</v>
      </c>
      <c r="M85" t="s">
        <v>3</v>
      </c>
      <c r="N85">
        <v>2.2208800000000001E-2</v>
      </c>
      <c r="O85">
        <v>6.6746000000000002E-3</v>
      </c>
      <c r="P85">
        <v>7232</v>
      </c>
      <c r="Q85">
        <v>9.1246999999999995E-3</v>
      </c>
      <c r="R85">
        <v>3.5292900000000002E-2</v>
      </c>
      <c r="S85">
        <v>2</v>
      </c>
      <c r="T85">
        <v>1</v>
      </c>
      <c r="U85">
        <f t="shared" si="17"/>
        <v>1.3084100000000001E-2</v>
      </c>
      <c r="X85" t="s">
        <v>3</v>
      </c>
      <c r="Y85">
        <v>3.2208399999999998E-2</v>
      </c>
      <c r="Z85">
        <v>9.7079000000000002E-3</v>
      </c>
      <c r="AA85">
        <v>7232</v>
      </c>
      <c r="AB85">
        <v>1.3178E-2</v>
      </c>
      <c r="AC85">
        <v>5.1238800000000001E-2</v>
      </c>
      <c r="AD85">
        <v>2</v>
      </c>
      <c r="AE85">
        <v>2</v>
      </c>
      <c r="AF85">
        <f t="shared" si="18"/>
        <v>1.9030400000000003E-2</v>
      </c>
    </row>
    <row r="86" spans="2:32" x14ac:dyDescent="0.25">
      <c r="B86" t="s">
        <v>4</v>
      </c>
      <c r="C86">
        <v>5.3586399999999999E-2</v>
      </c>
      <c r="D86">
        <v>5.4780000000000002E-3</v>
      </c>
      <c r="E86">
        <v>102</v>
      </c>
      <c r="F86">
        <v>4.2847099999999999E-2</v>
      </c>
      <c r="G86">
        <v>6.43257E-2</v>
      </c>
      <c r="H86">
        <v>5037</v>
      </c>
      <c r="I86">
        <v>2</v>
      </c>
      <c r="J86">
        <v>0</v>
      </c>
      <c r="K86">
        <f t="shared" si="16"/>
        <v>1.07393E-2</v>
      </c>
      <c r="M86" t="s">
        <v>4</v>
      </c>
      <c r="N86">
        <v>2.7480600000000001E-2</v>
      </c>
      <c r="O86">
        <v>4.1457999999999998E-3</v>
      </c>
      <c r="P86">
        <v>6675</v>
      </c>
      <c r="Q86">
        <v>1.9353499999999999E-2</v>
      </c>
      <c r="R86">
        <v>3.5607800000000002E-2</v>
      </c>
      <c r="S86">
        <v>2</v>
      </c>
      <c r="T86">
        <v>1</v>
      </c>
      <c r="U86">
        <f t="shared" si="17"/>
        <v>8.1272000000000011E-3</v>
      </c>
      <c r="X86" t="s">
        <v>4</v>
      </c>
      <c r="Y86">
        <v>2.316E-2</v>
      </c>
      <c r="Z86">
        <v>3.2659E-3</v>
      </c>
      <c r="AA86">
        <v>6675</v>
      </c>
      <c r="AB86">
        <v>1.67578E-2</v>
      </c>
      <c r="AC86">
        <v>2.95622E-2</v>
      </c>
      <c r="AD86">
        <v>2</v>
      </c>
      <c r="AE86">
        <v>2</v>
      </c>
      <c r="AF86">
        <f t="shared" si="18"/>
        <v>6.4022000000000003E-3</v>
      </c>
    </row>
    <row r="87" spans="2:32" x14ac:dyDescent="0.25">
      <c r="B87" t="s">
        <v>5</v>
      </c>
      <c r="C87">
        <v>6.7313300000000006E-2</v>
      </c>
      <c r="D87">
        <v>6.4413999999999999E-3</v>
      </c>
      <c r="E87">
        <v>102</v>
      </c>
      <c r="F87">
        <v>5.4683200000000001E-2</v>
      </c>
      <c r="G87">
        <v>7.9943299999999995E-2</v>
      </c>
      <c r="H87">
        <v>2985</v>
      </c>
      <c r="I87">
        <v>2</v>
      </c>
      <c r="J87">
        <v>0</v>
      </c>
      <c r="K87">
        <f t="shared" si="16"/>
        <v>1.2629999999999988E-2</v>
      </c>
      <c r="M87" t="s">
        <v>5</v>
      </c>
      <c r="N87">
        <v>2.6688199999999999E-2</v>
      </c>
      <c r="O87">
        <v>7.7869000000000002E-3</v>
      </c>
      <c r="P87">
        <v>4191</v>
      </c>
      <c r="Q87">
        <v>1.14217E-2</v>
      </c>
      <c r="R87">
        <v>4.1954699999999998E-2</v>
      </c>
      <c r="S87">
        <v>2</v>
      </c>
      <c r="T87">
        <v>1</v>
      </c>
      <c r="U87">
        <f t="shared" si="17"/>
        <v>1.5266499999999999E-2</v>
      </c>
      <c r="X87" t="s">
        <v>5</v>
      </c>
      <c r="Y87">
        <v>3.3234399999999997E-2</v>
      </c>
      <c r="Z87">
        <v>4.4869000000000003E-3</v>
      </c>
      <c r="AA87">
        <v>4191</v>
      </c>
      <c r="AB87">
        <v>2.4437799999999999E-2</v>
      </c>
      <c r="AC87">
        <v>4.2030999999999999E-2</v>
      </c>
      <c r="AD87">
        <v>2</v>
      </c>
      <c r="AE87">
        <v>2</v>
      </c>
      <c r="AF87">
        <f t="shared" si="18"/>
        <v>8.7966000000000016E-3</v>
      </c>
    </row>
    <row r="88" spans="2:32" x14ac:dyDescent="0.25">
      <c r="B88" t="s">
        <v>6</v>
      </c>
      <c r="C88">
        <v>3.4162199999999997E-2</v>
      </c>
      <c r="D88">
        <v>2.5205000000000002E-3</v>
      </c>
      <c r="E88">
        <v>102</v>
      </c>
      <c r="F88">
        <v>2.92187E-2</v>
      </c>
      <c r="G88">
        <v>3.91057E-2</v>
      </c>
      <c r="H88">
        <v>1725</v>
      </c>
      <c r="I88">
        <v>2</v>
      </c>
      <c r="J88">
        <v>0</v>
      </c>
      <c r="K88">
        <f t="shared" si="16"/>
        <v>4.9435000000000034E-3</v>
      </c>
      <c r="M88" t="s">
        <v>6</v>
      </c>
      <c r="N88">
        <v>1.7880099999999999E-2</v>
      </c>
      <c r="O88">
        <v>2.5958000000000001E-3</v>
      </c>
      <c r="P88">
        <v>1836</v>
      </c>
      <c r="Q88">
        <v>1.2789E-2</v>
      </c>
      <c r="R88">
        <v>2.29713E-2</v>
      </c>
      <c r="S88">
        <v>2</v>
      </c>
      <c r="T88">
        <v>1</v>
      </c>
      <c r="U88">
        <f t="shared" si="17"/>
        <v>5.0912000000000006E-3</v>
      </c>
      <c r="X88" t="s">
        <v>6</v>
      </c>
      <c r="Y88">
        <v>2.0323000000000001E-2</v>
      </c>
      <c r="Z88">
        <v>2.4217000000000002E-3</v>
      </c>
      <c r="AA88">
        <v>1836</v>
      </c>
      <c r="AB88">
        <v>1.5573500000000001E-2</v>
      </c>
      <c r="AC88">
        <v>2.5072500000000001E-2</v>
      </c>
      <c r="AD88">
        <v>2</v>
      </c>
      <c r="AE88">
        <v>2</v>
      </c>
      <c r="AF88">
        <f t="shared" si="18"/>
        <v>4.7495000000000002E-3</v>
      </c>
    </row>
    <row r="89" spans="2:32" x14ac:dyDescent="0.25">
      <c r="B89" t="s">
        <v>7</v>
      </c>
      <c r="C89">
        <v>4.9933600000000002E-2</v>
      </c>
      <c r="D89">
        <v>3.5446000000000002E-3</v>
      </c>
      <c r="E89">
        <v>102</v>
      </c>
      <c r="F89">
        <v>4.2985299999999997E-2</v>
      </c>
      <c r="G89">
        <v>5.6881800000000003E-2</v>
      </c>
      <c r="H89">
        <v>8302</v>
      </c>
      <c r="I89">
        <v>2</v>
      </c>
      <c r="J89">
        <v>0</v>
      </c>
      <c r="K89">
        <f t="shared" si="16"/>
        <v>6.9482000000000016E-3</v>
      </c>
      <c r="M89" t="s">
        <v>7</v>
      </c>
      <c r="N89">
        <v>2.7659799999999998E-2</v>
      </c>
      <c r="O89">
        <v>2.6048999999999998E-3</v>
      </c>
      <c r="P89">
        <v>12888</v>
      </c>
      <c r="Q89">
        <v>2.2553799999999999E-2</v>
      </c>
      <c r="R89">
        <v>3.2765799999999998E-2</v>
      </c>
      <c r="S89">
        <v>2</v>
      </c>
      <c r="T89">
        <v>1</v>
      </c>
      <c r="U89">
        <f t="shared" si="17"/>
        <v>5.1059999999999994E-3</v>
      </c>
      <c r="X89" t="s">
        <v>7</v>
      </c>
      <c r="Y89">
        <v>2.4311099999999999E-2</v>
      </c>
      <c r="Z89">
        <v>2.4136000000000001E-3</v>
      </c>
      <c r="AA89">
        <v>12888</v>
      </c>
      <c r="AB89">
        <v>1.95801E-2</v>
      </c>
      <c r="AC89">
        <v>2.9041999999999998E-2</v>
      </c>
      <c r="AD89">
        <v>2</v>
      </c>
      <c r="AE89">
        <v>2</v>
      </c>
      <c r="AF89">
        <f t="shared" si="18"/>
        <v>4.7308999999999997E-3</v>
      </c>
    </row>
    <row r="90" spans="2:32" x14ac:dyDescent="0.25">
      <c r="B90" t="s">
        <v>9</v>
      </c>
      <c r="C90">
        <v>3.7556899999999997E-2</v>
      </c>
      <c r="D90">
        <v>3.9354999999999998E-3</v>
      </c>
      <c r="E90">
        <v>102</v>
      </c>
      <c r="F90">
        <v>2.9841300000000001E-2</v>
      </c>
      <c r="G90">
        <v>4.52725E-2</v>
      </c>
      <c r="H90">
        <v>4472</v>
      </c>
      <c r="I90">
        <v>2</v>
      </c>
      <c r="J90">
        <v>0</v>
      </c>
      <c r="K90">
        <f t="shared" si="16"/>
        <v>7.715600000000003E-3</v>
      </c>
      <c r="M90" t="s">
        <v>9</v>
      </c>
      <c r="N90">
        <v>1.5144899999999999E-2</v>
      </c>
      <c r="O90">
        <v>2.5703000000000002E-3</v>
      </c>
      <c r="P90">
        <v>6068</v>
      </c>
      <c r="Q90">
        <v>1.01061E-2</v>
      </c>
      <c r="R90">
        <v>2.0183699999999999E-2</v>
      </c>
      <c r="S90">
        <v>2</v>
      </c>
      <c r="T90">
        <v>1</v>
      </c>
      <c r="U90">
        <f t="shared" si="17"/>
        <v>5.0387999999999995E-3</v>
      </c>
      <c r="X90" t="s">
        <v>9</v>
      </c>
      <c r="Y90">
        <v>1.6939599999999999E-2</v>
      </c>
      <c r="Z90">
        <v>2.5498000000000001E-3</v>
      </c>
      <c r="AA90">
        <v>6068</v>
      </c>
      <c r="AB90">
        <v>1.1941E-2</v>
      </c>
      <c r="AC90">
        <v>2.1938099999999999E-2</v>
      </c>
      <c r="AD90">
        <v>2</v>
      </c>
      <c r="AE90">
        <v>2</v>
      </c>
      <c r="AF90">
        <f t="shared" si="18"/>
        <v>4.9984999999999995E-3</v>
      </c>
    </row>
    <row r="91" spans="2:32" x14ac:dyDescent="0.25">
      <c r="B91" t="s">
        <v>10</v>
      </c>
      <c r="C91">
        <v>3.4478099999999998E-2</v>
      </c>
      <c r="D91">
        <v>2.5880999999999999E-3</v>
      </c>
      <c r="E91">
        <v>102</v>
      </c>
      <c r="F91">
        <v>2.9403599999999998E-2</v>
      </c>
      <c r="G91">
        <v>3.95526E-2</v>
      </c>
      <c r="H91">
        <v>3319</v>
      </c>
      <c r="I91">
        <v>2</v>
      </c>
      <c r="J91">
        <v>0</v>
      </c>
      <c r="K91">
        <f t="shared" si="16"/>
        <v>5.0745000000000026E-3</v>
      </c>
      <c r="M91" t="s">
        <v>10</v>
      </c>
      <c r="N91">
        <v>1.4286500000000001E-2</v>
      </c>
      <c r="O91">
        <v>2.3446000000000001E-3</v>
      </c>
      <c r="P91">
        <v>3521</v>
      </c>
      <c r="Q91">
        <v>9.6895999999999996E-3</v>
      </c>
      <c r="R91">
        <v>1.8883500000000001E-2</v>
      </c>
      <c r="S91">
        <v>2</v>
      </c>
      <c r="T91">
        <v>1</v>
      </c>
      <c r="U91">
        <f t="shared" si="17"/>
        <v>4.5970000000000004E-3</v>
      </c>
      <c r="X91" t="s">
        <v>10</v>
      </c>
      <c r="Y91">
        <v>1.4822200000000001E-2</v>
      </c>
      <c r="Z91">
        <v>1.9830999999999998E-3</v>
      </c>
      <c r="AA91">
        <v>3521</v>
      </c>
      <c r="AB91">
        <v>1.09341E-2</v>
      </c>
      <c r="AC91">
        <v>1.8710399999999999E-2</v>
      </c>
      <c r="AD91">
        <v>2</v>
      </c>
      <c r="AE91">
        <v>2</v>
      </c>
      <c r="AF91">
        <f t="shared" si="18"/>
        <v>3.8881999999999979E-3</v>
      </c>
    </row>
    <row r="92" spans="2:32" x14ac:dyDescent="0.25">
      <c r="B92" t="s">
        <v>11</v>
      </c>
      <c r="C92">
        <v>5.6569300000000003E-2</v>
      </c>
      <c r="D92">
        <v>4.6901E-3</v>
      </c>
      <c r="E92">
        <v>102</v>
      </c>
      <c r="F92">
        <v>4.7371799999999999E-2</v>
      </c>
      <c r="G92">
        <v>6.5766900000000003E-2</v>
      </c>
      <c r="H92">
        <v>2159</v>
      </c>
      <c r="I92">
        <v>2</v>
      </c>
      <c r="J92">
        <v>0</v>
      </c>
      <c r="K92">
        <f t="shared" si="16"/>
        <v>9.1976000000000002E-3</v>
      </c>
      <c r="M92" t="s">
        <v>11</v>
      </c>
      <c r="N92">
        <v>2.3448099999999999E-2</v>
      </c>
      <c r="O92">
        <v>5.4869000000000003E-3</v>
      </c>
      <c r="P92">
        <v>2198</v>
      </c>
      <c r="Q92">
        <v>1.2688E-2</v>
      </c>
      <c r="R92">
        <v>3.4208099999999998E-2</v>
      </c>
      <c r="S92">
        <v>2</v>
      </c>
      <c r="T92">
        <v>1</v>
      </c>
      <c r="U92">
        <f t="shared" si="17"/>
        <v>1.0759999999999999E-2</v>
      </c>
      <c r="X92" t="s">
        <v>11</v>
      </c>
      <c r="Y92">
        <v>3.0966400000000002E-2</v>
      </c>
      <c r="Z92">
        <v>3.9690000000000003E-3</v>
      </c>
      <c r="AA92">
        <v>2198</v>
      </c>
      <c r="AB92">
        <v>2.3183100000000002E-2</v>
      </c>
      <c r="AC92">
        <v>3.8749699999999998E-2</v>
      </c>
      <c r="AD92">
        <v>2</v>
      </c>
      <c r="AE92">
        <v>2</v>
      </c>
      <c r="AF92">
        <f t="shared" si="18"/>
        <v>7.7832999999999965E-3</v>
      </c>
    </row>
    <row r="93" spans="2:32" x14ac:dyDescent="0.25">
      <c r="B93" t="s">
        <v>12</v>
      </c>
      <c r="C93">
        <v>3.8560400000000002E-2</v>
      </c>
      <c r="D93">
        <v>3.4102E-3</v>
      </c>
      <c r="E93">
        <v>102</v>
      </c>
      <c r="F93">
        <v>3.1875599999999997E-2</v>
      </c>
      <c r="G93">
        <v>4.5245199999999999E-2</v>
      </c>
      <c r="H93">
        <v>7971</v>
      </c>
      <c r="I93">
        <v>2</v>
      </c>
      <c r="J93">
        <v>0</v>
      </c>
      <c r="K93">
        <f t="shared" si="16"/>
        <v>6.6847999999999977E-3</v>
      </c>
      <c r="M93" t="s">
        <v>12</v>
      </c>
      <c r="N93">
        <v>2.1141699999999999E-2</v>
      </c>
      <c r="O93">
        <v>2.9843999999999999E-3</v>
      </c>
      <c r="P93">
        <v>9831</v>
      </c>
      <c r="Q93">
        <v>1.52917E-2</v>
      </c>
      <c r="R93">
        <v>2.69918E-2</v>
      </c>
      <c r="S93">
        <v>2</v>
      </c>
      <c r="T93">
        <v>1</v>
      </c>
      <c r="U93">
        <f t="shared" si="17"/>
        <v>5.8501000000000004E-3</v>
      </c>
      <c r="X93" t="s">
        <v>12</v>
      </c>
      <c r="Y93">
        <v>2.5199800000000001E-2</v>
      </c>
      <c r="Z93">
        <v>3.2377E-3</v>
      </c>
      <c r="AA93">
        <v>9831</v>
      </c>
      <c r="AB93">
        <v>1.8853200000000001E-2</v>
      </c>
      <c r="AC93">
        <v>3.1546499999999998E-2</v>
      </c>
      <c r="AD93">
        <v>2</v>
      </c>
      <c r="AE93">
        <v>2</v>
      </c>
      <c r="AF93">
        <f t="shared" si="18"/>
        <v>6.3466999999999968E-3</v>
      </c>
    </row>
    <row r="94" spans="2:32" x14ac:dyDescent="0.25">
      <c r="B94" t="s">
        <v>13</v>
      </c>
      <c r="C94">
        <v>5.5432099999999998E-2</v>
      </c>
      <c r="D94">
        <v>5.4288000000000001E-3</v>
      </c>
      <c r="E94">
        <v>102</v>
      </c>
      <c r="F94">
        <v>4.4766E-2</v>
      </c>
      <c r="G94">
        <v>6.6098100000000007E-2</v>
      </c>
      <c r="H94">
        <v>501</v>
      </c>
      <c r="I94">
        <v>2</v>
      </c>
      <c r="J94">
        <v>0</v>
      </c>
      <c r="K94">
        <f t="shared" si="16"/>
        <v>1.0666000000000009E-2</v>
      </c>
      <c r="M94" t="s">
        <v>13</v>
      </c>
      <c r="N94">
        <v>3.0488600000000001E-2</v>
      </c>
      <c r="O94">
        <v>5.1872000000000003E-3</v>
      </c>
      <c r="P94">
        <v>502</v>
      </c>
      <c r="Q94">
        <v>2.0297200000000001E-2</v>
      </c>
      <c r="R94">
        <v>4.0680000000000001E-2</v>
      </c>
      <c r="S94">
        <v>2</v>
      </c>
      <c r="T94">
        <v>1</v>
      </c>
      <c r="U94">
        <f t="shared" si="17"/>
        <v>1.01914E-2</v>
      </c>
      <c r="X94" t="s">
        <v>13</v>
      </c>
      <c r="Y94">
        <v>3.5388099999999999E-2</v>
      </c>
      <c r="Z94">
        <v>6.5024000000000002E-3</v>
      </c>
      <c r="AA94">
        <v>502</v>
      </c>
      <c r="AB94">
        <v>2.2612899999999998E-2</v>
      </c>
      <c r="AC94">
        <v>4.8163299999999999E-2</v>
      </c>
      <c r="AD94">
        <v>2</v>
      </c>
      <c r="AE94">
        <v>2</v>
      </c>
      <c r="AF94">
        <f t="shared" si="18"/>
        <v>1.27752E-2</v>
      </c>
    </row>
    <row r="95" spans="2:32" x14ac:dyDescent="0.25">
      <c r="B95" t="s">
        <v>14</v>
      </c>
      <c r="C95">
        <v>3.58196E-2</v>
      </c>
      <c r="D95">
        <v>3.7986000000000001E-3</v>
      </c>
      <c r="E95">
        <v>102</v>
      </c>
      <c r="F95">
        <v>2.83704E-2</v>
      </c>
      <c r="G95">
        <v>4.3268800000000003E-2</v>
      </c>
      <c r="H95">
        <v>2159</v>
      </c>
      <c r="I95">
        <v>2</v>
      </c>
      <c r="J95">
        <v>0</v>
      </c>
      <c r="K95">
        <f t="shared" si="16"/>
        <v>7.449200000000003E-3</v>
      </c>
      <c r="M95" t="s">
        <v>14</v>
      </c>
      <c r="N95">
        <v>1.5354899999999999E-2</v>
      </c>
      <c r="O95">
        <v>2.8487999999999999E-3</v>
      </c>
      <c r="P95">
        <v>2623</v>
      </c>
      <c r="Q95">
        <v>9.7689000000000005E-3</v>
      </c>
      <c r="R95">
        <v>2.0941000000000001E-2</v>
      </c>
      <c r="S95">
        <v>2</v>
      </c>
      <c r="T95">
        <v>1</v>
      </c>
      <c r="U95">
        <f t="shared" si="17"/>
        <v>5.5861000000000018E-3</v>
      </c>
      <c r="X95" t="s">
        <v>14</v>
      </c>
      <c r="Y95">
        <v>1.29479E-2</v>
      </c>
      <c r="Z95">
        <v>2.3197999999999999E-3</v>
      </c>
      <c r="AA95">
        <v>2623</v>
      </c>
      <c r="AB95">
        <v>8.3990999999999996E-3</v>
      </c>
      <c r="AC95">
        <v>1.74967E-2</v>
      </c>
      <c r="AD95">
        <v>2</v>
      </c>
      <c r="AE95">
        <v>2</v>
      </c>
      <c r="AF95">
        <f t="shared" si="18"/>
        <v>4.5488000000000004E-3</v>
      </c>
    </row>
    <row r="96" spans="2:32" x14ac:dyDescent="0.25">
      <c r="B96" t="s">
        <v>15</v>
      </c>
      <c r="C96">
        <v>3.0123799999999999E-2</v>
      </c>
      <c r="D96">
        <v>4.8107999999999996E-3</v>
      </c>
      <c r="E96">
        <v>102</v>
      </c>
      <c r="F96">
        <v>2.0691000000000001E-2</v>
      </c>
      <c r="G96">
        <v>3.95567E-2</v>
      </c>
      <c r="H96">
        <v>2949</v>
      </c>
      <c r="I96">
        <v>2</v>
      </c>
      <c r="J96">
        <v>0</v>
      </c>
      <c r="K96">
        <f t="shared" si="16"/>
        <v>9.432900000000001E-3</v>
      </c>
      <c r="M96" t="s">
        <v>15</v>
      </c>
      <c r="N96">
        <v>1.1886600000000001E-2</v>
      </c>
      <c r="O96">
        <v>3.7670999999999998E-3</v>
      </c>
      <c r="P96">
        <v>3172</v>
      </c>
      <c r="Q96">
        <v>4.5003999999999999E-3</v>
      </c>
      <c r="R96">
        <v>1.92727E-2</v>
      </c>
      <c r="S96">
        <v>2</v>
      </c>
      <c r="T96">
        <v>1</v>
      </c>
      <c r="U96">
        <f t="shared" si="17"/>
        <v>7.3860999999999996E-3</v>
      </c>
      <c r="X96" t="s">
        <v>15</v>
      </c>
      <c r="Y96">
        <v>1.25057E-2</v>
      </c>
      <c r="Z96">
        <v>2.9033000000000002E-3</v>
      </c>
      <c r="AA96">
        <v>3172</v>
      </c>
      <c r="AB96">
        <v>6.8132000000000002E-3</v>
      </c>
      <c r="AC96">
        <v>1.8198099999999998E-2</v>
      </c>
      <c r="AD96">
        <v>2</v>
      </c>
      <c r="AE96">
        <v>2</v>
      </c>
      <c r="AF96">
        <f t="shared" si="18"/>
        <v>5.6923999999999985E-3</v>
      </c>
    </row>
    <row r="97" spans="2:32" x14ac:dyDescent="0.25">
      <c r="B97" t="s">
        <v>16</v>
      </c>
      <c r="C97">
        <v>7.6554869999999997E-2</v>
      </c>
      <c r="D97">
        <v>1.4603329999999999E-2</v>
      </c>
      <c r="E97">
        <v>102</v>
      </c>
      <c r="F97">
        <v>4.7898009999999998E-2</v>
      </c>
      <c r="G97">
        <v>0.10521173</v>
      </c>
      <c r="H97">
        <v>995</v>
      </c>
      <c r="I97">
        <v>2</v>
      </c>
      <c r="J97">
        <v>0</v>
      </c>
      <c r="K97">
        <f t="shared" si="16"/>
        <v>2.8656860000000006E-2</v>
      </c>
      <c r="M97" t="s">
        <v>16</v>
      </c>
      <c r="N97">
        <v>4.0993599999999998E-2</v>
      </c>
      <c r="O97">
        <v>1.22656E-2</v>
      </c>
      <c r="P97">
        <v>1119</v>
      </c>
      <c r="Q97">
        <v>1.6927399999999999E-2</v>
      </c>
      <c r="R97">
        <v>6.5059900000000004E-2</v>
      </c>
      <c r="S97">
        <v>2</v>
      </c>
      <c r="T97">
        <v>1</v>
      </c>
      <c r="U97">
        <f t="shared" si="17"/>
        <v>2.4066300000000006E-2</v>
      </c>
      <c r="X97" t="s">
        <v>16</v>
      </c>
      <c r="Y97">
        <v>5.0896700000000003E-2</v>
      </c>
      <c r="Z97">
        <v>1.3808000000000001E-2</v>
      </c>
      <c r="AA97">
        <v>1119</v>
      </c>
      <c r="AB97">
        <v>2.38043E-2</v>
      </c>
      <c r="AC97">
        <v>7.7989199999999995E-2</v>
      </c>
      <c r="AD97">
        <v>2</v>
      </c>
      <c r="AE97">
        <v>2</v>
      </c>
      <c r="AF97">
        <f t="shared" si="18"/>
        <v>2.7092499999999992E-2</v>
      </c>
    </row>
    <row r="98" spans="2:32" x14ac:dyDescent="0.25">
      <c r="B98" t="s">
        <v>17</v>
      </c>
      <c r="C98">
        <v>3.8869800000000003E-2</v>
      </c>
      <c r="D98">
        <v>3.0528E-3</v>
      </c>
      <c r="E98">
        <v>102</v>
      </c>
      <c r="F98">
        <v>3.2884900000000002E-2</v>
      </c>
      <c r="G98">
        <v>4.4854699999999997E-2</v>
      </c>
      <c r="H98">
        <v>4980</v>
      </c>
      <c r="I98">
        <v>2</v>
      </c>
      <c r="J98">
        <v>0</v>
      </c>
      <c r="K98">
        <f t="shared" si="16"/>
        <v>5.9848999999999944E-3</v>
      </c>
      <c r="M98" t="s">
        <v>17</v>
      </c>
      <c r="N98">
        <v>1.4796200000000001E-2</v>
      </c>
      <c r="O98">
        <v>1.7895999999999999E-3</v>
      </c>
      <c r="P98">
        <v>7496</v>
      </c>
      <c r="Q98">
        <v>1.1287999999999999E-2</v>
      </c>
      <c r="R98">
        <v>1.8304399999999998E-2</v>
      </c>
      <c r="S98">
        <v>2</v>
      </c>
      <c r="T98">
        <v>1</v>
      </c>
      <c r="U98">
        <f t="shared" si="17"/>
        <v>3.5081999999999978E-3</v>
      </c>
      <c r="X98" t="s">
        <v>17</v>
      </c>
      <c r="Y98">
        <v>1.6546700000000001E-2</v>
      </c>
      <c r="Z98">
        <v>1.9281999999999999E-3</v>
      </c>
      <c r="AA98">
        <v>7496</v>
      </c>
      <c r="AB98">
        <v>1.2766899999999999E-2</v>
      </c>
      <c r="AC98">
        <v>2.03266E-2</v>
      </c>
      <c r="AD98">
        <v>2</v>
      </c>
      <c r="AE98">
        <v>2</v>
      </c>
      <c r="AF98">
        <f t="shared" si="18"/>
        <v>3.7798999999999992E-3</v>
      </c>
    </row>
    <row r="99" spans="2:32" x14ac:dyDescent="0.25">
      <c r="B99" t="s">
        <v>18</v>
      </c>
      <c r="C99">
        <v>6.2612799999999996E-2</v>
      </c>
      <c r="D99">
        <v>8.2667000000000001E-3</v>
      </c>
      <c r="E99">
        <v>102</v>
      </c>
      <c r="F99">
        <v>4.6404800000000003E-2</v>
      </c>
      <c r="G99">
        <v>7.8820699999999994E-2</v>
      </c>
      <c r="H99">
        <v>3511</v>
      </c>
      <c r="I99">
        <v>2</v>
      </c>
      <c r="J99">
        <v>0</v>
      </c>
      <c r="K99">
        <f t="shared" si="16"/>
        <v>1.6207899999999997E-2</v>
      </c>
      <c r="M99" t="s">
        <v>18</v>
      </c>
      <c r="N99">
        <v>3.8563500000000001E-2</v>
      </c>
      <c r="O99">
        <v>8.1539000000000004E-3</v>
      </c>
      <c r="P99">
        <v>4903</v>
      </c>
      <c r="Q99">
        <v>2.25782E-2</v>
      </c>
      <c r="R99">
        <v>5.4548699999999999E-2</v>
      </c>
      <c r="S99">
        <v>2</v>
      </c>
      <c r="T99">
        <v>1</v>
      </c>
      <c r="U99">
        <f t="shared" si="17"/>
        <v>1.5985199999999998E-2</v>
      </c>
      <c r="X99" t="s">
        <v>18</v>
      </c>
      <c r="Y99">
        <v>3.16052E-2</v>
      </c>
      <c r="Z99">
        <v>6.1253000000000002E-3</v>
      </c>
      <c r="AA99">
        <v>4903</v>
      </c>
      <c r="AB99">
        <v>1.95969E-2</v>
      </c>
      <c r="AC99">
        <v>4.3613399999999997E-2</v>
      </c>
      <c r="AD99">
        <v>2</v>
      </c>
      <c r="AE99">
        <v>2</v>
      </c>
      <c r="AF99">
        <f t="shared" si="18"/>
        <v>1.2008199999999997E-2</v>
      </c>
    </row>
    <row r="100" spans="2:32" x14ac:dyDescent="0.25">
      <c r="B100" t="s">
        <v>19</v>
      </c>
      <c r="C100">
        <v>5.3645999999999999E-2</v>
      </c>
      <c r="D100">
        <v>6.3232999999999996E-3</v>
      </c>
      <c r="E100">
        <v>102</v>
      </c>
      <c r="F100">
        <v>4.1247300000000001E-2</v>
      </c>
      <c r="G100">
        <v>6.6044699999999998E-2</v>
      </c>
      <c r="H100">
        <v>2854</v>
      </c>
      <c r="I100">
        <v>2</v>
      </c>
      <c r="J100">
        <v>0</v>
      </c>
      <c r="K100">
        <f t="shared" si="16"/>
        <v>1.2398699999999999E-2</v>
      </c>
      <c r="M100" t="s">
        <v>19</v>
      </c>
      <c r="N100">
        <v>3.7125400000000003E-2</v>
      </c>
      <c r="O100">
        <v>7.5452999999999996E-3</v>
      </c>
      <c r="P100">
        <v>3832</v>
      </c>
      <c r="Q100">
        <v>2.2332299999999999E-2</v>
      </c>
      <c r="R100">
        <v>5.1918600000000002E-2</v>
      </c>
      <c r="S100">
        <v>2</v>
      </c>
      <c r="T100">
        <v>1</v>
      </c>
      <c r="U100">
        <f t="shared" si="17"/>
        <v>1.4793199999999999E-2</v>
      </c>
      <c r="X100" t="s">
        <v>19</v>
      </c>
      <c r="Y100">
        <v>1.52526E-2</v>
      </c>
      <c r="Z100">
        <v>4.9381E-3</v>
      </c>
      <c r="AA100">
        <v>3832</v>
      </c>
      <c r="AB100">
        <v>5.5712000000000001E-3</v>
      </c>
      <c r="AC100">
        <v>2.4934100000000001E-2</v>
      </c>
      <c r="AD100">
        <v>2</v>
      </c>
      <c r="AE100">
        <v>2</v>
      </c>
      <c r="AF100">
        <f t="shared" si="18"/>
        <v>9.6815000000000009E-3</v>
      </c>
    </row>
    <row r="101" spans="2:32" x14ac:dyDescent="0.25">
      <c r="B101" t="s">
        <v>20</v>
      </c>
      <c r="C101">
        <v>6.5191200000000005E-2</v>
      </c>
      <c r="D101">
        <v>7.3669E-3</v>
      </c>
      <c r="E101">
        <v>102</v>
      </c>
      <c r="F101">
        <v>5.0736000000000003E-2</v>
      </c>
      <c r="G101">
        <v>7.9646400000000006E-2</v>
      </c>
      <c r="H101">
        <v>1075</v>
      </c>
      <c r="I101">
        <v>2</v>
      </c>
      <c r="J101">
        <v>0</v>
      </c>
      <c r="K101">
        <f t="shared" si="16"/>
        <v>1.4455200000000001E-2</v>
      </c>
      <c r="M101" t="s">
        <v>20</v>
      </c>
      <c r="N101">
        <v>2.3834999999999999E-2</v>
      </c>
      <c r="O101">
        <v>4.3502999999999997E-3</v>
      </c>
      <c r="P101">
        <v>1122</v>
      </c>
      <c r="Q101">
        <v>1.52993E-2</v>
      </c>
      <c r="R101">
        <v>3.2370799999999998E-2</v>
      </c>
      <c r="S101">
        <v>2</v>
      </c>
      <c r="T101">
        <v>1</v>
      </c>
      <c r="U101">
        <f t="shared" si="17"/>
        <v>8.5357999999999996E-3</v>
      </c>
      <c r="X101" t="s">
        <v>20</v>
      </c>
      <c r="Y101">
        <v>2.6764699999999999E-2</v>
      </c>
      <c r="Z101">
        <v>4.5945999999999999E-3</v>
      </c>
      <c r="AA101">
        <v>1122</v>
      </c>
      <c r="AB101">
        <v>1.77497E-2</v>
      </c>
      <c r="AC101">
        <v>3.5779699999999998E-2</v>
      </c>
      <c r="AD101">
        <v>2</v>
      </c>
      <c r="AE101">
        <v>2</v>
      </c>
      <c r="AF101">
        <f t="shared" si="18"/>
        <v>9.0149999999999987E-3</v>
      </c>
    </row>
    <row r="102" spans="2:32" x14ac:dyDescent="0.25">
      <c r="B102" t="s">
        <v>21</v>
      </c>
      <c r="C102">
        <v>6.1677700000000002E-2</v>
      </c>
      <c r="D102">
        <v>6.8805000000000003E-3</v>
      </c>
      <c r="E102">
        <v>102</v>
      </c>
      <c r="F102">
        <v>4.8185400000000003E-2</v>
      </c>
      <c r="G102">
        <v>7.5170100000000004E-2</v>
      </c>
      <c r="H102">
        <v>2422</v>
      </c>
      <c r="I102">
        <v>2</v>
      </c>
      <c r="J102">
        <v>0</v>
      </c>
      <c r="K102">
        <f t="shared" si="16"/>
        <v>1.3492400000000002E-2</v>
      </c>
      <c r="M102" t="s">
        <v>21</v>
      </c>
      <c r="N102">
        <v>1.7078400000000001E-2</v>
      </c>
      <c r="O102">
        <v>4.2385000000000001E-3</v>
      </c>
      <c r="P102">
        <v>3822</v>
      </c>
      <c r="Q102">
        <v>8.7685000000000003E-3</v>
      </c>
      <c r="R102">
        <v>2.5388299999999999E-2</v>
      </c>
      <c r="S102">
        <v>2</v>
      </c>
      <c r="T102">
        <v>1</v>
      </c>
      <c r="U102">
        <f t="shared" si="17"/>
        <v>8.3098999999999985E-3</v>
      </c>
      <c r="X102" t="s">
        <v>21</v>
      </c>
      <c r="Y102">
        <v>2.2809300000000001E-2</v>
      </c>
      <c r="Z102">
        <v>4.1234000000000002E-3</v>
      </c>
      <c r="AA102">
        <v>3822</v>
      </c>
      <c r="AB102">
        <v>1.4725E-2</v>
      </c>
      <c r="AC102">
        <v>3.08936E-2</v>
      </c>
      <c r="AD102">
        <v>2</v>
      </c>
      <c r="AE102">
        <v>2</v>
      </c>
      <c r="AF102">
        <f t="shared" si="18"/>
        <v>8.0842999999999991E-3</v>
      </c>
    </row>
    <row r="103" spans="2:32" x14ac:dyDescent="0.25">
      <c r="B103" t="s">
        <v>22</v>
      </c>
      <c r="C103">
        <v>3.3183799999999999E-2</v>
      </c>
      <c r="D103">
        <v>3.7079999999999999E-3</v>
      </c>
      <c r="E103">
        <v>102</v>
      </c>
      <c r="F103">
        <v>2.5915199999999999E-2</v>
      </c>
      <c r="G103">
        <v>4.0452399999999999E-2</v>
      </c>
      <c r="H103">
        <v>8480</v>
      </c>
      <c r="I103">
        <v>2</v>
      </c>
      <c r="J103">
        <v>0</v>
      </c>
      <c r="K103">
        <f t="shared" si="16"/>
        <v>7.2686000000000001E-3</v>
      </c>
      <c r="M103" t="s">
        <v>22</v>
      </c>
      <c r="N103">
        <v>1.6022700000000001E-2</v>
      </c>
      <c r="O103">
        <v>4.6778999999999996E-3</v>
      </c>
      <c r="P103">
        <v>12438</v>
      </c>
      <c r="Q103">
        <v>6.8532999999999997E-3</v>
      </c>
      <c r="R103">
        <v>2.5192099999999999E-2</v>
      </c>
      <c r="S103">
        <v>2</v>
      </c>
      <c r="T103">
        <v>1</v>
      </c>
      <c r="U103">
        <f t="shared" si="17"/>
        <v>9.1693999999999977E-3</v>
      </c>
      <c r="X103" t="s">
        <v>22</v>
      </c>
      <c r="Y103">
        <v>1.39364E-2</v>
      </c>
      <c r="Z103">
        <v>2.7155999999999999E-3</v>
      </c>
      <c r="AA103">
        <v>12438</v>
      </c>
      <c r="AB103">
        <v>8.6134999999999996E-3</v>
      </c>
      <c r="AC103">
        <v>1.92593E-2</v>
      </c>
      <c r="AD103">
        <v>2</v>
      </c>
      <c r="AE103">
        <v>2</v>
      </c>
      <c r="AF103">
        <f t="shared" si="18"/>
        <v>5.3229000000000002E-3</v>
      </c>
    </row>
    <row r="104" spans="2:32" x14ac:dyDescent="0.25">
      <c r="B104" t="s">
        <v>23</v>
      </c>
      <c r="C104">
        <v>2.5482000000000001E-2</v>
      </c>
      <c r="D104">
        <v>3.2212E-3</v>
      </c>
      <c r="E104">
        <v>102</v>
      </c>
      <c r="F104">
        <v>1.9166900000000001E-2</v>
      </c>
      <c r="G104">
        <v>3.1796999999999999E-2</v>
      </c>
      <c r="H104">
        <v>4904</v>
      </c>
      <c r="I104">
        <v>2</v>
      </c>
      <c r="J104">
        <v>0</v>
      </c>
      <c r="K104">
        <f t="shared" si="16"/>
        <v>6.3149999999999977E-3</v>
      </c>
      <c r="M104" t="s">
        <v>23</v>
      </c>
      <c r="N104">
        <v>1.1703399999999999E-2</v>
      </c>
      <c r="O104">
        <v>2.3038999999999998E-3</v>
      </c>
      <c r="P104">
        <v>5955</v>
      </c>
      <c r="Q104">
        <v>7.1868000000000001E-3</v>
      </c>
      <c r="R104">
        <v>1.6219899999999999E-2</v>
      </c>
      <c r="S104">
        <v>2</v>
      </c>
      <c r="T104">
        <v>1</v>
      </c>
      <c r="U104">
        <f t="shared" si="17"/>
        <v>4.5164999999999997E-3</v>
      </c>
      <c r="X104" t="s">
        <v>23</v>
      </c>
      <c r="Y104">
        <v>8.9245000000000001E-3</v>
      </c>
      <c r="Z104">
        <v>1.7859E-3</v>
      </c>
      <c r="AA104">
        <v>5955</v>
      </c>
      <c r="AB104">
        <v>5.4235000000000004E-3</v>
      </c>
      <c r="AC104">
        <v>1.2425500000000001E-2</v>
      </c>
      <c r="AD104">
        <v>2</v>
      </c>
      <c r="AE104">
        <v>2</v>
      </c>
      <c r="AF104">
        <f t="shared" si="18"/>
        <v>3.5010000000000006E-3</v>
      </c>
    </row>
    <row r="105" spans="2:32" x14ac:dyDescent="0.25">
      <c r="B105" t="s">
        <v>24</v>
      </c>
      <c r="C105">
        <v>4.4326600000000001E-2</v>
      </c>
      <c r="D105">
        <v>3.0872999999999999E-3</v>
      </c>
      <c r="E105">
        <v>102</v>
      </c>
      <c r="F105">
        <v>3.8274900000000001E-2</v>
      </c>
      <c r="G105">
        <v>5.0378300000000001E-2</v>
      </c>
      <c r="H105">
        <v>9940</v>
      </c>
      <c r="I105">
        <v>2</v>
      </c>
      <c r="J105">
        <v>0</v>
      </c>
      <c r="K105">
        <f t="shared" si="16"/>
        <v>6.0517000000000001E-3</v>
      </c>
      <c r="M105" t="s">
        <v>24</v>
      </c>
      <c r="N105">
        <v>2.9236999999999999E-2</v>
      </c>
      <c r="O105">
        <v>3.6443999999999999E-3</v>
      </c>
      <c r="P105">
        <v>15207</v>
      </c>
      <c r="Q105">
        <v>2.2093600000000001E-2</v>
      </c>
      <c r="R105">
        <v>3.63804E-2</v>
      </c>
      <c r="S105">
        <v>2</v>
      </c>
      <c r="T105">
        <v>1</v>
      </c>
      <c r="U105">
        <f t="shared" si="17"/>
        <v>7.1434000000000011E-3</v>
      </c>
      <c r="X105" t="s">
        <v>24</v>
      </c>
      <c r="Y105">
        <v>2.5581300000000001E-2</v>
      </c>
      <c r="Z105">
        <v>2.6660999999999998E-3</v>
      </c>
      <c r="AA105">
        <v>15207</v>
      </c>
      <c r="AB105">
        <v>2.0355499999999999E-2</v>
      </c>
      <c r="AC105">
        <v>3.08071E-2</v>
      </c>
      <c r="AD105">
        <v>2</v>
      </c>
      <c r="AE105">
        <v>2</v>
      </c>
      <c r="AF105">
        <f t="shared" si="18"/>
        <v>5.2257999999999992E-3</v>
      </c>
    </row>
    <row r="106" spans="2:32" x14ac:dyDescent="0.25">
      <c r="B106" t="s">
        <v>25</v>
      </c>
      <c r="C106">
        <v>6.6968299999999994E-2</v>
      </c>
      <c r="D106">
        <v>4.8596000000000004E-3</v>
      </c>
      <c r="E106">
        <v>102</v>
      </c>
      <c r="F106">
        <v>5.7440999999999999E-2</v>
      </c>
      <c r="G106">
        <v>7.6495599999999997E-2</v>
      </c>
      <c r="H106">
        <v>4243</v>
      </c>
      <c r="I106">
        <v>2</v>
      </c>
      <c r="J106">
        <v>0</v>
      </c>
      <c r="K106">
        <f t="shared" si="16"/>
        <v>9.5273000000000024E-3</v>
      </c>
      <c r="M106" t="s">
        <v>25</v>
      </c>
      <c r="N106">
        <v>2.6229599999999999E-2</v>
      </c>
      <c r="O106">
        <v>4.1580000000000002E-3</v>
      </c>
      <c r="P106">
        <v>4750</v>
      </c>
      <c r="Q106">
        <v>1.80781E-2</v>
      </c>
      <c r="R106">
        <v>3.4381099999999998E-2</v>
      </c>
      <c r="S106">
        <v>2</v>
      </c>
      <c r="T106">
        <v>1</v>
      </c>
      <c r="U106">
        <f t="shared" si="17"/>
        <v>8.151499999999999E-3</v>
      </c>
      <c r="X106" t="s">
        <v>25</v>
      </c>
      <c r="Y106">
        <v>2.07507E-2</v>
      </c>
      <c r="Z106">
        <v>3.2915000000000002E-3</v>
      </c>
      <c r="AA106">
        <v>4750</v>
      </c>
      <c r="AB106">
        <v>1.4297900000000001E-2</v>
      </c>
      <c r="AC106">
        <v>2.7203499999999999E-2</v>
      </c>
      <c r="AD106">
        <v>2</v>
      </c>
      <c r="AE106">
        <v>2</v>
      </c>
      <c r="AF106">
        <f t="shared" si="18"/>
        <v>6.4527999999999981E-3</v>
      </c>
    </row>
    <row r="107" spans="2:32" x14ac:dyDescent="0.25">
      <c r="B107" t="s">
        <v>26</v>
      </c>
      <c r="C107">
        <v>0.13420960000000001</v>
      </c>
      <c r="D107">
        <v>1.1630700000000001E-2</v>
      </c>
      <c r="E107">
        <v>102</v>
      </c>
      <c r="F107">
        <v>0.11137759999999999</v>
      </c>
      <c r="G107">
        <v>0.1570416</v>
      </c>
      <c r="H107">
        <v>764</v>
      </c>
      <c r="I107">
        <v>2</v>
      </c>
      <c r="J107">
        <v>0</v>
      </c>
      <c r="K107">
        <f t="shared" si="16"/>
        <v>2.2831999999999991E-2</v>
      </c>
      <c r="M107" t="s">
        <v>26</v>
      </c>
      <c r="N107">
        <v>7.3408000000000001E-2</v>
      </c>
      <c r="O107">
        <v>8.9736E-3</v>
      </c>
      <c r="P107">
        <v>787</v>
      </c>
      <c r="Q107">
        <v>5.5793000000000002E-2</v>
      </c>
      <c r="R107">
        <v>9.1023000000000007E-2</v>
      </c>
      <c r="S107">
        <v>2</v>
      </c>
      <c r="T107">
        <v>1</v>
      </c>
      <c r="U107">
        <f t="shared" si="17"/>
        <v>1.7615000000000006E-2</v>
      </c>
      <c r="X107" t="s">
        <v>26</v>
      </c>
      <c r="Y107">
        <v>6.1433300000000003E-2</v>
      </c>
      <c r="Z107">
        <v>6.3457000000000001E-3</v>
      </c>
      <c r="AA107">
        <v>787</v>
      </c>
      <c r="AB107">
        <v>4.8976699999999998E-2</v>
      </c>
      <c r="AC107">
        <v>7.3889899999999994E-2</v>
      </c>
      <c r="AD107">
        <v>2</v>
      </c>
      <c r="AE107">
        <v>2</v>
      </c>
      <c r="AF107">
        <f t="shared" si="18"/>
        <v>1.2456599999999991E-2</v>
      </c>
    </row>
    <row r="108" spans="2:32" x14ac:dyDescent="0.25">
      <c r="B108" t="s">
        <v>27</v>
      </c>
      <c r="C108">
        <v>4.7523500000000003E-2</v>
      </c>
      <c r="D108">
        <v>5.7396000000000001E-3</v>
      </c>
      <c r="E108">
        <v>102</v>
      </c>
      <c r="F108">
        <v>3.6235799999999999E-2</v>
      </c>
      <c r="G108">
        <v>5.8811299999999997E-2</v>
      </c>
      <c r="H108">
        <v>356</v>
      </c>
      <c r="I108">
        <v>2</v>
      </c>
      <c r="J108">
        <v>0</v>
      </c>
      <c r="K108">
        <f t="shared" si="16"/>
        <v>1.1287799999999994E-2</v>
      </c>
      <c r="M108" t="s">
        <v>27</v>
      </c>
      <c r="N108">
        <v>2.44488E-2</v>
      </c>
      <c r="O108">
        <v>5.4780000000000002E-3</v>
      </c>
      <c r="P108">
        <v>367</v>
      </c>
      <c r="Q108">
        <v>1.3676600000000001E-2</v>
      </c>
      <c r="R108">
        <v>3.5221099999999998E-2</v>
      </c>
      <c r="S108">
        <v>2</v>
      </c>
      <c r="T108">
        <v>1</v>
      </c>
      <c r="U108">
        <f t="shared" si="17"/>
        <v>1.0772299999999999E-2</v>
      </c>
      <c r="X108" t="s">
        <v>27</v>
      </c>
      <c r="Y108">
        <v>3.1620000000000002E-2</v>
      </c>
      <c r="Z108">
        <v>5.0181000000000002E-3</v>
      </c>
      <c r="AA108">
        <v>367</v>
      </c>
      <c r="AB108">
        <v>2.1752199999999999E-2</v>
      </c>
      <c r="AC108">
        <v>4.1487799999999998E-2</v>
      </c>
      <c r="AD108">
        <v>2</v>
      </c>
      <c r="AE108">
        <v>2</v>
      </c>
      <c r="AF108">
        <f t="shared" si="18"/>
        <v>9.867799999999996E-3</v>
      </c>
    </row>
    <row r="109" spans="2:32" x14ac:dyDescent="0.25">
      <c r="B109" t="s">
        <v>28</v>
      </c>
      <c r="C109">
        <v>4.1284099999999997E-2</v>
      </c>
      <c r="D109">
        <v>5.8812999999999999E-3</v>
      </c>
      <c r="E109">
        <v>102</v>
      </c>
      <c r="F109">
        <v>2.9753999999999999E-2</v>
      </c>
      <c r="G109">
        <v>5.2814300000000002E-2</v>
      </c>
      <c r="H109">
        <v>4598</v>
      </c>
      <c r="I109">
        <v>2</v>
      </c>
      <c r="J109">
        <v>0</v>
      </c>
      <c r="K109">
        <f t="shared" si="16"/>
        <v>1.1530200000000004E-2</v>
      </c>
      <c r="M109" t="s">
        <v>28</v>
      </c>
      <c r="N109">
        <v>2.4916899999999999E-2</v>
      </c>
      <c r="O109">
        <v>5.5741000000000002E-3</v>
      </c>
      <c r="P109">
        <v>5822</v>
      </c>
      <c r="Q109">
        <v>1.39895E-2</v>
      </c>
      <c r="R109">
        <v>3.58442E-2</v>
      </c>
      <c r="S109">
        <v>2</v>
      </c>
      <c r="T109">
        <v>1</v>
      </c>
      <c r="U109">
        <f t="shared" si="17"/>
        <v>1.0927300000000001E-2</v>
      </c>
      <c r="X109" t="s">
        <v>28</v>
      </c>
      <c r="Y109">
        <v>2.7956999999999999E-2</v>
      </c>
      <c r="Z109">
        <v>6.3939000000000001E-3</v>
      </c>
      <c r="AA109">
        <v>5822</v>
      </c>
      <c r="AB109">
        <v>1.54226E-2</v>
      </c>
      <c r="AC109">
        <v>4.0491399999999997E-2</v>
      </c>
      <c r="AD109">
        <v>2</v>
      </c>
      <c r="AE109">
        <v>2</v>
      </c>
      <c r="AF109">
        <f t="shared" si="18"/>
        <v>1.2534399999999998E-2</v>
      </c>
    </row>
    <row r="110" spans="2:32" x14ac:dyDescent="0.25">
      <c r="B110" t="s">
        <v>29</v>
      </c>
      <c r="C110">
        <v>4.6226700000000003E-2</v>
      </c>
      <c r="D110">
        <v>5.176E-3</v>
      </c>
      <c r="E110">
        <v>102</v>
      </c>
      <c r="F110">
        <v>3.6077400000000003E-2</v>
      </c>
      <c r="G110">
        <v>5.6376000000000002E-2</v>
      </c>
      <c r="H110">
        <v>2668</v>
      </c>
      <c r="I110">
        <v>2</v>
      </c>
      <c r="J110">
        <v>0</v>
      </c>
      <c r="K110">
        <f t="shared" si="16"/>
        <v>1.01493E-2</v>
      </c>
      <c r="M110" t="s">
        <v>29</v>
      </c>
      <c r="N110">
        <v>2.4760500000000001E-2</v>
      </c>
      <c r="O110">
        <v>3.4253999999999999E-3</v>
      </c>
      <c r="P110">
        <v>2868</v>
      </c>
      <c r="Q110">
        <v>1.80441E-2</v>
      </c>
      <c r="R110">
        <v>3.1476900000000002E-2</v>
      </c>
      <c r="S110">
        <v>2</v>
      </c>
      <c r="T110">
        <v>1</v>
      </c>
      <c r="U110">
        <f t="shared" si="17"/>
        <v>6.7164000000000008E-3</v>
      </c>
      <c r="X110" t="s">
        <v>29</v>
      </c>
      <c r="Y110">
        <v>2.7604799999999999E-2</v>
      </c>
      <c r="Z110">
        <v>3.7691999999999999E-3</v>
      </c>
      <c r="AA110">
        <v>2868</v>
      </c>
      <c r="AB110">
        <v>2.0214300000000001E-2</v>
      </c>
      <c r="AC110">
        <v>3.49953E-2</v>
      </c>
      <c r="AD110">
        <v>2</v>
      </c>
      <c r="AE110">
        <v>2</v>
      </c>
      <c r="AF110">
        <f t="shared" si="18"/>
        <v>7.3905000000000012E-3</v>
      </c>
    </row>
    <row r="111" spans="2:32" x14ac:dyDescent="0.25">
      <c r="B111" t="s">
        <v>30</v>
      </c>
      <c r="C111">
        <v>7.2704699999999997E-2</v>
      </c>
      <c r="D111">
        <v>5.1262E-3</v>
      </c>
      <c r="E111">
        <v>102</v>
      </c>
      <c r="F111">
        <v>6.2649999999999997E-2</v>
      </c>
      <c r="G111">
        <v>8.2759299999999994E-2</v>
      </c>
      <c r="H111">
        <v>1628</v>
      </c>
      <c r="I111">
        <v>2</v>
      </c>
      <c r="J111">
        <v>0</v>
      </c>
      <c r="K111">
        <f t="shared" si="16"/>
        <v>1.0054599999999997E-2</v>
      </c>
      <c r="M111" t="s">
        <v>30</v>
      </c>
      <c r="N111">
        <v>4.1108499999999999E-2</v>
      </c>
      <c r="O111">
        <v>4.2808999999999998E-3</v>
      </c>
      <c r="P111">
        <v>1828</v>
      </c>
      <c r="Q111">
        <v>3.2712600000000001E-2</v>
      </c>
      <c r="R111">
        <v>4.95045E-2</v>
      </c>
      <c r="S111">
        <v>2</v>
      </c>
      <c r="T111">
        <v>1</v>
      </c>
      <c r="U111">
        <f t="shared" si="17"/>
        <v>8.3960000000000007E-3</v>
      </c>
      <c r="X111" t="s">
        <v>30</v>
      </c>
      <c r="Y111">
        <v>4.0853899999999999E-2</v>
      </c>
      <c r="Z111">
        <v>4.4546000000000004E-3</v>
      </c>
      <c r="AA111">
        <v>1828</v>
      </c>
      <c r="AB111">
        <v>3.2117300000000001E-2</v>
      </c>
      <c r="AC111">
        <v>4.9590500000000003E-2</v>
      </c>
      <c r="AD111">
        <v>2</v>
      </c>
      <c r="AE111">
        <v>2</v>
      </c>
      <c r="AF111">
        <f t="shared" si="18"/>
        <v>8.7366000000000041E-3</v>
      </c>
    </row>
    <row r="112" spans="2:32" x14ac:dyDescent="0.25">
      <c r="B112" t="s">
        <v>376</v>
      </c>
      <c r="C112">
        <f>MAX(C82:C111)-MIN(C82:C111)</f>
        <v>0.10872760000000001</v>
      </c>
      <c r="M112" t="s">
        <v>376</v>
      </c>
      <c r="N112">
        <f>MAX(N82:N111)-MIN(N82:N111)</f>
        <v>6.1704599999999998E-2</v>
      </c>
      <c r="X112" t="s">
        <v>376</v>
      </c>
      <c r="Y112">
        <f>MAX(Y82:Y111)-MIN(Y82:Y111)</f>
        <v>5.2508800000000001E-2</v>
      </c>
    </row>
    <row r="113" spans="2:33" x14ac:dyDescent="0.25">
      <c r="B113" t="s">
        <v>377</v>
      </c>
      <c r="C113">
        <f>_xlfn.STDEV.P(C82:C111)</f>
        <v>2.1240530691496465E-2</v>
      </c>
      <c r="M113" t="s">
        <v>377</v>
      </c>
      <c r="N113">
        <f>_xlfn.STDEV.P(N82:N111)</f>
        <v>1.2340391705745198E-2</v>
      </c>
      <c r="X113" t="s">
        <v>377</v>
      </c>
      <c r="Y113">
        <f>_xlfn.STDEV.P(Y82:Y111)</f>
        <v>1.143068136405124E-2</v>
      </c>
    </row>
    <row r="114" spans="2:33" x14ac:dyDescent="0.25">
      <c r="B114" t="s">
        <v>378</v>
      </c>
      <c r="C114">
        <f>C113/AVERAGE(C82:C111)</f>
        <v>0.40656681945019546</v>
      </c>
      <c r="M114" t="s">
        <v>378</v>
      </c>
      <c r="N114">
        <f>N113/AVERAGE(N82:N111)</f>
        <v>0.48344655335623832</v>
      </c>
      <c r="X114" t="s">
        <v>378</v>
      </c>
      <c r="Y114">
        <f>Y113/AVERAGE(Y82:Y111)</f>
        <v>0.44607398968855805</v>
      </c>
    </row>
    <row r="115" spans="2:33" x14ac:dyDescent="0.25">
      <c r="B115" t="s">
        <v>293</v>
      </c>
      <c r="I115" t="s">
        <v>291</v>
      </c>
    </row>
    <row r="116" spans="2:33" x14ac:dyDescent="0.25">
      <c r="C116" t="s">
        <v>290</v>
      </c>
      <c r="R116" t="s">
        <v>49</v>
      </c>
      <c r="S116" t="s">
        <v>313</v>
      </c>
      <c r="AE116" t="s">
        <v>189</v>
      </c>
    </row>
    <row r="117" spans="2:33" x14ac:dyDescent="0.25">
      <c r="C117" t="s">
        <v>207</v>
      </c>
      <c r="D117" t="s">
        <v>208</v>
      </c>
      <c r="E117" t="s">
        <v>209</v>
      </c>
      <c r="F117" t="s">
        <v>210</v>
      </c>
      <c r="J117" t="s">
        <v>207</v>
      </c>
      <c r="K117" t="s">
        <v>208</v>
      </c>
      <c r="L117" t="s">
        <v>209</v>
      </c>
      <c r="M117" t="s">
        <v>210</v>
      </c>
      <c r="S117" t="s">
        <v>78</v>
      </c>
      <c r="T117" t="s">
        <v>79</v>
      </c>
      <c r="U117" t="s">
        <v>28</v>
      </c>
      <c r="V117" t="s">
        <v>80</v>
      </c>
      <c r="W117" t="s">
        <v>81</v>
      </c>
      <c r="X117" t="s">
        <v>82</v>
      </c>
      <c r="AA117" t="s">
        <v>310</v>
      </c>
      <c r="AB117" t="s">
        <v>311</v>
      </c>
      <c r="AC117" t="s">
        <v>312</v>
      </c>
      <c r="AE117" t="s">
        <v>310</v>
      </c>
      <c r="AF117" t="s">
        <v>311</v>
      </c>
      <c r="AG117" t="s">
        <v>312</v>
      </c>
    </row>
    <row r="118" spans="2:33" x14ac:dyDescent="0.25">
      <c r="B118" t="s">
        <v>1</v>
      </c>
      <c r="C118">
        <v>6078</v>
      </c>
      <c r="D118">
        <v>6078</v>
      </c>
      <c r="E118">
        <v>6078</v>
      </c>
      <c r="F118">
        <v>6078</v>
      </c>
      <c r="I118" t="s">
        <v>1</v>
      </c>
      <c r="J118">
        <v>0.3239206</v>
      </c>
      <c r="K118">
        <v>0.2833039</v>
      </c>
      <c r="L118">
        <v>0.3239206</v>
      </c>
      <c r="M118">
        <v>0.2833039</v>
      </c>
      <c r="R118" t="s">
        <v>296</v>
      </c>
      <c r="S118">
        <v>10</v>
      </c>
      <c r="T118">
        <v>0.36814316000000002</v>
      </c>
      <c r="U118">
        <v>3.102949E-2</v>
      </c>
      <c r="V118">
        <v>0.30725239999999998</v>
      </c>
      <c r="W118">
        <v>0.42903392000000001</v>
      </c>
      <c r="X118">
        <v>995</v>
      </c>
      <c r="Z118" t="s">
        <v>23</v>
      </c>
      <c r="AA118">
        <v>2.5482000000000001E-2</v>
      </c>
      <c r="AB118">
        <v>1.1703399999999999E-2</v>
      </c>
      <c r="AC118">
        <v>8.9245000000000001E-3</v>
      </c>
      <c r="AE118">
        <v>6.3149999999999977E-3</v>
      </c>
      <c r="AF118">
        <v>4.5164999999999997E-3</v>
      </c>
      <c r="AG118">
        <v>3.5010000000000006E-3</v>
      </c>
    </row>
    <row r="119" spans="2:33" x14ac:dyDescent="0.25">
      <c r="B119" t="s">
        <v>2</v>
      </c>
      <c r="C119">
        <v>268</v>
      </c>
      <c r="D119">
        <v>268</v>
      </c>
      <c r="E119">
        <v>268</v>
      </c>
      <c r="F119">
        <v>268</v>
      </c>
      <c r="I119" t="s">
        <v>2</v>
      </c>
      <c r="J119">
        <v>0.36193560000000002</v>
      </c>
      <c r="K119">
        <v>0.31598700000000002</v>
      </c>
      <c r="L119">
        <v>0.36604500000000001</v>
      </c>
      <c r="M119">
        <v>0.32090760000000002</v>
      </c>
      <c r="R119" t="s">
        <v>297</v>
      </c>
      <c r="S119">
        <v>1</v>
      </c>
      <c r="T119">
        <v>0.40165479999999998</v>
      </c>
      <c r="U119">
        <v>7.4433739999999998E-2</v>
      </c>
      <c r="V119">
        <v>0.25558967999999999</v>
      </c>
      <c r="W119">
        <v>0.54771992999999997</v>
      </c>
      <c r="X119">
        <v>995</v>
      </c>
      <c r="Z119" t="s">
        <v>15</v>
      </c>
      <c r="AA119">
        <v>3.0123799999999999E-2</v>
      </c>
      <c r="AB119">
        <v>1.1886600000000001E-2</v>
      </c>
      <c r="AC119">
        <v>1.25057E-2</v>
      </c>
      <c r="AE119">
        <v>9.432900000000001E-3</v>
      </c>
      <c r="AF119">
        <v>7.3860999999999996E-3</v>
      </c>
      <c r="AG119">
        <v>5.6923999999999985E-3</v>
      </c>
    </row>
    <row r="120" spans="2:33" x14ac:dyDescent="0.25">
      <c r="B120" t="s">
        <v>3</v>
      </c>
      <c r="C120">
        <v>7232</v>
      </c>
      <c r="D120">
        <v>7232</v>
      </c>
      <c r="E120">
        <v>7232</v>
      </c>
      <c r="F120">
        <v>7232</v>
      </c>
      <c r="I120" t="s">
        <v>3</v>
      </c>
      <c r="J120">
        <v>0.2039668</v>
      </c>
      <c r="K120">
        <v>0.16046389999999999</v>
      </c>
      <c r="L120">
        <v>0.20590849999999999</v>
      </c>
      <c r="M120">
        <v>0.1630287</v>
      </c>
      <c r="R120" t="s">
        <v>298</v>
      </c>
      <c r="S120">
        <v>2</v>
      </c>
      <c r="T120">
        <v>0.29745884</v>
      </c>
      <c r="U120">
        <v>6.1853760000000001E-2</v>
      </c>
      <c r="V120">
        <v>0.17608004999999999</v>
      </c>
      <c r="W120">
        <v>0.41883763000000002</v>
      </c>
      <c r="X120">
        <v>995</v>
      </c>
      <c r="Z120" t="s">
        <v>14</v>
      </c>
      <c r="AA120">
        <v>3.58196E-2</v>
      </c>
      <c r="AB120">
        <v>1.5354899999999999E-2</v>
      </c>
      <c r="AC120">
        <v>1.29479E-2</v>
      </c>
      <c r="AE120">
        <v>7.449200000000003E-3</v>
      </c>
      <c r="AF120">
        <v>5.5861000000000018E-3</v>
      </c>
      <c r="AG120">
        <v>4.5488000000000004E-3</v>
      </c>
    </row>
    <row r="121" spans="2:33" x14ac:dyDescent="0.25">
      <c r="B121" t="s">
        <v>4</v>
      </c>
      <c r="C121">
        <v>6675</v>
      </c>
      <c r="D121">
        <v>6675</v>
      </c>
      <c r="E121">
        <v>6675</v>
      </c>
      <c r="F121">
        <v>6675</v>
      </c>
      <c r="I121" t="s">
        <v>4</v>
      </c>
      <c r="J121">
        <v>0.39128170000000001</v>
      </c>
      <c r="K121">
        <v>0.3390126</v>
      </c>
      <c r="L121">
        <v>0.39128170000000001</v>
      </c>
      <c r="M121">
        <v>0.3390126</v>
      </c>
      <c r="R121" t="s">
        <v>299</v>
      </c>
      <c r="S121">
        <v>3</v>
      </c>
      <c r="T121">
        <v>0.38766925000000002</v>
      </c>
      <c r="U121">
        <v>0.10012942</v>
      </c>
      <c r="V121">
        <v>0.19118017000000001</v>
      </c>
      <c r="W121">
        <v>0.58415832999999995</v>
      </c>
      <c r="X121">
        <v>995</v>
      </c>
      <c r="Z121" t="s">
        <v>22</v>
      </c>
      <c r="AA121">
        <v>3.3183799999999999E-2</v>
      </c>
      <c r="AB121">
        <v>1.6022700000000001E-2</v>
      </c>
      <c r="AC121">
        <v>1.39364E-2</v>
      </c>
      <c r="AE121">
        <v>7.2686000000000001E-3</v>
      </c>
      <c r="AF121">
        <v>9.1693999999999977E-3</v>
      </c>
      <c r="AG121">
        <v>5.3229000000000002E-3</v>
      </c>
    </row>
    <row r="122" spans="2:33" x14ac:dyDescent="0.25">
      <c r="B122" t="s">
        <v>5</v>
      </c>
      <c r="C122">
        <v>4191</v>
      </c>
      <c r="D122">
        <v>4191</v>
      </c>
      <c r="E122">
        <v>4191</v>
      </c>
      <c r="F122">
        <v>4191</v>
      </c>
      <c r="I122" t="s">
        <v>5</v>
      </c>
      <c r="J122">
        <v>0.47400609999999999</v>
      </c>
      <c r="K122">
        <v>0.40074969999999999</v>
      </c>
      <c r="L122">
        <v>0.47405039999999998</v>
      </c>
      <c r="M122">
        <v>0.40054190000000001</v>
      </c>
      <c r="R122" t="s">
        <v>300</v>
      </c>
      <c r="S122">
        <v>4</v>
      </c>
      <c r="T122">
        <v>0.4217689</v>
      </c>
      <c r="U122">
        <v>7.1128259999999999E-2</v>
      </c>
      <c r="V122">
        <v>0.28219029000000001</v>
      </c>
      <c r="W122">
        <v>0.5613475</v>
      </c>
      <c r="X122">
        <v>995</v>
      </c>
      <c r="Z122" t="s">
        <v>2</v>
      </c>
      <c r="AA122">
        <v>2.84534E-2</v>
      </c>
      <c r="AB122">
        <v>1.2201099999999999E-2</v>
      </c>
      <c r="AC122">
        <v>1.4272200000000001E-2</v>
      </c>
      <c r="AE122">
        <v>7.0781000000000004E-3</v>
      </c>
      <c r="AF122">
        <v>5.3418000000000007E-3</v>
      </c>
      <c r="AG122">
        <v>5.2207999999999994E-3</v>
      </c>
    </row>
    <row r="123" spans="2:33" x14ac:dyDescent="0.25">
      <c r="B123" t="s">
        <v>6</v>
      </c>
      <c r="C123">
        <v>1836</v>
      </c>
      <c r="D123">
        <v>1836</v>
      </c>
      <c r="E123">
        <v>1836</v>
      </c>
      <c r="F123">
        <v>1836</v>
      </c>
      <c r="I123" t="s">
        <v>6</v>
      </c>
      <c r="J123">
        <v>0.31063780000000002</v>
      </c>
      <c r="K123">
        <v>0.288686</v>
      </c>
      <c r="L123">
        <v>0.3186176</v>
      </c>
      <c r="M123">
        <v>0.29670489999999999</v>
      </c>
      <c r="R123" t="s">
        <v>301</v>
      </c>
      <c r="S123">
        <v>5</v>
      </c>
      <c r="T123">
        <v>0.51484291000000004</v>
      </c>
      <c r="U123">
        <v>5.8562839999999998E-2</v>
      </c>
      <c r="V123">
        <v>0.39992206000000002</v>
      </c>
      <c r="W123">
        <v>0.62976376000000001</v>
      </c>
      <c r="X123">
        <v>995</v>
      </c>
      <c r="Z123" t="s">
        <v>10</v>
      </c>
      <c r="AA123">
        <v>3.4478099999999998E-2</v>
      </c>
      <c r="AB123">
        <v>1.4286500000000001E-2</v>
      </c>
      <c r="AC123">
        <v>1.4822200000000001E-2</v>
      </c>
      <c r="AE123">
        <v>5.0745000000000026E-3</v>
      </c>
      <c r="AF123">
        <v>4.5970000000000004E-3</v>
      </c>
      <c r="AG123">
        <v>3.8881999999999979E-3</v>
      </c>
    </row>
    <row r="124" spans="2:33" x14ac:dyDescent="0.25">
      <c r="B124" t="s">
        <v>7</v>
      </c>
      <c r="C124">
        <v>12888</v>
      </c>
      <c r="D124">
        <v>12888</v>
      </c>
      <c r="E124">
        <v>12888</v>
      </c>
      <c r="F124">
        <v>12888</v>
      </c>
      <c r="I124" t="s">
        <v>7</v>
      </c>
      <c r="J124">
        <v>0.3431111</v>
      </c>
      <c r="K124">
        <v>0.31380429999999998</v>
      </c>
      <c r="L124">
        <v>0.34146739999999998</v>
      </c>
      <c r="M124">
        <v>0.312357</v>
      </c>
      <c r="R124" t="s">
        <v>302</v>
      </c>
      <c r="S124">
        <v>6</v>
      </c>
      <c r="T124">
        <v>9.9977490000000002E-2</v>
      </c>
      <c r="U124">
        <v>1.646769E-2</v>
      </c>
      <c r="V124">
        <v>6.7662100000000003E-2</v>
      </c>
      <c r="W124">
        <v>0.13229288</v>
      </c>
      <c r="X124">
        <v>995</v>
      </c>
      <c r="Z124" t="s">
        <v>19</v>
      </c>
      <c r="AA124">
        <v>5.3645999999999999E-2</v>
      </c>
      <c r="AB124">
        <v>3.7125400000000003E-2</v>
      </c>
      <c r="AC124">
        <v>1.52526E-2</v>
      </c>
      <c r="AE124">
        <v>1.2398699999999999E-2</v>
      </c>
      <c r="AF124">
        <v>1.4793199999999999E-2</v>
      </c>
      <c r="AG124">
        <v>9.6815000000000009E-3</v>
      </c>
    </row>
    <row r="125" spans="2:33" x14ac:dyDescent="0.25">
      <c r="B125" t="s">
        <v>9</v>
      </c>
      <c r="C125">
        <v>6068</v>
      </c>
      <c r="D125">
        <v>6068</v>
      </c>
      <c r="E125">
        <v>6068</v>
      </c>
      <c r="F125">
        <v>6068</v>
      </c>
      <c r="I125" t="s">
        <v>9</v>
      </c>
      <c r="J125">
        <v>0.31514619999999999</v>
      </c>
      <c r="K125">
        <v>0.26462590000000002</v>
      </c>
      <c r="L125">
        <v>0.32286589999999998</v>
      </c>
      <c r="M125">
        <v>0.27355770000000001</v>
      </c>
      <c r="R125" t="s">
        <v>303</v>
      </c>
      <c r="S125">
        <v>7</v>
      </c>
      <c r="T125">
        <v>0.24392396999999999</v>
      </c>
      <c r="U125">
        <v>3.4786730000000002E-2</v>
      </c>
      <c r="V125">
        <v>0.17566019999999999</v>
      </c>
      <c r="W125">
        <v>0.31218773999999999</v>
      </c>
      <c r="X125">
        <v>995</v>
      </c>
      <c r="Z125" t="s">
        <v>17</v>
      </c>
      <c r="AA125">
        <v>3.8869800000000003E-2</v>
      </c>
      <c r="AB125">
        <v>1.4796200000000001E-2</v>
      </c>
      <c r="AC125">
        <v>1.6546700000000001E-2</v>
      </c>
      <c r="AE125">
        <v>5.9848999999999944E-3</v>
      </c>
      <c r="AF125">
        <v>3.5081999999999978E-3</v>
      </c>
      <c r="AG125">
        <v>3.7798999999999992E-3</v>
      </c>
    </row>
    <row r="126" spans="2:33" x14ac:dyDescent="0.25">
      <c r="B126" t="s">
        <v>10</v>
      </c>
      <c r="C126">
        <v>3521</v>
      </c>
      <c r="D126">
        <v>3521</v>
      </c>
      <c r="E126">
        <v>3521</v>
      </c>
      <c r="F126">
        <v>3521</v>
      </c>
      <c r="I126" t="s">
        <v>10</v>
      </c>
      <c r="J126">
        <v>0.19598740000000001</v>
      </c>
      <c r="K126">
        <v>0.18086640000000001</v>
      </c>
      <c r="L126">
        <v>0.1962275</v>
      </c>
      <c r="M126">
        <v>0.18101139999999999</v>
      </c>
      <c r="R126" t="s">
        <v>304</v>
      </c>
      <c r="S126">
        <v>8</v>
      </c>
      <c r="T126">
        <v>0.18868149000000001</v>
      </c>
      <c r="U126">
        <v>4.1129239999999997E-2</v>
      </c>
      <c r="V126">
        <v>0.10797149</v>
      </c>
      <c r="W126">
        <v>0.26939149000000001</v>
      </c>
      <c r="X126">
        <v>995</v>
      </c>
      <c r="Z126" t="s">
        <v>9</v>
      </c>
      <c r="AA126">
        <v>3.7556899999999997E-2</v>
      </c>
      <c r="AB126">
        <v>1.5144899999999999E-2</v>
      </c>
      <c r="AC126">
        <v>1.6939599999999999E-2</v>
      </c>
      <c r="AE126">
        <v>7.715600000000003E-3</v>
      </c>
      <c r="AF126">
        <v>5.0387999999999995E-3</v>
      </c>
      <c r="AG126">
        <v>4.9984999999999995E-3</v>
      </c>
    </row>
    <row r="127" spans="2:33" x14ac:dyDescent="0.25">
      <c r="B127" t="s">
        <v>11</v>
      </c>
      <c r="C127">
        <v>2198</v>
      </c>
      <c r="D127">
        <v>2198</v>
      </c>
      <c r="E127">
        <v>2198</v>
      </c>
      <c r="F127">
        <v>2198</v>
      </c>
      <c r="I127" t="s">
        <v>11</v>
      </c>
      <c r="J127">
        <v>0.33730840000000001</v>
      </c>
      <c r="K127">
        <v>0.29709370000000002</v>
      </c>
      <c r="L127">
        <v>0.33736699999999997</v>
      </c>
      <c r="M127">
        <v>0.29627500000000001</v>
      </c>
      <c r="R127" t="s">
        <v>305</v>
      </c>
      <c r="S127">
        <v>9</v>
      </c>
      <c r="T127">
        <v>0.16625828000000001</v>
      </c>
      <c r="U127">
        <v>3.206705E-2</v>
      </c>
      <c r="V127">
        <v>0.10333146</v>
      </c>
      <c r="W127">
        <v>0.22918509000000001</v>
      </c>
      <c r="X127">
        <v>995</v>
      </c>
      <c r="Z127" t="s">
        <v>6</v>
      </c>
      <c r="AA127">
        <v>3.4162199999999997E-2</v>
      </c>
      <c r="AB127">
        <v>1.7880099999999999E-2</v>
      </c>
      <c r="AC127">
        <v>2.0323000000000001E-2</v>
      </c>
      <c r="AE127">
        <v>4.9435000000000034E-3</v>
      </c>
      <c r="AF127">
        <v>5.0912000000000006E-3</v>
      </c>
      <c r="AG127">
        <v>4.7495000000000002E-3</v>
      </c>
    </row>
    <row r="128" spans="2:33" x14ac:dyDescent="0.25">
      <c r="B128" t="s">
        <v>12</v>
      </c>
      <c r="C128">
        <v>9831</v>
      </c>
      <c r="D128">
        <v>9831</v>
      </c>
      <c r="E128">
        <v>9831</v>
      </c>
      <c r="F128">
        <v>9831</v>
      </c>
      <c r="I128" t="s">
        <v>12</v>
      </c>
      <c r="J128">
        <v>0.34564479999999997</v>
      </c>
      <c r="K128">
        <v>0.31547989999999998</v>
      </c>
      <c r="L128">
        <v>0.34417379999999997</v>
      </c>
      <c r="M128">
        <v>0.31384709999999999</v>
      </c>
      <c r="R128" t="s">
        <v>306</v>
      </c>
      <c r="S128">
        <v>101</v>
      </c>
      <c r="T128">
        <v>0.29158829000000003</v>
      </c>
      <c r="U128">
        <v>2.178041E-2</v>
      </c>
      <c r="V128">
        <v>0.24884748000000001</v>
      </c>
      <c r="W128">
        <v>0.33432909999999999</v>
      </c>
      <c r="X128">
        <v>995</v>
      </c>
      <c r="Z128" t="s">
        <v>25</v>
      </c>
      <c r="AA128">
        <v>6.6968299999999994E-2</v>
      </c>
      <c r="AB128">
        <v>2.6229599999999999E-2</v>
      </c>
      <c r="AC128">
        <v>2.07507E-2</v>
      </c>
      <c r="AE128">
        <v>9.5273000000000024E-3</v>
      </c>
      <c r="AF128">
        <v>8.151499999999999E-3</v>
      </c>
      <c r="AG128">
        <v>6.4527999999999981E-3</v>
      </c>
    </row>
    <row r="129" spans="2:33" x14ac:dyDescent="0.25">
      <c r="B129" t="s">
        <v>13</v>
      </c>
      <c r="C129">
        <v>502</v>
      </c>
      <c r="D129">
        <v>502</v>
      </c>
      <c r="E129">
        <v>502</v>
      </c>
      <c r="F129">
        <v>502</v>
      </c>
      <c r="I129" t="s">
        <v>13</v>
      </c>
      <c r="J129">
        <v>0.33265169999999999</v>
      </c>
      <c r="K129">
        <v>0.28070659999999997</v>
      </c>
      <c r="L129">
        <v>0.33265169999999999</v>
      </c>
      <c r="M129">
        <v>0.28070659999999997</v>
      </c>
      <c r="R129" t="s">
        <v>307</v>
      </c>
      <c r="S129">
        <v>102</v>
      </c>
      <c r="T129">
        <v>7.6554869999999997E-2</v>
      </c>
      <c r="U129">
        <v>1.4603329999999999E-2</v>
      </c>
      <c r="V129">
        <v>4.7898009999999998E-2</v>
      </c>
      <c r="W129">
        <v>0.10521173</v>
      </c>
      <c r="X129">
        <v>995</v>
      </c>
      <c r="Z129" t="s">
        <v>21</v>
      </c>
      <c r="AA129">
        <v>6.1677700000000002E-2</v>
      </c>
      <c r="AB129">
        <v>1.7078400000000001E-2</v>
      </c>
      <c r="AC129">
        <v>2.2809300000000001E-2</v>
      </c>
      <c r="AE129">
        <v>1.3492400000000002E-2</v>
      </c>
      <c r="AF129">
        <v>8.3098999999999985E-3</v>
      </c>
      <c r="AG129">
        <v>8.0842999999999991E-3</v>
      </c>
    </row>
    <row r="130" spans="2:33" x14ac:dyDescent="0.25">
      <c r="B130" t="s">
        <v>14</v>
      </c>
      <c r="C130">
        <v>2623</v>
      </c>
      <c r="D130">
        <v>2623</v>
      </c>
      <c r="E130">
        <v>2623</v>
      </c>
      <c r="F130">
        <v>2623</v>
      </c>
      <c r="I130" t="s">
        <v>14</v>
      </c>
      <c r="J130">
        <v>0.28206740000000002</v>
      </c>
      <c r="K130">
        <v>0.24809110000000001</v>
      </c>
      <c r="L130">
        <v>0.27767740000000002</v>
      </c>
      <c r="M130">
        <v>0.24332290000000001</v>
      </c>
      <c r="R130" t="s">
        <v>308</v>
      </c>
      <c r="S130">
        <v>103</v>
      </c>
      <c r="T130">
        <v>0.79205135999999998</v>
      </c>
      <c r="U130">
        <v>2.8356099999999999E-2</v>
      </c>
      <c r="V130">
        <v>0.73640673999999995</v>
      </c>
      <c r="W130">
        <v>0.84769596999999997</v>
      </c>
      <c r="X130">
        <v>995</v>
      </c>
      <c r="Z130" t="s">
        <v>4</v>
      </c>
      <c r="AA130">
        <v>5.3586399999999999E-2</v>
      </c>
      <c r="AB130">
        <v>2.7480600000000001E-2</v>
      </c>
      <c r="AC130">
        <v>2.316E-2</v>
      </c>
      <c r="AE130">
        <v>1.07393E-2</v>
      </c>
      <c r="AF130">
        <v>8.1272000000000011E-3</v>
      </c>
      <c r="AG130">
        <v>6.4022000000000003E-3</v>
      </c>
    </row>
    <row r="131" spans="2:33" x14ac:dyDescent="0.25">
      <c r="B131" t="s">
        <v>15</v>
      </c>
      <c r="C131">
        <v>3172</v>
      </c>
      <c r="D131">
        <v>3172</v>
      </c>
      <c r="E131">
        <v>3172</v>
      </c>
      <c r="F131">
        <v>3172</v>
      </c>
      <c r="I131" t="s">
        <v>15</v>
      </c>
      <c r="J131">
        <v>0.23652599999999999</v>
      </c>
      <c r="K131">
        <v>0.20729320000000001</v>
      </c>
      <c r="L131">
        <v>0.23918519999999999</v>
      </c>
      <c r="M131">
        <v>0.20996680000000001</v>
      </c>
      <c r="R131" t="s">
        <v>309</v>
      </c>
      <c r="S131">
        <v>104</v>
      </c>
      <c r="T131">
        <v>0.20794863999999999</v>
      </c>
      <c r="U131">
        <v>2.8356099999999999E-2</v>
      </c>
      <c r="V131">
        <v>0.15230403000000001</v>
      </c>
      <c r="W131">
        <v>0.26359326</v>
      </c>
      <c r="X131">
        <v>995</v>
      </c>
      <c r="Z131" t="s">
        <v>7</v>
      </c>
      <c r="AA131">
        <v>4.9933600000000002E-2</v>
      </c>
      <c r="AB131">
        <v>2.7659799999999998E-2</v>
      </c>
      <c r="AC131">
        <v>2.4311099999999999E-2</v>
      </c>
      <c r="AE131">
        <v>6.9482000000000016E-3</v>
      </c>
      <c r="AF131">
        <v>5.1059999999999994E-3</v>
      </c>
      <c r="AG131">
        <v>4.7308999999999997E-3</v>
      </c>
    </row>
    <row r="132" spans="2:33" x14ac:dyDescent="0.25">
      <c r="B132" t="s">
        <v>16</v>
      </c>
      <c r="C132">
        <v>1119</v>
      </c>
      <c r="D132">
        <v>1119</v>
      </c>
      <c r="E132">
        <v>1119</v>
      </c>
      <c r="F132">
        <v>1119</v>
      </c>
      <c r="I132" t="s">
        <v>16</v>
      </c>
      <c r="J132">
        <v>0.1782215</v>
      </c>
      <c r="K132">
        <v>0.1355132</v>
      </c>
      <c r="L132">
        <v>0.18017839999999999</v>
      </c>
      <c r="M132">
        <v>0.1376185</v>
      </c>
      <c r="Z132" t="s">
        <v>1</v>
      </c>
      <c r="AA132">
        <v>4.5894999999999998E-2</v>
      </c>
      <c r="AB132">
        <v>3.0152700000000001E-2</v>
      </c>
      <c r="AC132">
        <v>2.43114E-2</v>
      </c>
      <c r="AE132">
        <v>8.4885999999999989E-3</v>
      </c>
      <c r="AF132">
        <v>6.8190000000000021E-3</v>
      </c>
      <c r="AG132">
        <v>6.2182000000000001E-3</v>
      </c>
    </row>
    <row r="133" spans="2:33" x14ac:dyDescent="0.25">
      <c r="B133" t="s">
        <v>17</v>
      </c>
      <c r="C133">
        <v>7496</v>
      </c>
      <c r="D133">
        <v>7496</v>
      </c>
      <c r="E133">
        <v>7496</v>
      </c>
      <c r="F133">
        <v>7496</v>
      </c>
      <c r="I133" t="s">
        <v>17</v>
      </c>
      <c r="J133">
        <v>0.25460670000000002</v>
      </c>
      <c r="K133">
        <v>0.2218695</v>
      </c>
      <c r="L133">
        <v>0.2548087</v>
      </c>
      <c r="M133">
        <v>0.22224070000000001</v>
      </c>
      <c r="Z133" t="s">
        <v>12</v>
      </c>
      <c r="AA133">
        <v>3.8560400000000002E-2</v>
      </c>
      <c r="AB133">
        <v>2.1141699999999999E-2</v>
      </c>
      <c r="AC133">
        <v>2.5199800000000001E-2</v>
      </c>
      <c r="AE133">
        <v>6.6847999999999977E-3</v>
      </c>
      <c r="AF133">
        <v>5.8501000000000004E-3</v>
      </c>
      <c r="AG133">
        <v>6.3466999999999968E-3</v>
      </c>
    </row>
    <row r="134" spans="2:33" x14ac:dyDescent="0.25">
      <c r="B134" t="s">
        <v>18</v>
      </c>
      <c r="C134">
        <v>4903</v>
      </c>
      <c r="D134">
        <v>4903</v>
      </c>
      <c r="E134">
        <v>4903</v>
      </c>
      <c r="F134">
        <v>4903</v>
      </c>
      <c r="I134" t="s">
        <v>18</v>
      </c>
      <c r="J134">
        <v>0.28923520000000003</v>
      </c>
      <c r="K134">
        <v>0.2237121</v>
      </c>
      <c r="L134">
        <v>0.28908660000000003</v>
      </c>
      <c r="M134">
        <v>0.22409270000000001</v>
      </c>
      <c r="Z134" t="s">
        <v>24</v>
      </c>
      <c r="AA134">
        <v>4.4326600000000001E-2</v>
      </c>
      <c r="AB134">
        <v>2.9236999999999999E-2</v>
      </c>
      <c r="AC134">
        <v>2.5581300000000001E-2</v>
      </c>
      <c r="AE134">
        <v>6.0517000000000001E-3</v>
      </c>
      <c r="AF134">
        <v>7.1434000000000011E-3</v>
      </c>
      <c r="AG134">
        <v>5.2257999999999992E-3</v>
      </c>
    </row>
    <row r="135" spans="2:33" x14ac:dyDescent="0.25">
      <c r="B135" t="s">
        <v>19</v>
      </c>
      <c r="C135">
        <v>3832</v>
      </c>
      <c r="D135">
        <v>3832</v>
      </c>
      <c r="E135">
        <v>3832</v>
      </c>
      <c r="F135">
        <v>3832</v>
      </c>
      <c r="I135" t="s">
        <v>19</v>
      </c>
      <c r="J135">
        <v>0.3493542</v>
      </c>
      <c r="K135">
        <v>0.31544109999999997</v>
      </c>
      <c r="L135">
        <v>0.34990300000000002</v>
      </c>
      <c r="M135">
        <v>0.31658900000000001</v>
      </c>
      <c r="Z135" t="s">
        <v>20</v>
      </c>
      <c r="AA135">
        <v>6.5191200000000005E-2</v>
      </c>
      <c r="AB135">
        <v>2.3834999999999999E-2</v>
      </c>
      <c r="AC135">
        <v>2.6764699999999999E-2</v>
      </c>
      <c r="AE135">
        <v>1.4455200000000001E-2</v>
      </c>
      <c r="AF135">
        <v>8.5357999999999996E-3</v>
      </c>
      <c r="AG135">
        <v>9.0149999999999987E-3</v>
      </c>
    </row>
    <row r="136" spans="2:33" x14ac:dyDescent="0.25">
      <c r="B136" t="s">
        <v>20</v>
      </c>
      <c r="C136">
        <v>1122</v>
      </c>
      <c r="D136">
        <v>1122</v>
      </c>
      <c r="E136">
        <v>1122</v>
      </c>
      <c r="F136">
        <v>1122</v>
      </c>
      <c r="I136" t="s">
        <v>20</v>
      </c>
      <c r="J136">
        <v>0.32605319999999999</v>
      </c>
      <c r="K136">
        <v>0.2852189</v>
      </c>
      <c r="L136">
        <v>0.32712330000000001</v>
      </c>
      <c r="M136">
        <v>0.28694629999999999</v>
      </c>
      <c r="Z136" t="s">
        <v>29</v>
      </c>
      <c r="AA136">
        <v>4.6226700000000003E-2</v>
      </c>
      <c r="AB136">
        <v>2.4760500000000001E-2</v>
      </c>
      <c r="AC136">
        <v>2.7604799999999999E-2</v>
      </c>
      <c r="AE136">
        <v>1.01493E-2</v>
      </c>
      <c r="AF136">
        <v>6.7164000000000008E-3</v>
      </c>
      <c r="AG136">
        <v>7.3905000000000012E-3</v>
      </c>
    </row>
    <row r="137" spans="2:33" x14ac:dyDescent="0.25">
      <c r="B137" t="s">
        <v>21</v>
      </c>
      <c r="C137">
        <v>3822</v>
      </c>
      <c r="D137">
        <v>3822</v>
      </c>
      <c r="E137">
        <v>3822</v>
      </c>
      <c r="F137">
        <v>3822</v>
      </c>
      <c r="I137" t="s">
        <v>21</v>
      </c>
      <c r="J137">
        <v>0.34754760000000001</v>
      </c>
      <c r="K137">
        <v>0.28952800000000001</v>
      </c>
      <c r="L137">
        <v>0.35104600000000002</v>
      </c>
      <c r="M137">
        <v>0.2932149</v>
      </c>
      <c r="Z137" t="s">
        <v>28</v>
      </c>
      <c r="AA137">
        <v>4.1284099999999997E-2</v>
      </c>
      <c r="AB137">
        <v>2.4916899999999999E-2</v>
      </c>
      <c r="AC137">
        <v>2.7956999999999999E-2</v>
      </c>
      <c r="AE137">
        <v>1.1530200000000004E-2</v>
      </c>
      <c r="AF137">
        <v>1.0927300000000001E-2</v>
      </c>
      <c r="AG137">
        <v>1.2534399999999998E-2</v>
      </c>
    </row>
    <row r="138" spans="2:33" x14ac:dyDescent="0.25">
      <c r="B138" t="s">
        <v>22</v>
      </c>
      <c r="C138">
        <v>12438</v>
      </c>
      <c r="D138">
        <v>12438</v>
      </c>
      <c r="E138">
        <v>12438</v>
      </c>
      <c r="F138">
        <v>12438</v>
      </c>
      <c r="I138" t="s">
        <v>22</v>
      </c>
      <c r="J138">
        <v>0.34065960000000001</v>
      </c>
      <c r="K138">
        <v>0.304228</v>
      </c>
      <c r="L138">
        <v>0.3407599</v>
      </c>
      <c r="M138">
        <v>0.30376710000000001</v>
      </c>
      <c r="Z138" t="s">
        <v>11</v>
      </c>
      <c r="AA138">
        <v>5.6569300000000003E-2</v>
      </c>
      <c r="AB138">
        <v>2.3448099999999999E-2</v>
      </c>
      <c r="AC138">
        <v>3.0966400000000002E-2</v>
      </c>
      <c r="AE138">
        <v>9.1976000000000002E-3</v>
      </c>
      <c r="AF138">
        <v>1.0759999999999999E-2</v>
      </c>
      <c r="AG138">
        <v>7.7832999999999965E-3</v>
      </c>
    </row>
    <row r="139" spans="2:33" x14ac:dyDescent="0.25">
      <c r="B139" t="s">
        <v>23</v>
      </c>
      <c r="C139">
        <v>5955</v>
      </c>
      <c r="D139">
        <v>5955</v>
      </c>
      <c r="E139">
        <v>5955</v>
      </c>
      <c r="F139">
        <v>5955</v>
      </c>
      <c r="I139" t="s">
        <v>23</v>
      </c>
      <c r="J139">
        <v>0.28537829999999997</v>
      </c>
      <c r="K139">
        <v>0.25025120000000001</v>
      </c>
      <c r="L139">
        <v>0.28800569999999998</v>
      </c>
      <c r="M139">
        <v>0.2519343</v>
      </c>
      <c r="Z139" t="s">
        <v>18</v>
      </c>
      <c r="AA139">
        <v>6.2612799999999996E-2</v>
      </c>
      <c r="AB139">
        <v>3.8563500000000001E-2</v>
      </c>
      <c r="AC139">
        <v>3.16052E-2</v>
      </c>
      <c r="AE139">
        <v>1.6207899999999997E-2</v>
      </c>
      <c r="AF139">
        <v>1.5985199999999998E-2</v>
      </c>
      <c r="AG139">
        <v>1.2008199999999997E-2</v>
      </c>
    </row>
    <row r="140" spans="2:33" x14ac:dyDescent="0.25">
      <c r="B140" t="s">
        <v>24</v>
      </c>
      <c r="C140">
        <v>15207</v>
      </c>
      <c r="D140">
        <v>15207</v>
      </c>
      <c r="E140">
        <v>15207</v>
      </c>
      <c r="F140">
        <v>15207</v>
      </c>
      <c r="I140" t="s">
        <v>24</v>
      </c>
      <c r="J140">
        <v>0.26591160000000003</v>
      </c>
      <c r="K140">
        <v>0.24878990000000001</v>
      </c>
      <c r="L140">
        <v>0.26920070000000001</v>
      </c>
      <c r="M140">
        <v>0.25199060000000001</v>
      </c>
      <c r="Z140" t="s">
        <v>27</v>
      </c>
      <c r="AA140">
        <v>4.7523500000000003E-2</v>
      </c>
      <c r="AB140">
        <v>2.44488E-2</v>
      </c>
      <c r="AC140">
        <v>3.1620000000000002E-2</v>
      </c>
      <c r="AE140">
        <v>1.1287799999999994E-2</v>
      </c>
      <c r="AF140">
        <v>1.0772299999999999E-2</v>
      </c>
      <c r="AG140">
        <v>9.867799999999996E-3</v>
      </c>
    </row>
    <row r="141" spans="2:33" x14ac:dyDescent="0.25">
      <c r="B141" t="s">
        <v>25</v>
      </c>
      <c r="C141">
        <v>4750</v>
      </c>
      <c r="D141">
        <v>4750</v>
      </c>
      <c r="E141">
        <v>4750</v>
      </c>
      <c r="F141">
        <v>4750</v>
      </c>
      <c r="I141" t="s">
        <v>25</v>
      </c>
      <c r="J141">
        <v>0.31215270000000001</v>
      </c>
      <c r="K141">
        <v>0.26602940000000003</v>
      </c>
      <c r="L141">
        <v>0.31714550000000002</v>
      </c>
      <c r="M141">
        <v>0.27113680000000001</v>
      </c>
      <c r="Z141" t="s">
        <v>3</v>
      </c>
      <c r="AA141">
        <v>7.6719800000000005E-2</v>
      </c>
      <c r="AB141">
        <v>2.2208800000000001E-2</v>
      </c>
      <c r="AC141">
        <v>3.2208399999999998E-2</v>
      </c>
      <c r="AE141">
        <v>3.0884999999999996E-2</v>
      </c>
      <c r="AF141">
        <v>1.3084100000000001E-2</v>
      </c>
      <c r="AG141">
        <v>1.9030400000000003E-2</v>
      </c>
    </row>
    <row r="142" spans="2:33" x14ac:dyDescent="0.25">
      <c r="B142" t="s">
        <v>26</v>
      </c>
      <c r="C142">
        <v>787</v>
      </c>
      <c r="D142">
        <v>787</v>
      </c>
      <c r="E142">
        <v>787</v>
      </c>
      <c r="F142">
        <v>787</v>
      </c>
      <c r="I142" t="s">
        <v>26</v>
      </c>
      <c r="J142">
        <v>0.50340680000000004</v>
      </c>
      <c r="K142">
        <v>0.48332779999999997</v>
      </c>
      <c r="L142">
        <v>0.50054259999999995</v>
      </c>
      <c r="M142">
        <v>0.47833589999999998</v>
      </c>
      <c r="Z142" t="s">
        <v>5</v>
      </c>
      <c r="AA142">
        <v>6.7313300000000006E-2</v>
      </c>
      <c r="AB142">
        <v>2.6688199999999999E-2</v>
      </c>
      <c r="AC142">
        <v>3.3234399999999997E-2</v>
      </c>
      <c r="AE142">
        <v>1.2629999999999988E-2</v>
      </c>
      <c r="AF142">
        <v>1.5266499999999999E-2</v>
      </c>
      <c r="AG142">
        <v>8.7966000000000016E-3</v>
      </c>
    </row>
    <row r="143" spans="2:33" x14ac:dyDescent="0.25">
      <c r="B143" t="s">
        <v>27</v>
      </c>
      <c r="C143">
        <v>367</v>
      </c>
      <c r="D143">
        <v>367</v>
      </c>
      <c r="E143">
        <v>367</v>
      </c>
      <c r="F143">
        <v>367</v>
      </c>
      <c r="I143" t="s">
        <v>27</v>
      </c>
      <c r="J143">
        <v>0.32244109999999998</v>
      </c>
      <c r="K143">
        <v>0.2889931</v>
      </c>
      <c r="L143">
        <v>0.32140849999999999</v>
      </c>
      <c r="M143">
        <v>0.28778939999999997</v>
      </c>
      <c r="Z143" t="s">
        <v>13</v>
      </c>
      <c r="AA143">
        <v>5.5432099999999998E-2</v>
      </c>
      <c r="AB143">
        <v>3.0488600000000001E-2</v>
      </c>
      <c r="AC143">
        <v>3.5388099999999999E-2</v>
      </c>
      <c r="AE143">
        <v>1.0666000000000009E-2</v>
      </c>
      <c r="AF143">
        <v>1.01914E-2</v>
      </c>
      <c r="AG143">
        <v>1.27752E-2</v>
      </c>
    </row>
    <row r="144" spans="2:33" x14ac:dyDescent="0.25">
      <c r="B144" t="s">
        <v>28</v>
      </c>
      <c r="C144">
        <v>5822</v>
      </c>
      <c r="D144">
        <v>5822</v>
      </c>
      <c r="E144">
        <v>5822</v>
      </c>
      <c r="F144">
        <v>5822</v>
      </c>
      <c r="I144" t="s">
        <v>28</v>
      </c>
      <c r="J144">
        <v>0.31884750000000001</v>
      </c>
      <c r="K144">
        <v>0.26795609999999997</v>
      </c>
      <c r="L144">
        <v>0.31941439999999999</v>
      </c>
      <c r="M144">
        <v>0.268507</v>
      </c>
      <c r="Z144" t="s">
        <v>30</v>
      </c>
      <c r="AA144">
        <v>7.2704699999999997E-2</v>
      </c>
      <c r="AB144">
        <v>4.1108499999999999E-2</v>
      </c>
      <c r="AC144">
        <v>4.0853899999999999E-2</v>
      </c>
      <c r="AE144">
        <v>1.0054599999999997E-2</v>
      </c>
      <c r="AF144">
        <v>8.3960000000000007E-3</v>
      </c>
      <c r="AG144">
        <v>8.7366000000000041E-3</v>
      </c>
    </row>
    <row r="145" spans="2:33" x14ac:dyDescent="0.25">
      <c r="B145" t="s">
        <v>29</v>
      </c>
      <c r="C145">
        <v>2868</v>
      </c>
      <c r="D145">
        <v>2868</v>
      </c>
      <c r="E145">
        <v>2868</v>
      </c>
      <c r="F145">
        <v>2868</v>
      </c>
      <c r="I145" t="s">
        <v>29</v>
      </c>
      <c r="J145">
        <v>0.36263289999999998</v>
      </c>
      <c r="K145">
        <v>0.33205410000000002</v>
      </c>
      <c r="L145">
        <v>0.36137079999999999</v>
      </c>
      <c r="M145">
        <v>0.33102330000000002</v>
      </c>
      <c r="Z145" t="s">
        <v>16</v>
      </c>
      <c r="AA145">
        <v>7.6554869999999997E-2</v>
      </c>
      <c r="AB145">
        <v>4.0993599999999998E-2</v>
      </c>
      <c r="AC145">
        <v>5.0896700000000003E-2</v>
      </c>
      <c r="AE145">
        <v>2.8656860000000006E-2</v>
      </c>
      <c r="AF145">
        <v>2.4066300000000006E-2</v>
      </c>
      <c r="AG145">
        <v>2.7092499999999992E-2</v>
      </c>
    </row>
    <row r="146" spans="2:33" x14ac:dyDescent="0.25">
      <c r="B146" t="s">
        <v>30</v>
      </c>
      <c r="C146">
        <v>1828</v>
      </c>
      <c r="D146">
        <v>1828</v>
      </c>
      <c r="E146">
        <v>1828</v>
      </c>
      <c r="F146">
        <v>1828</v>
      </c>
      <c r="I146" t="s">
        <v>30</v>
      </c>
      <c r="J146">
        <v>0.23807600000000001</v>
      </c>
      <c r="K146">
        <v>0.20561219999999999</v>
      </c>
      <c r="L146">
        <v>0.24269679999999999</v>
      </c>
      <c r="M146">
        <v>0.21027970000000001</v>
      </c>
      <c r="Z146" t="s">
        <v>26</v>
      </c>
      <c r="AA146">
        <v>0.13420960000000001</v>
      </c>
      <c r="AB146">
        <v>7.3408000000000001E-2</v>
      </c>
      <c r="AC146">
        <v>6.1433300000000003E-2</v>
      </c>
      <c r="AE146">
        <v>2.2831999999999991E-2</v>
      </c>
      <c r="AF146">
        <v>1.7615000000000006E-2</v>
      </c>
      <c r="AG146">
        <v>1.2456599999999991E-2</v>
      </c>
    </row>
    <row r="153" spans="2:33" x14ac:dyDescent="0.25">
      <c r="C153" t="s">
        <v>381</v>
      </c>
      <c r="E153" t="s">
        <v>85</v>
      </c>
      <c r="G153" t="s">
        <v>385</v>
      </c>
    </row>
    <row r="154" spans="2:33" x14ac:dyDescent="0.25">
      <c r="B154" t="s">
        <v>0</v>
      </c>
      <c r="C154" t="s">
        <v>382</v>
      </c>
      <c r="D154" t="s">
        <v>383</v>
      </c>
      <c r="E154" t="s">
        <v>384</v>
      </c>
      <c r="F154" t="s">
        <v>21</v>
      </c>
      <c r="G154" t="s">
        <v>382</v>
      </c>
      <c r="H154" t="s">
        <v>383</v>
      </c>
      <c r="I154" t="s">
        <v>384</v>
      </c>
      <c r="J154" t="s">
        <v>21</v>
      </c>
    </row>
    <row r="155" spans="2:33" x14ac:dyDescent="0.25">
      <c r="B155" t="s">
        <v>1</v>
      </c>
      <c r="C155">
        <v>2.1702699999999998E-2</v>
      </c>
      <c r="D155">
        <v>2.43114E-2</v>
      </c>
      <c r="E155" s="21">
        <v>0.31867499999999999</v>
      </c>
      <c r="F155" s="21">
        <v>0.26719939999999998</v>
      </c>
      <c r="G155">
        <f>_xlfn.RANK.AVG(C155,C$155:C$183)</f>
        <v>17</v>
      </c>
      <c r="H155">
        <f>_xlfn.RANK.AVG(D155,D$155:D$183)</f>
        <v>15</v>
      </c>
      <c r="I155">
        <f>_xlfn.RANK.AVG(E155,E$155:E$183)</f>
        <v>7</v>
      </c>
      <c r="J155">
        <f>_xlfn.RANK.AVG(F155,F$155:F$183)</f>
        <v>10</v>
      </c>
    </row>
    <row r="156" spans="2:33" x14ac:dyDescent="0.25">
      <c r="B156" t="s">
        <v>2</v>
      </c>
      <c r="C156">
        <v>1.26052E-2</v>
      </c>
      <c r="D156">
        <v>1.4272200000000001E-2</v>
      </c>
      <c r="E156" s="25">
        <v>0.17801410000000001</v>
      </c>
      <c r="F156" s="25">
        <v>0.1672611</v>
      </c>
      <c r="G156">
        <f t="shared" ref="G156:G183" si="19">_xlfn.RANK.AVG(C156,C$155:C$183)</f>
        <v>24</v>
      </c>
      <c r="H156">
        <f t="shared" ref="H156:H183" si="20">_xlfn.RANK.AVG(D156,D$155:D$183)</f>
        <v>25</v>
      </c>
      <c r="I156">
        <f t="shared" ref="I156:I183" si="21">_xlfn.RANK.AVG(E156,E$155:E$183)</f>
        <v>27</v>
      </c>
      <c r="J156">
        <f t="shared" ref="J156:J183" si="22">_xlfn.RANK.AVG(F156,F$155:F$183)</f>
        <v>28</v>
      </c>
    </row>
    <row r="157" spans="2:33" x14ac:dyDescent="0.25">
      <c r="B157" t="s">
        <v>3</v>
      </c>
      <c r="C157">
        <v>3.3995900000000003E-2</v>
      </c>
      <c r="D157">
        <v>3.2208399999999998E-2</v>
      </c>
      <c r="E157" s="25">
        <v>0.3230112</v>
      </c>
      <c r="F157" s="25">
        <v>0.39522869999999999</v>
      </c>
      <c r="G157">
        <f t="shared" si="19"/>
        <v>7</v>
      </c>
      <c r="H157">
        <f t="shared" si="20"/>
        <v>6</v>
      </c>
      <c r="I157">
        <f t="shared" si="21"/>
        <v>5</v>
      </c>
      <c r="J157">
        <f t="shared" si="22"/>
        <v>1</v>
      </c>
    </row>
    <row r="158" spans="2:33" x14ac:dyDescent="0.25">
      <c r="B158" t="s">
        <v>4</v>
      </c>
      <c r="C158">
        <v>1.6071499999999999E-2</v>
      </c>
      <c r="D158">
        <v>2.316E-2</v>
      </c>
      <c r="E158" s="25">
        <v>0.27557500000000001</v>
      </c>
      <c r="F158" s="25">
        <v>0.25688080000000002</v>
      </c>
      <c r="G158">
        <f t="shared" si="19"/>
        <v>22</v>
      </c>
      <c r="H158">
        <f t="shared" si="20"/>
        <v>17</v>
      </c>
      <c r="I158">
        <f t="shared" si="21"/>
        <v>11</v>
      </c>
      <c r="J158">
        <f t="shared" si="22"/>
        <v>14</v>
      </c>
    </row>
    <row r="159" spans="2:33" x14ac:dyDescent="0.25">
      <c r="B159" t="s">
        <v>5</v>
      </c>
      <c r="C159">
        <v>4.1694700000000001E-2</v>
      </c>
      <c r="D159">
        <v>3.3234399999999997E-2</v>
      </c>
      <c r="E159" s="25">
        <v>0.27004109999999998</v>
      </c>
      <c r="F159" s="25">
        <v>0.2381925</v>
      </c>
      <c r="G159">
        <f t="shared" si="19"/>
        <v>3</v>
      </c>
      <c r="H159">
        <f t="shared" si="20"/>
        <v>5</v>
      </c>
      <c r="I159">
        <f t="shared" si="21"/>
        <v>13</v>
      </c>
      <c r="J159">
        <f t="shared" si="22"/>
        <v>18</v>
      </c>
    </row>
    <row r="160" spans="2:33" x14ac:dyDescent="0.25">
      <c r="B160" t="s">
        <v>6</v>
      </c>
      <c r="C160">
        <v>1.43383E-2</v>
      </c>
      <c r="D160">
        <v>2.0323000000000001E-2</v>
      </c>
      <c r="E160" s="25">
        <v>0.143599</v>
      </c>
      <c r="F160" s="25">
        <v>0.1434868</v>
      </c>
      <c r="G160">
        <f t="shared" si="19"/>
        <v>23</v>
      </c>
      <c r="H160">
        <f t="shared" si="20"/>
        <v>20</v>
      </c>
      <c r="I160">
        <f t="shared" si="21"/>
        <v>29</v>
      </c>
      <c r="J160">
        <f t="shared" si="22"/>
        <v>29</v>
      </c>
    </row>
    <row r="161" spans="2:10" x14ac:dyDescent="0.25">
      <c r="B161" t="s">
        <v>7</v>
      </c>
      <c r="C161">
        <v>1.97729E-2</v>
      </c>
      <c r="D161">
        <v>2.4311099999999999E-2</v>
      </c>
      <c r="E161" s="25">
        <v>0.32162940000000001</v>
      </c>
      <c r="F161" s="25">
        <v>0.25447940000000002</v>
      </c>
      <c r="G161">
        <f t="shared" si="19"/>
        <v>20</v>
      </c>
      <c r="H161">
        <f t="shared" si="20"/>
        <v>16</v>
      </c>
      <c r="I161">
        <f t="shared" si="21"/>
        <v>6</v>
      </c>
      <c r="J161">
        <f t="shared" si="22"/>
        <v>15</v>
      </c>
    </row>
    <row r="162" spans="2:10" x14ac:dyDescent="0.25">
      <c r="B162" t="s">
        <v>9</v>
      </c>
      <c r="C162">
        <v>2.46783E-2</v>
      </c>
      <c r="D162">
        <v>1.6939599999999999E-2</v>
      </c>
      <c r="E162" s="25">
        <v>0.24731300000000001</v>
      </c>
      <c r="F162" s="25">
        <v>0.26276110000000003</v>
      </c>
      <c r="G162">
        <f t="shared" si="19"/>
        <v>14</v>
      </c>
      <c r="H162">
        <f t="shared" si="20"/>
        <v>21</v>
      </c>
      <c r="I162">
        <f t="shared" si="21"/>
        <v>18</v>
      </c>
      <c r="J162">
        <f t="shared" si="22"/>
        <v>12</v>
      </c>
    </row>
    <row r="163" spans="2:10" x14ac:dyDescent="0.25">
      <c r="B163" t="s">
        <v>10</v>
      </c>
      <c r="C163">
        <v>3.3120400000000001E-2</v>
      </c>
      <c r="D163">
        <v>1.4822200000000001E-2</v>
      </c>
      <c r="E163" s="25">
        <v>0.29224899999999998</v>
      </c>
      <c r="F163" s="25">
        <v>0.22872480000000001</v>
      </c>
      <c r="G163">
        <f t="shared" si="19"/>
        <v>8</v>
      </c>
      <c r="H163">
        <f t="shared" si="20"/>
        <v>24</v>
      </c>
      <c r="I163">
        <f t="shared" si="21"/>
        <v>8</v>
      </c>
      <c r="J163">
        <f t="shared" si="22"/>
        <v>19</v>
      </c>
    </row>
    <row r="164" spans="2:10" x14ac:dyDescent="0.25">
      <c r="B164" t="s">
        <v>11</v>
      </c>
      <c r="C164">
        <v>2.7850300000000001E-2</v>
      </c>
      <c r="D164">
        <v>3.0966400000000002E-2</v>
      </c>
      <c r="E164" s="25">
        <v>0.34248859999999998</v>
      </c>
      <c r="F164" s="25">
        <v>0.31306850000000003</v>
      </c>
      <c r="G164">
        <f t="shared" si="19"/>
        <v>10</v>
      </c>
      <c r="H164">
        <f t="shared" si="20"/>
        <v>9</v>
      </c>
      <c r="I164">
        <f t="shared" si="21"/>
        <v>1</v>
      </c>
      <c r="J164">
        <f t="shared" si="22"/>
        <v>3</v>
      </c>
    </row>
    <row r="165" spans="2:10" x14ac:dyDescent="0.25">
      <c r="B165" t="s">
        <v>12</v>
      </c>
      <c r="C165">
        <v>1.9432100000000001E-2</v>
      </c>
      <c r="D165">
        <v>2.5199800000000001E-2</v>
      </c>
      <c r="E165" s="25">
        <v>0.19577459999999999</v>
      </c>
      <c r="F165" s="25">
        <v>0.21115900000000001</v>
      </c>
      <c r="G165">
        <f t="shared" si="19"/>
        <v>21</v>
      </c>
      <c r="H165">
        <f t="shared" si="20"/>
        <v>14</v>
      </c>
      <c r="I165">
        <f t="shared" si="21"/>
        <v>23</v>
      </c>
      <c r="J165">
        <f t="shared" si="22"/>
        <v>21</v>
      </c>
    </row>
    <row r="166" spans="2:10" x14ac:dyDescent="0.25">
      <c r="B166" t="s">
        <v>13</v>
      </c>
      <c r="C166">
        <v>2.6120899999999999E-2</v>
      </c>
      <c r="D166">
        <v>3.5388099999999999E-2</v>
      </c>
      <c r="E166" s="25">
        <v>0.2522452</v>
      </c>
      <c r="F166" s="25">
        <v>0.2905354</v>
      </c>
      <c r="G166">
        <f t="shared" si="19"/>
        <v>12</v>
      </c>
      <c r="H166">
        <f t="shared" si="20"/>
        <v>4</v>
      </c>
      <c r="I166">
        <f t="shared" si="21"/>
        <v>17</v>
      </c>
      <c r="J166">
        <f t="shared" si="22"/>
        <v>7</v>
      </c>
    </row>
    <row r="167" spans="2:10" x14ac:dyDescent="0.25">
      <c r="B167" t="s">
        <v>14</v>
      </c>
      <c r="C167">
        <v>2.1115499999999999E-2</v>
      </c>
      <c r="D167">
        <v>1.29479E-2</v>
      </c>
      <c r="E167" s="25">
        <v>0.17914849999999999</v>
      </c>
      <c r="F167" s="25">
        <v>0.18912309999999999</v>
      </c>
      <c r="G167">
        <f t="shared" si="19"/>
        <v>18</v>
      </c>
      <c r="H167">
        <f t="shared" si="20"/>
        <v>27</v>
      </c>
      <c r="I167">
        <f t="shared" si="21"/>
        <v>26</v>
      </c>
      <c r="J167">
        <f t="shared" si="22"/>
        <v>25</v>
      </c>
    </row>
    <row r="168" spans="2:10" x14ac:dyDescent="0.25">
      <c r="B168" t="s">
        <v>15</v>
      </c>
      <c r="C168">
        <v>8.2915000000000003E-3</v>
      </c>
      <c r="D168">
        <v>1.25057E-2</v>
      </c>
      <c r="E168" s="25">
        <v>0.25705309999999998</v>
      </c>
      <c r="F168" s="25">
        <v>0.24812000000000001</v>
      </c>
      <c r="G168">
        <f t="shared" si="19"/>
        <v>29</v>
      </c>
      <c r="H168">
        <f t="shared" si="20"/>
        <v>28</v>
      </c>
      <c r="I168">
        <f t="shared" si="21"/>
        <v>15</v>
      </c>
      <c r="J168">
        <f t="shared" si="22"/>
        <v>17</v>
      </c>
    </row>
    <row r="169" spans="2:10" x14ac:dyDescent="0.25">
      <c r="B169" t="s">
        <v>16</v>
      </c>
      <c r="C169">
        <v>6.1013499999999998E-2</v>
      </c>
      <c r="D169">
        <v>5.0896700000000003E-2</v>
      </c>
      <c r="E169" s="25">
        <v>0.33223350000000001</v>
      </c>
      <c r="F169" s="25">
        <v>0.37300290000000003</v>
      </c>
      <c r="G169">
        <f t="shared" si="19"/>
        <v>2</v>
      </c>
      <c r="H169">
        <f t="shared" si="20"/>
        <v>2</v>
      </c>
      <c r="I169">
        <f t="shared" si="21"/>
        <v>3</v>
      </c>
      <c r="J169">
        <f t="shared" si="22"/>
        <v>2</v>
      </c>
    </row>
    <row r="170" spans="2:10" x14ac:dyDescent="0.25">
      <c r="B170" t="s">
        <v>17</v>
      </c>
      <c r="C170">
        <v>1.08416E-2</v>
      </c>
      <c r="D170">
        <v>1.6546700000000001E-2</v>
      </c>
      <c r="E170" s="25">
        <v>0.25633299999999998</v>
      </c>
      <c r="F170" s="25">
        <v>0.25692860000000001</v>
      </c>
      <c r="G170">
        <f t="shared" si="19"/>
        <v>26</v>
      </c>
      <c r="H170">
        <f t="shared" si="20"/>
        <v>22</v>
      </c>
      <c r="I170">
        <f t="shared" si="21"/>
        <v>16</v>
      </c>
      <c r="J170">
        <f t="shared" si="22"/>
        <v>13</v>
      </c>
    </row>
    <row r="171" spans="2:10" x14ac:dyDescent="0.25">
      <c r="B171" t="s">
        <v>18</v>
      </c>
      <c r="C171">
        <v>3.0034600000000002E-2</v>
      </c>
      <c r="D171">
        <v>3.16052E-2</v>
      </c>
      <c r="E171" s="25">
        <v>0.27603050000000001</v>
      </c>
      <c r="F171" s="25">
        <v>0.30709189999999997</v>
      </c>
      <c r="G171">
        <f t="shared" si="19"/>
        <v>9</v>
      </c>
      <c r="H171">
        <f t="shared" si="20"/>
        <v>8</v>
      </c>
      <c r="I171">
        <f t="shared" si="21"/>
        <v>10</v>
      </c>
      <c r="J171">
        <f t="shared" si="22"/>
        <v>5</v>
      </c>
    </row>
    <row r="172" spans="2:10" x14ac:dyDescent="0.25">
      <c r="B172" t="s">
        <v>19</v>
      </c>
      <c r="C172">
        <v>3.6328199999999998E-2</v>
      </c>
      <c r="D172">
        <v>1.52526E-2</v>
      </c>
      <c r="E172" s="25">
        <v>0.28283330000000001</v>
      </c>
      <c r="F172" s="25">
        <v>0.26771529999999999</v>
      </c>
      <c r="G172">
        <f t="shared" si="19"/>
        <v>5</v>
      </c>
      <c r="H172">
        <f t="shared" si="20"/>
        <v>23</v>
      </c>
      <c r="I172">
        <f t="shared" si="21"/>
        <v>9</v>
      </c>
      <c r="J172">
        <f t="shared" si="22"/>
        <v>9</v>
      </c>
    </row>
    <row r="173" spans="2:10" x14ac:dyDescent="0.25">
      <c r="B173" t="s">
        <v>20</v>
      </c>
      <c r="C173">
        <v>3.4010100000000001E-2</v>
      </c>
      <c r="D173">
        <v>2.6764699999999999E-2</v>
      </c>
      <c r="E173" s="25">
        <v>0.26022580000000001</v>
      </c>
      <c r="F173" s="25">
        <v>0.26971060000000002</v>
      </c>
      <c r="G173">
        <f t="shared" si="19"/>
        <v>6</v>
      </c>
      <c r="H173">
        <f t="shared" si="20"/>
        <v>12</v>
      </c>
      <c r="I173">
        <f t="shared" si="21"/>
        <v>14</v>
      </c>
      <c r="J173">
        <f t="shared" si="22"/>
        <v>8</v>
      </c>
    </row>
    <row r="174" spans="2:10" x14ac:dyDescent="0.25">
      <c r="B174" t="s">
        <v>21</v>
      </c>
      <c r="C174">
        <v>2.4279200000000001E-2</v>
      </c>
      <c r="D174">
        <v>2.2809300000000001E-2</v>
      </c>
      <c r="E174" s="25">
        <v>0.21652750000000001</v>
      </c>
      <c r="F174" s="25">
        <v>0.2027486</v>
      </c>
      <c r="G174">
        <f t="shared" si="19"/>
        <v>16</v>
      </c>
      <c r="H174">
        <f t="shared" si="20"/>
        <v>18</v>
      </c>
      <c r="I174">
        <f t="shared" si="21"/>
        <v>20</v>
      </c>
      <c r="J174">
        <f t="shared" si="22"/>
        <v>22</v>
      </c>
    </row>
    <row r="175" spans="2:10" x14ac:dyDescent="0.25">
      <c r="B175" t="s">
        <v>22</v>
      </c>
      <c r="C175">
        <v>9.6228000000000008E-3</v>
      </c>
      <c r="D175">
        <v>1.39364E-2</v>
      </c>
      <c r="E175" s="25">
        <v>0.2252856</v>
      </c>
      <c r="F175" s="25">
        <v>0.24965699999999999</v>
      </c>
      <c r="G175">
        <f t="shared" si="19"/>
        <v>28</v>
      </c>
      <c r="H175">
        <f t="shared" si="20"/>
        <v>26</v>
      </c>
      <c r="I175">
        <f t="shared" si="21"/>
        <v>19</v>
      </c>
      <c r="J175">
        <f t="shared" si="22"/>
        <v>16</v>
      </c>
    </row>
    <row r="176" spans="2:10" x14ac:dyDescent="0.25">
      <c r="B176" t="s">
        <v>23</v>
      </c>
      <c r="C176">
        <v>1.1991E-2</v>
      </c>
      <c r="D176">
        <v>8.9245000000000001E-3</v>
      </c>
      <c r="E176" s="25">
        <v>0.18809509999999999</v>
      </c>
      <c r="F176" s="25">
        <v>0.18340999999999999</v>
      </c>
      <c r="G176">
        <f t="shared" si="19"/>
        <v>25</v>
      </c>
      <c r="H176">
        <f t="shared" si="20"/>
        <v>29</v>
      </c>
      <c r="I176">
        <f t="shared" si="21"/>
        <v>25</v>
      </c>
      <c r="J176">
        <f t="shared" si="22"/>
        <v>26</v>
      </c>
    </row>
    <row r="177" spans="2:10" x14ac:dyDescent="0.25">
      <c r="B177" t="s">
        <v>24</v>
      </c>
      <c r="C177">
        <v>2.4362600000000002E-2</v>
      </c>
      <c r="D177">
        <v>2.5581300000000001E-2</v>
      </c>
      <c r="E177" s="25">
        <v>0.1926629</v>
      </c>
      <c r="F177" s="25">
        <v>0.2218475</v>
      </c>
      <c r="G177">
        <f t="shared" si="19"/>
        <v>15</v>
      </c>
      <c r="H177">
        <f t="shared" si="20"/>
        <v>13</v>
      </c>
      <c r="I177">
        <f t="shared" si="21"/>
        <v>24</v>
      </c>
      <c r="J177">
        <f t="shared" si="22"/>
        <v>20</v>
      </c>
    </row>
    <row r="178" spans="2:10" x14ac:dyDescent="0.25">
      <c r="B178" t="s">
        <v>25</v>
      </c>
      <c r="C178">
        <v>2.75035E-2</v>
      </c>
      <c r="D178">
        <v>2.07507E-2</v>
      </c>
      <c r="E178" s="25">
        <v>0.27545979999999998</v>
      </c>
      <c r="F178" s="25">
        <v>0.26706669999999999</v>
      </c>
      <c r="G178">
        <f t="shared" si="19"/>
        <v>11</v>
      </c>
      <c r="H178">
        <f t="shared" si="20"/>
        <v>19</v>
      </c>
      <c r="I178">
        <f t="shared" si="21"/>
        <v>12</v>
      </c>
      <c r="J178">
        <f t="shared" si="22"/>
        <v>11</v>
      </c>
    </row>
    <row r="179" spans="2:10" x14ac:dyDescent="0.25">
      <c r="B179" t="s">
        <v>26</v>
      </c>
      <c r="C179">
        <v>7.0022699999999993E-2</v>
      </c>
      <c r="D179">
        <v>6.1433300000000003E-2</v>
      </c>
      <c r="E179" s="25">
        <v>0.33989580000000003</v>
      </c>
      <c r="F179" s="25">
        <v>0.29835630000000002</v>
      </c>
      <c r="G179">
        <f t="shared" si="19"/>
        <v>1</v>
      </c>
      <c r="H179">
        <f t="shared" si="20"/>
        <v>1</v>
      </c>
      <c r="I179">
        <f t="shared" si="21"/>
        <v>2</v>
      </c>
      <c r="J179">
        <f t="shared" si="22"/>
        <v>6</v>
      </c>
    </row>
    <row r="180" spans="2:10" x14ac:dyDescent="0.25">
      <c r="B180" t="s">
        <v>27</v>
      </c>
      <c r="C180">
        <v>1.9889899999999999E-2</v>
      </c>
      <c r="D180">
        <v>3.1620000000000002E-2</v>
      </c>
      <c r="E180" s="25">
        <v>0.1625606</v>
      </c>
      <c r="F180" s="25">
        <v>0.19047890000000001</v>
      </c>
      <c r="G180">
        <f t="shared" si="19"/>
        <v>19</v>
      </c>
      <c r="H180">
        <f t="shared" si="20"/>
        <v>7</v>
      </c>
      <c r="I180">
        <f t="shared" si="21"/>
        <v>28</v>
      </c>
      <c r="J180">
        <f t="shared" si="22"/>
        <v>24</v>
      </c>
    </row>
    <row r="181" spans="2:10" x14ac:dyDescent="0.25">
      <c r="B181" t="s">
        <v>28</v>
      </c>
      <c r="C181">
        <v>9.6561000000000008E-3</v>
      </c>
      <c r="D181">
        <v>2.7956999999999999E-2</v>
      </c>
      <c r="E181" s="25">
        <v>0.20436260000000001</v>
      </c>
      <c r="F181" s="25">
        <v>0.17836260000000001</v>
      </c>
      <c r="G181">
        <f t="shared" si="19"/>
        <v>27</v>
      </c>
      <c r="H181">
        <f t="shared" si="20"/>
        <v>10</v>
      </c>
      <c r="I181">
        <f t="shared" si="21"/>
        <v>21</v>
      </c>
      <c r="J181">
        <f t="shared" si="22"/>
        <v>27</v>
      </c>
    </row>
    <row r="182" spans="2:10" x14ac:dyDescent="0.25">
      <c r="B182" t="s">
        <v>29</v>
      </c>
      <c r="C182">
        <v>2.5380199999999999E-2</v>
      </c>
      <c r="D182">
        <v>2.7604799999999999E-2</v>
      </c>
      <c r="E182" s="25">
        <v>0.20138539999999999</v>
      </c>
      <c r="F182" s="25">
        <v>0.19726930000000001</v>
      </c>
      <c r="G182">
        <f t="shared" si="19"/>
        <v>13</v>
      </c>
      <c r="H182">
        <f t="shared" si="20"/>
        <v>11</v>
      </c>
      <c r="I182">
        <f t="shared" si="21"/>
        <v>22</v>
      </c>
      <c r="J182">
        <f t="shared" si="22"/>
        <v>23</v>
      </c>
    </row>
    <row r="183" spans="2:10" x14ac:dyDescent="0.25">
      <c r="B183" t="s">
        <v>30</v>
      </c>
      <c r="C183">
        <v>3.7090499999999998E-2</v>
      </c>
      <c r="D183">
        <v>4.0853899999999999E-2</v>
      </c>
      <c r="E183" s="18">
        <v>0.32706649999999998</v>
      </c>
      <c r="F183" s="18">
        <v>0.31159959999999998</v>
      </c>
      <c r="G183">
        <f t="shared" si="19"/>
        <v>4</v>
      </c>
      <c r="H183">
        <f t="shared" si="20"/>
        <v>3</v>
      </c>
      <c r="I183">
        <f t="shared" si="21"/>
        <v>4</v>
      </c>
      <c r="J183">
        <f t="shared" si="22"/>
        <v>4</v>
      </c>
    </row>
    <row r="184" spans="2:10" x14ac:dyDescent="0.25">
      <c r="C184">
        <f>CORREL(C155:C183,E155:E183)</f>
        <v>0.60386040621950987</v>
      </c>
      <c r="D184">
        <f>CORREL(D155:D183,F155:F183)</f>
        <v>0.54734328160853107</v>
      </c>
      <c r="G184">
        <f>CORREL(G155:G183,I155:I183)</f>
        <v>0.62758620689655176</v>
      </c>
      <c r="H184">
        <f>CORREL(H155:H183,J155:J183)</f>
        <v>0.52413793103448281</v>
      </c>
    </row>
  </sheetData>
  <sortState xmlns:xlrd2="http://schemas.microsoft.com/office/spreadsheetml/2017/richdata2" ref="Z118:AG146">
    <sortCondition ref="AC118:AC146"/>
  </sortState>
  <conditionalFormatting sqref="AS8:AS36">
    <cfRule type="cellIs" dxfId="2" priority="3" operator="greaterThan">
      <formula>1</formula>
    </cfRule>
  </conditionalFormatting>
  <conditionalFormatting sqref="AR8:AR36">
    <cfRule type="cellIs" dxfId="1" priority="2" operator="greaterThan">
      <formula>1</formula>
    </cfRule>
  </conditionalFormatting>
  <conditionalFormatting sqref="AM8:AM36">
    <cfRule type="cellIs" dxfId="0" priority="1" operator="greaterThan">
      <formula>1</formula>
    </cfRule>
  </conditionalFormatting>
  <pageMargins left="0.7" right="0.7" top="0.75" bottom="0.75" header="0.3" footer="0.3"/>
  <pageSetup paperSize="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Sheet1</vt:lpstr>
      <vt:lpstr>Fig. 1 Class shares 2018</vt:lpstr>
      <vt:lpstr>Fig. 2 Median earnings</vt:lpstr>
      <vt:lpstr>Fig. 3 Median earnings</vt:lpstr>
      <vt:lpstr>Table 2</vt:lpstr>
      <vt:lpstr>Fig. 4</vt:lpstr>
      <vt:lpstr>Fig. 5 Counterfactual MLD</vt:lpstr>
      <vt:lpstr>Fig. 6 overal ineq - between</vt:lpstr>
      <vt:lpstr>MLD vs Theil</vt:lpstr>
      <vt:lpstr>Goodness of fit regression</vt:lpstr>
      <vt:lpstr>missings on covariates</vt:lpstr>
      <vt:lpstr>bivariate associations</vt:lpstr>
      <vt:lpstr>MedEarnings by Gender</vt:lpstr>
      <vt:lpstr>MedianEarnings by Hhtype</vt:lpstr>
      <vt:lpstr>MLD-Gender</vt:lpstr>
      <vt:lpstr>Class-gender incidence</vt:lpstr>
      <vt:lpstr>Counterfactual MLD - Gender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Goedemé</dc:creator>
  <cp:lastModifiedBy>Tim Goedemé</cp:lastModifiedBy>
  <dcterms:created xsi:type="dcterms:W3CDTF">2020-07-20T09:24:33Z</dcterms:created>
  <dcterms:modified xsi:type="dcterms:W3CDTF">2021-07-06T10:01:58Z</dcterms:modified>
</cp:coreProperties>
</file>