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2.xml" ContentType="application/vnd.openxmlformats-officedocument.drawing+xml"/>
  <Override PartName="/xl/drawings/drawing3.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18516" windowHeight="8460" tabRatio="872"/>
  </bookViews>
  <sheets>
    <sheet name="Intro" sheetId="13" r:id="rId1"/>
    <sheet name="Problems and modifications" sheetId="1" r:id="rId2"/>
    <sheet name="N categories  - %" sheetId="2" r:id="rId3"/>
    <sheet name="cats PL051" sheetId="5" r:id="rId4"/>
    <sheet name="classification countries" sheetId="3" r:id="rId5"/>
    <sheet name="Def social class" sheetId="4" r:id="rId6"/>
    <sheet name="Explorations" sheetId="6" r:id="rId7"/>
    <sheet name="Bias non-response" sheetId="7" r:id="rId8"/>
    <sheet name="Bias Select Resp" sheetId="8" r:id="rId9"/>
    <sheet name="Graphs1" sheetId="9" r:id="rId10"/>
    <sheet name="New code vs GESIS" sheetId="11" r:id="rId11"/>
    <sheet name="New share self-employed" sheetId="12" r:id="rId12"/>
  </sheets>
  <definedNames>
    <definedName name="_xlnm._FilterDatabase" localSheetId="7" hidden="1">'Bias non-response'!$A$3:$X$123</definedName>
    <definedName name="_xlnm._FilterDatabase" localSheetId="8" hidden="1">'Bias Select Resp'!$M$3:$V$647</definedName>
    <definedName name="_xlnm._FilterDatabase" localSheetId="6" hidden="1">Explorations!$L$202:$U$234</definedName>
    <definedName name="_xlnm._FilterDatabase" localSheetId="2" hidden="1">'N categories  - %'!$AH$217:$BA$249</definedName>
    <definedName name="_xlnm._FilterDatabase" localSheetId="1" hidden="1">'Problems and modifications'!$A$3:$G$148</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T26" i="12" l="1"/>
  <c r="AT27" i="12"/>
  <c r="AT28" i="12"/>
  <c r="AT29" i="12"/>
  <c r="AT30" i="12"/>
  <c r="AT31" i="12"/>
  <c r="AT32" i="12"/>
  <c r="AT33" i="12"/>
  <c r="AT34" i="12"/>
  <c r="AT35" i="12"/>
  <c r="AT36" i="12"/>
  <c r="AT37" i="12"/>
  <c r="AT38" i="12"/>
  <c r="AT39" i="12"/>
  <c r="AT40" i="12"/>
  <c r="AT41" i="12"/>
  <c r="AT42" i="12"/>
  <c r="AT43" i="12"/>
  <c r="AT44" i="12"/>
  <c r="AT45" i="12"/>
  <c r="AT46" i="12"/>
  <c r="AT47" i="12"/>
  <c r="AT48" i="12"/>
  <c r="AT49" i="12"/>
  <c r="AT50" i="12"/>
  <c r="AT51" i="12"/>
  <c r="AT52" i="12"/>
  <c r="AT53" i="12"/>
  <c r="AT54" i="12"/>
  <c r="AT25" i="12"/>
  <c r="J7" i="12" l="1"/>
  <c r="T7" i="12"/>
  <c r="V7" i="12"/>
  <c r="W7" i="12"/>
  <c r="X7" i="12"/>
  <c r="Y7" i="12"/>
  <c r="Z7" i="12"/>
  <c r="AA7" i="12"/>
  <c r="AB7" i="12"/>
  <c r="AC7" i="12"/>
  <c r="J8" i="12"/>
  <c r="T8" i="12"/>
  <c r="V8" i="12"/>
  <c r="W8" i="12"/>
  <c r="X8" i="12"/>
  <c r="Y8" i="12"/>
  <c r="Z8" i="12"/>
  <c r="AA8" i="12"/>
  <c r="AB8" i="12"/>
  <c r="AC8" i="12"/>
  <c r="J9" i="12"/>
  <c r="T9" i="12"/>
  <c r="V9" i="12"/>
  <c r="W9" i="12"/>
  <c r="X9" i="12"/>
  <c r="Y9" i="12"/>
  <c r="Z9" i="12"/>
  <c r="AA9" i="12"/>
  <c r="AB9" i="12"/>
  <c r="AC9" i="12"/>
  <c r="J10" i="12"/>
  <c r="T10" i="12"/>
  <c r="V10" i="12"/>
  <c r="W10" i="12"/>
  <c r="X10" i="12"/>
  <c r="Y10" i="12"/>
  <c r="Z10" i="12"/>
  <c r="AA10" i="12"/>
  <c r="AB10" i="12"/>
  <c r="AC10" i="12"/>
  <c r="J11" i="12"/>
  <c r="T11" i="12"/>
  <c r="V11" i="12"/>
  <c r="W11" i="12"/>
  <c r="X11" i="12"/>
  <c r="Y11" i="12"/>
  <c r="Z11" i="12"/>
  <c r="AA11" i="12"/>
  <c r="AB11" i="12"/>
  <c r="AC11" i="12"/>
  <c r="J12" i="12"/>
  <c r="T12" i="12"/>
  <c r="V12" i="12"/>
  <c r="W12" i="12"/>
  <c r="X12" i="12"/>
  <c r="Y12" i="12"/>
  <c r="Z12" i="12"/>
  <c r="AA12" i="12"/>
  <c r="AB12" i="12"/>
  <c r="AC12" i="12"/>
  <c r="J13" i="12"/>
  <c r="T13" i="12"/>
  <c r="V13" i="12"/>
  <c r="W13" i="12"/>
  <c r="X13" i="12"/>
  <c r="Y13" i="12"/>
  <c r="Z13" i="12"/>
  <c r="AA13" i="12"/>
  <c r="AB13" i="12"/>
  <c r="AC13" i="12"/>
  <c r="J14" i="12"/>
  <c r="T14" i="12"/>
  <c r="V14" i="12"/>
  <c r="W14" i="12"/>
  <c r="X14" i="12"/>
  <c r="Y14" i="12"/>
  <c r="Z14" i="12"/>
  <c r="AA14" i="12"/>
  <c r="AB14" i="12"/>
  <c r="AC14" i="12"/>
  <c r="J15" i="12"/>
  <c r="T15" i="12"/>
  <c r="V15" i="12"/>
  <c r="W15" i="12"/>
  <c r="X15" i="12"/>
  <c r="Y15" i="12"/>
  <c r="Z15" i="12"/>
  <c r="AA15" i="12"/>
  <c r="AB15" i="12"/>
  <c r="AC15" i="12"/>
  <c r="J16" i="12"/>
  <c r="T16" i="12"/>
  <c r="V16" i="12"/>
  <c r="W16" i="12"/>
  <c r="X16" i="12"/>
  <c r="Y16" i="12"/>
  <c r="Z16" i="12"/>
  <c r="AA16" i="12"/>
  <c r="AB16" i="12"/>
  <c r="AC16" i="12"/>
  <c r="J17" i="12"/>
  <c r="T17" i="12"/>
  <c r="V17" i="12"/>
  <c r="W17" i="12"/>
  <c r="X17" i="12"/>
  <c r="Y17" i="12"/>
  <c r="Z17" i="12"/>
  <c r="AA17" i="12"/>
  <c r="AB17" i="12"/>
  <c r="AC17" i="12"/>
  <c r="J18" i="12"/>
  <c r="T18" i="12"/>
  <c r="V18" i="12"/>
  <c r="W18" i="12"/>
  <c r="X18" i="12"/>
  <c r="Y18" i="12"/>
  <c r="Z18" i="12"/>
  <c r="AA18" i="12"/>
  <c r="AB18" i="12"/>
  <c r="AC18" i="12"/>
  <c r="J19" i="12"/>
  <c r="T19" i="12"/>
  <c r="V19" i="12"/>
  <c r="W19" i="12"/>
  <c r="X19" i="12"/>
  <c r="Y19" i="12"/>
  <c r="Z19" i="12"/>
  <c r="AA19" i="12"/>
  <c r="AB19" i="12"/>
  <c r="AC19" i="12"/>
  <c r="J20" i="12"/>
  <c r="T20" i="12"/>
  <c r="V20" i="12"/>
  <c r="W20" i="12"/>
  <c r="X20" i="12"/>
  <c r="Y20" i="12"/>
  <c r="Z20" i="12"/>
  <c r="AA20" i="12"/>
  <c r="AB20" i="12"/>
  <c r="AC20" i="12"/>
  <c r="J21" i="12"/>
  <c r="T21" i="12"/>
  <c r="V21" i="12"/>
  <c r="W21" i="12"/>
  <c r="X21" i="12"/>
  <c r="Y21" i="12"/>
  <c r="Z21" i="12"/>
  <c r="AA21" i="12"/>
  <c r="AB21" i="12"/>
  <c r="AC21" i="12"/>
  <c r="J22" i="12"/>
  <c r="T22" i="12"/>
  <c r="V22" i="12"/>
  <c r="W22" i="12"/>
  <c r="X22" i="12"/>
  <c r="Y22" i="12"/>
  <c r="Z22" i="12"/>
  <c r="AA22" i="12"/>
  <c r="AB22" i="12"/>
  <c r="AC22" i="12"/>
  <c r="J23" i="12"/>
  <c r="T23" i="12"/>
  <c r="V23" i="12"/>
  <c r="W23" i="12"/>
  <c r="X23" i="12"/>
  <c r="Y23" i="12"/>
  <c r="Z23" i="12"/>
  <c r="AA23" i="12"/>
  <c r="AB23" i="12"/>
  <c r="AC23" i="12"/>
  <c r="J24" i="12"/>
  <c r="T24" i="12"/>
  <c r="V24" i="12"/>
  <c r="W24" i="12"/>
  <c r="X24" i="12"/>
  <c r="Y24" i="12"/>
  <c r="Z24" i="12"/>
  <c r="AA24" i="12"/>
  <c r="AB24" i="12"/>
  <c r="AC24" i="12"/>
  <c r="J25" i="12"/>
  <c r="T25" i="12"/>
  <c r="V25" i="12"/>
  <c r="W25" i="12"/>
  <c r="X25" i="12"/>
  <c r="Y25" i="12"/>
  <c r="Z25" i="12"/>
  <c r="AA25" i="12"/>
  <c r="AB25" i="12"/>
  <c r="AC25" i="12"/>
  <c r="J26" i="12"/>
  <c r="T26" i="12"/>
  <c r="V26" i="12"/>
  <c r="W26" i="12"/>
  <c r="X26" i="12"/>
  <c r="Y26" i="12"/>
  <c r="Z26" i="12"/>
  <c r="AA26" i="12"/>
  <c r="AB26" i="12"/>
  <c r="AC26" i="12"/>
  <c r="J27" i="12"/>
  <c r="T27" i="12"/>
  <c r="V27" i="12"/>
  <c r="W27" i="12"/>
  <c r="X27" i="12"/>
  <c r="Y27" i="12"/>
  <c r="Z27" i="12"/>
  <c r="AA27" i="12"/>
  <c r="AB27" i="12"/>
  <c r="AC27" i="12"/>
  <c r="J28" i="12"/>
  <c r="T28" i="12"/>
  <c r="V28" i="12"/>
  <c r="W28" i="12"/>
  <c r="X28" i="12"/>
  <c r="Y28" i="12"/>
  <c r="Z28" i="12"/>
  <c r="AA28" i="12"/>
  <c r="AB28" i="12"/>
  <c r="AC28" i="12"/>
  <c r="J29" i="12"/>
  <c r="T29" i="12"/>
  <c r="V29" i="12"/>
  <c r="W29" i="12"/>
  <c r="X29" i="12"/>
  <c r="Y29" i="12"/>
  <c r="Z29" i="12"/>
  <c r="AA29" i="12"/>
  <c r="AB29" i="12"/>
  <c r="AC29" i="12"/>
  <c r="J30" i="12"/>
  <c r="T30" i="12"/>
  <c r="V30" i="12"/>
  <c r="W30" i="12"/>
  <c r="X30" i="12"/>
  <c r="Y30" i="12"/>
  <c r="Z30" i="12"/>
  <c r="AA30" i="12"/>
  <c r="AB30" i="12"/>
  <c r="AC30" i="12"/>
  <c r="J31" i="12"/>
  <c r="T31" i="12"/>
  <c r="V31" i="12"/>
  <c r="W31" i="12"/>
  <c r="X31" i="12"/>
  <c r="Y31" i="12"/>
  <c r="Z31" i="12"/>
  <c r="AA31" i="12"/>
  <c r="AB31" i="12"/>
  <c r="AC31" i="12"/>
  <c r="J32" i="12"/>
  <c r="T32" i="12"/>
  <c r="V32" i="12"/>
  <c r="W32" i="12"/>
  <c r="X32" i="12"/>
  <c r="Y32" i="12"/>
  <c r="Z32" i="12"/>
  <c r="AA32" i="12"/>
  <c r="AB32" i="12"/>
  <c r="AC32" i="12"/>
  <c r="J33" i="12"/>
  <c r="T33" i="12"/>
  <c r="V33" i="12"/>
  <c r="W33" i="12"/>
  <c r="X33" i="12"/>
  <c r="Y33" i="12"/>
  <c r="Z33" i="12"/>
  <c r="AA33" i="12"/>
  <c r="AB33" i="12"/>
  <c r="AC33" i="12"/>
  <c r="J34" i="12"/>
  <c r="T34" i="12"/>
  <c r="V34" i="12"/>
  <c r="W34" i="12"/>
  <c r="X34" i="12"/>
  <c r="Y34" i="12"/>
  <c r="Z34" i="12"/>
  <c r="AA34" i="12"/>
  <c r="AB34" i="12"/>
  <c r="AC34" i="12"/>
  <c r="J35" i="12"/>
  <c r="T35" i="12"/>
  <c r="V35" i="12"/>
  <c r="W35" i="12"/>
  <c r="X35" i="12"/>
  <c r="Y35" i="12"/>
  <c r="Z35" i="12"/>
  <c r="AA35" i="12"/>
  <c r="AB35" i="12"/>
  <c r="AC35" i="12"/>
  <c r="J36" i="12"/>
  <c r="T36" i="12"/>
  <c r="V36" i="12"/>
  <c r="W36" i="12"/>
  <c r="X36" i="12"/>
  <c r="Y36" i="12"/>
  <c r="Z36" i="12"/>
  <c r="AA36" i="12"/>
  <c r="AB36" i="12"/>
  <c r="AC36" i="12"/>
  <c r="J37" i="12"/>
  <c r="T37" i="12"/>
  <c r="V37" i="12"/>
  <c r="W37" i="12"/>
  <c r="X37" i="12"/>
  <c r="Y37" i="12"/>
  <c r="Z37" i="12"/>
  <c r="AA37" i="12"/>
  <c r="AB37" i="12"/>
  <c r="AC37" i="12"/>
  <c r="J38" i="12"/>
  <c r="T38" i="12"/>
  <c r="V38" i="12"/>
  <c r="W38" i="12"/>
  <c r="X38" i="12"/>
  <c r="Y38" i="12"/>
  <c r="Z38" i="12"/>
  <c r="AA38" i="12"/>
  <c r="AB38" i="12"/>
  <c r="AC38" i="12"/>
  <c r="J42" i="12"/>
  <c r="T42" i="12"/>
  <c r="F152" i="12" s="1"/>
  <c r="V42" i="12"/>
  <c r="W42" i="12"/>
  <c r="X42" i="12"/>
  <c r="Y42" i="12"/>
  <c r="Z42" i="12"/>
  <c r="AA42" i="12"/>
  <c r="AB42" i="12"/>
  <c r="AC42" i="12"/>
  <c r="J43" i="12"/>
  <c r="T43" i="12"/>
  <c r="V43" i="12"/>
  <c r="W43" i="12"/>
  <c r="X43" i="12"/>
  <c r="Y43" i="12"/>
  <c r="Z43" i="12"/>
  <c r="AA43" i="12"/>
  <c r="AB43" i="12"/>
  <c r="AC43" i="12"/>
  <c r="J44" i="12"/>
  <c r="T44" i="12"/>
  <c r="F154" i="12" s="1"/>
  <c r="V44" i="12"/>
  <c r="W44" i="12"/>
  <c r="X44" i="12"/>
  <c r="Y44" i="12"/>
  <c r="Z44" i="12"/>
  <c r="AA44" i="12"/>
  <c r="AB44" i="12"/>
  <c r="AC44" i="12"/>
  <c r="J45" i="12"/>
  <c r="T45" i="12"/>
  <c r="V45" i="12"/>
  <c r="W45" i="12"/>
  <c r="X45" i="12"/>
  <c r="Y45" i="12"/>
  <c r="Z45" i="12"/>
  <c r="AA45" i="12"/>
  <c r="AB45" i="12"/>
  <c r="AC45" i="12"/>
  <c r="J46" i="12"/>
  <c r="T46" i="12"/>
  <c r="F156" i="12" s="1"/>
  <c r="V46" i="12"/>
  <c r="W46" i="12"/>
  <c r="X46" i="12"/>
  <c r="Y46" i="12"/>
  <c r="Z46" i="12"/>
  <c r="AA46" i="12"/>
  <c r="AB46" i="12"/>
  <c r="AC46" i="12"/>
  <c r="J47" i="12"/>
  <c r="T47" i="12"/>
  <c r="V47" i="12"/>
  <c r="W47" i="12"/>
  <c r="X47" i="12"/>
  <c r="Y47" i="12"/>
  <c r="Z47" i="12"/>
  <c r="AA47" i="12"/>
  <c r="AB47" i="12"/>
  <c r="AC47" i="12"/>
  <c r="J48" i="12"/>
  <c r="T48" i="12"/>
  <c r="F158" i="12" s="1"/>
  <c r="V48" i="12"/>
  <c r="W48" i="12"/>
  <c r="X48" i="12"/>
  <c r="Y48" i="12"/>
  <c r="Z48" i="12"/>
  <c r="AA48" i="12"/>
  <c r="AB48" i="12"/>
  <c r="AC48" i="12"/>
  <c r="J49" i="12"/>
  <c r="T49" i="12"/>
  <c r="V49" i="12"/>
  <c r="W49" i="12"/>
  <c r="X49" i="12"/>
  <c r="Y49" i="12"/>
  <c r="Z49" i="12"/>
  <c r="AA49" i="12"/>
  <c r="AB49" i="12"/>
  <c r="AC49" i="12"/>
  <c r="J50" i="12"/>
  <c r="T50" i="12"/>
  <c r="F160" i="12" s="1"/>
  <c r="V50" i="12"/>
  <c r="W50" i="12"/>
  <c r="X50" i="12"/>
  <c r="Y50" i="12"/>
  <c r="Z50" i="12"/>
  <c r="AA50" i="12"/>
  <c r="AB50" i="12"/>
  <c r="AC50" i="12"/>
  <c r="J51" i="12"/>
  <c r="T51" i="12"/>
  <c r="V51" i="12"/>
  <c r="W51" i="12"/>
  <c r="X51" i="12"/>
  <c r="Y51" i="12"/>
  <c r="Z51" i="12"/>
  <c r="AA51" i="12"/>
  <c r="AB51" i="12"/>
  <c r="AC51" i="12"/>
  <c r="J52" i="12"/>
  <c r="T52" i="12"/>
  <c r="F162" i="12" s="1"/>
  <c r="V52" i="12"/>
  <c r="W52" i="12"/>
  <c r="X52" i="12"/>
  <c r="Y52" i="12"/>
  <c r="Z52" i="12"/>
  <c r="AA52" i="12"/>
  <c r="AB52" i="12"/>
  <c r="AC52" i="12"/>
  <c r="J53" i="12"/>
  <c r="T53" i="12"/>
  <c r="V53" i="12"/>
  <c r="W53" i="12"/>
  <c r="X53" i="12"/>
  <c r="Y53" i="12"/>
  <c r="Z53" i="12"/>
  <c r="AA53" i="12"/>
  <c r="AB53" i="12"/>
  <c r="AC53" i="12"/>
  <c r="J54" i="12"/>
  <c r="T54" i="12"/>
  <c r="F164" i="12" s="1"/>
  <c r="V54" i="12"/>
  <c r="W54" i="12"/>
  <c r="X54" i="12"/>
  <c r="Y54" i="12"/>
  <c r="Z54" i="12"/>
  <c r="AA54" i="12"/>
  <c r="AB54" i="12"/>
  <c r="AC54" i="12"/>
  <c r="J55" i="12"/>
  <c r="T55" i="12"/>
  <c r="V55" i="12"/>
  <c r="W55" i="12"/>
  <c r="X55" i="12"/>
  <c r="Y55" i="12"/>
  <c r="Z55" i="12"/>
  <c r="AA55" i="12"/>
  <c r="AB55" i="12"/>
  <c r="AC55" i="12"/>
  <c r="J56" i="12"/>
  <c r="T56" i="12"/>
  <c r="F166" i="12" s="1"/>
  <c r="V56" i="12"/>
  <c r="W56" i="12"/>
  <c r="X56" i="12"/>
  <c r="Y56" i="12"/>
  <c r="Z56" i="12"/>
  <c r="AA56" i="12"/>
  <c r="AB56" i="12"/>
  <c r="AC56" i="12"/>
  <c r="J57" i="12"/>
  <c r="T57" i="12"/>
  <c r="V57" i="12"/>
  <c r="W57" i="12"/>
  <c r="X57" i="12"/>
  <c r="Y57" i="12"/>
  <c r="Z57" i="12"/>
  <c r="AA57" i="12"/>
  <c r="AB57" i="12"/>
  <c r="AC57" i="12"/>
  <c r="J58" i="12"/>
  <c r="T58" i="12"/>
  <c r="F168" i="12" s="1"/>
  <c r="V58" i="12"/>
  <c r="W58" i="12"/>
  <c r="X58" i="12"/>
  <c r="Y58" i="12"/>
  <c r="Z58" i="12"/>
  <c r="AA58" i="12"/>
  <c r="AB58" i="12"/>
  <c r="AC58" i="12"/>
  <c r="J59" i="12"/>
  <c r="T59" i="12"/>
  <c r="V59" i="12"/>
  <c r="W59" i="12"/>
  <c r="X59" i="12"/>
  <c r="Y59" i="12"/>
  <c r="Z59" i="12"/>
  <c r="AA59" i="12"/>
  <c r="AB59" i="12"/>
  <c r="AC59" i="12"/>
  <c r="J60" i="12"/>
  <c r="T60" i="12"/>
  <c r="F170" i="12" s="1"/>
  <c r="V60" i="12"/>
  <c r="W60" i="12"/>
  <c r="X60" i="12"/>
  <c r="Y60" i="12"/>
  <c r="Z60" i="12"/>
  <c r="AA60" i="12"/>
  <c r="AB60" i="12"/>
  <c r="AC60" i="12"/>
  <c r="J61" i="12"/>
  <c r="T61" i="12"/>
  <c r="V61" i="12"/>
  <c r="W61" i="12"/>
  <c r="X61" i="12"/>
  <c r="Y61" i="12"/>
  <c r="Z61" i="12"/>
  <c r="AA61" i="12"/>
  <c r="AB61" i="12"/>
  <c r="AC61" i="12"/>
  <c r="J62" i="12"/>
  <c r="T62" i="12"/>
  <c r="F172" i="12" s="1"/>
  <c r="V62" i="12"/>
  <c r="W62" i="12"/>
  <c r="X62" i="12"/>
  <c r="Y62" i="12"/>
  <c r="Z62" i="12"/>
  <c r="AA62" i="12"/>
  <c r="AB62" i="12"/>
  <c r="AC62" i="12"/>
  <c r="J63" i="12"/>
  <c r="T63" i="12"/>
  <c r="V63" i="12"/>
  <c r="W63" i="12"/>
  <c r="X63" i="12"/>
  <c r="Y63" i="12"/>
  <c r="Z63" i="12"/>
  <c r="AA63" i="12"/>
  <c r="AB63" i="12"/>
  <c r="AC63" i="12"/>
  <c r="J64" i="12"/>
  <c r="T64" i="12"/>
  <c r="F174" i="12" s="1"/>
  <c r="V64" i="12"/>
  <c r="W64" i="12"/>
  <c r="X64" i="12"/>
  <c r="Y64" i="12"/>
  <c r="Z64" i="12"/>
  <c r="AA64" i="12"/>
  <c r="AB64" i="12"/>
  <c r="AC64" i="12"/>
  <c r="J65" i="12"/>
  <c r="T65" i="12"/>
  <c r="V65" i="12"/>
  <c r="W65" i="12"/>
  <c r="X65" i="12"/>
  <c r="Y65" i="12"/>
  <c r="Z65" i="12"/>
  <c r="AA65" i="12"/>
  <c r="AB65" i="12"/>
  <c r="AC65" i="12"/>
  <c r="J66" i="12"/>
  <c r="T66" i="12"/>
  <c r="F176" i="12" s="1"/>
  <c r="V66" i="12"/>
  <c r="W66" i="12"/>
  <c r="X66" i="12"/>
  <c r="Y66" i="12"/>
  <c r="Z66" i="12"/>
  <c r="AA66" i="12"/>
  <c r="AB66" i="12"/>
  <c r="AC66" i="12"/>
  <c r="J67" i="12"/>
  <c r="T67" i="12"/>
  <c r="V67" i="12"/>
  <c r="W67" i="12"/>
  <c r="X67" i="12"/>
  <c r="Y67" i="12"/>
  <c r="Z67" i="12"/>
  <c r="AA67" i="12"/>
  <c r="AB67" i="12"/>
  <c r="AC67" i="12"/>
  <c r="J68" i="12"/>
  <c r="T68" i="12"/>
  <c r="F178" i="12" s="1"/>
  <c r="V68" i="12"/>
  <c r="W68" i="12"/>
  <c r="X68" i="12"/>
  <c r="Y68" i="12"/>
  <c r="Z68" i="12"/>
  <c r="AA68" i="12"/>
  <c r="AB68" i="12"/>
  <c r="AC68" i="12"/>
  <c r="J69" i="12"/>
  <c r="T69" i="12"/>
  <c r="V69" i="12"/>
  <c r="W69" i="12"/>
  <c r="X69" i="12"/>
  <c r="Y69" i="12"/>
  <c r="Z69" i="12"/>
  <c r="AA69" i="12"/>
  <c r="AB69" i="12"/>
  <c r="AC69" i="12"/>
  <c r="J70" i="12"/>
  <c r="T70" i="12"/>
  <c r="F180" i="12" s="1"/>
  <c r="V70" i="12"/>
  <c r="W70" i="12"/>
  <c r="X70" i="12"/>
  <c r="Y70" i="12"/>
  <c r="Z70" i="12"/>
  <c r="AA70" i="12"/>
  <c r="AB70" i="12"/>
  <c r="AC70" i="12"/>
  <c r="J71" i="12"/>
  <c r="T71" i="12"/>
  <c r="V71" i="12"/>
  <c r="W71" i="12"/>
  <c r="X71" i="12"/>
  <c r="Y71" i="12"/>
  <c r="Z71" i="12"/>
  <c r="AA71" i="12"/>
  <c r="AB71" i="12"/>
  <c r="AC71" i="12"/>
  <c r="J72" i="12"/>
  <c r="T72" i="12"/>
  <c r="F182" i="12" s="1"/>
  <c r="V72" i="12"/>
  <c r="W72" i="12"/>
  <c r="X72" i="12"/>
  <c r="Y72" i="12"/>
  <c r="Z72" i="12"/>
  <c r="AA72" i="12"/>
  <c r="AB72" i="12"/>
  <c r="AC72" i="12"/>
  <c r="J73" i="12"/>
  <c r="E183" i="12" s="1"/>
  <c r="T73" i="12"/>
  <c r="V73" i="12"/>
  <c r="W73" i="12"/>
  <c r="X73" i="12"/>
  <c r="Y73" i="12"/>
  <c r="Z73" i="12"/>
  <c r="AA73" i="12"/>
  <c r="AB73" i="12"/>
  <c r="AC73" i="12"/>
  <c r="J79" i="12"/>
  <c r="T79" i="12"/>
  <c r="V79" i="12"/>
  <c r="W79" i="12"/>
  <c r="X79" i="12"/>
  <c r="Y79" i="12"/>
  <c r="Z79" i="12"/>
  <c r="AA79" i="12"/>
  <c r="AB79" i="12"/>
  <c r="AC79" i="12"/>
  <c r="J80" i="12"/>
  <c r="T80" i="12"/>
  <c r="V80" i="12"/>
  <c r="W80" i="12"/>
  <c r="X80" i="12"/>
  <c r="Y80" i="12"/>
  <c r="Z80" i="12"/>
  <c r="AA80" i="12"/>
  <c r="AB80" i="12"/>
  <c r="AC80" i="12"/>
  <c r="J81" i="12"/>
  <c r="T81" i="12"/>
  <c r="V81" i="12"/>
  <c r="W81" i="12"/>
  <c r="X81" i="12"/>
  <c r="Y81" i="12"/>
  <c r="Z81" i="12"/>
  <c r="AA81" i="12"/>
  <c r="AB81" i="12"/>
  <c r="AC81" i="12"/>
  <c r="J82" i="12"/>
  <c r="T82" i="12"/>
  <c r="V82" i="12"/>
  <c r="W82" i="12"/>
  <c r="X82" i="12"/>
  <c r="Y82" i="12"/>
  <c r="Z82" i="12"/>
  <c r="AA82" i="12"/>
  <c r="AB82" i="12"/>
  <c r="AC82" i="12"/>
  <c r="J83" i="12"/>
  <c r="T83" i="12"/>
  <c r="V83" i="12"/>
  <c r="W83" i="12"/>
  <c r="X83" i="12"/>
  <c r="Y83" i="12"/>
  <c r="Z83" i="12"/>
  <c r="AA83" i="12"/>
  <c r="AB83" i="12"/>
  <c r="AC83" i="12"/>
  <c r="J84" i="12"/>
  <c r="T84" i="12"/>
  <c r="V84" i="12"/>
  <c r="W84" i="12"/>
  <c r="X84" i="12"/>
  <c r="Y84" i="12"/>
  <c r="Z84" i="12"/>
  <c r="AA84" i="12"/>
  <c r="AB84" i="12"/>
  <c r="AC84" i="12"/>
  <c r="J85" i="12"/>
  <c r="T85" i="12"/>
  <c r="V85" i="12"/>
  <c r="W85" i="12"/>
  <c r="X85" i="12"/>
  <c r="Y85" i="12"/>
  <c r="Z85" i="12"/>
  <c r="AA85" i="12"/>
  <c r="AB85" i="12"/>
  <c r="AC85" i="12"/>
  <c r="J86" i="12"/>
  <c r="T86" i="12"/>
  <c r="V86" i="12"/>
  <c r="W86" i="12"/>
  <c r="X86" i="12"/>
  <c r="Y86" i="12"/>
  <c r="Z86" i="12"/>
  <c r="AA86" i="12"/>
  <c r="AB86" i="12"/>
  <c r="AC86" i="12"/>
  <c r="J87" i="12"/>
  <c r="T87" i="12"/>
  <c r="V87" i="12"/>
  <c r="W87" i="12"/>
  <c r="X87" i="12"/>
  <c r="Y87" i="12"/>
  <c r="Z87" i="12"/>
  <c r="AA87" i="12"/>
  <c r="AB87" i="12"/>
  <c r="AC87" i="12"/>
  <c r="J88" i="12"/>
  <c r="T88" i="12"/>
  <c r="V88" i="12"/>
  <c r="W88" i="12"/>
  <c r="X88" i="12"/>
  <c r="Y88" i="12"/>
  <c r="Z88" i="12"/>
  <c r="AA88" i="12"/>
  <c r="AB88" i="12"/>
  <c r="AC88" i="12"/>
  <c r="J89" i="12"/>
  <c r="T89" i="12"/>
  <c r="V89" i="12"/>
  <c r="W89" i="12"/>
  <c r="X89" i="12"/>
  <c r="Y89" i="12"/>
  <c r="Z89" i="12"/>
  <c r="AA89" i="12"/>
  <c r="AB89" i="12"/>
  <c r="AC89" i="12"/>
  <c r="J90" i="12"/>
  <c r="T90" i="12"/>
  <c r="V90" i="12"/>
  <c r="W90" i="12"/>
  <c r="X90" i="12"/>
  <c r="Y90" i="12"/>
  <c r="Z90" i="12"/>
  <c r="AA90" i="12"/>
  <c r="AB90" i="12"/>
  <c r="AC90" i="12"/>
  <c r="J91" i="12"/>
  <c r="T91" i="12"/>
  <c r="V91" i="12"/>
  <c r="W91" i="12"/>
  <c r="X91" i="12"/>
  <c r="Y91" i="12"/>
  <c r="Z91" i="12"/>
  <c r="AA91" i="12"/>
  <c r="AB91" i="12"/>
  <c r="AC91" i="12"/>
  <c r="J92" i="12"/>
  <c r="T92" i="12"/>
  <c r="V92" i="12"/>
  <c r="W92" i="12"/>
  <c r="X92" i="12"/>
  <c r="Y92" i="12"/>
  <c r="Z92" i="12"/>
  <c r="AA92" i="12"/>
  <c r="AB92" i="12"/>
  <c r="AC92" i="12"/>
  <c r="J93" i="12"/>
  <c r="T93" i="12"/>
  <c r="V93" i="12"/>
  <c r="W93" i="12"/>
  <c r="X93" i="12"/>
  <c r="Y93" i="12"/>
  <c r="Z93" i="12"/>
  <c r="AA93" i="12"/>
  <c r="AB93" i="12"/>
  <c r="AC93" i="12"/>
  <c r="J94" i="12"/>
  <c r="T94" i="12"/>
  <c r="V94" i="12"/>
  <c r="W94" i="12"/>
  <c r="X94" i="12"/>
  <c r="Y94" i="12"/>
  <c r="Z94" i="12"/>
  <c r="AA94" i="12"/>
  <c r="AB94" i="12"/>
  <c r="AC94" i="12"/>
  <c r="J95" i="12"/>
  <c r="T95" i="12"/>
  <c r="V95" i="12"/>
  <c r="W95" i="12"/>
  <c r="X95" i="12"/>
  <c r="Y95" i="12"/>
  <c r="Z95" i="12"/>
  <c r="AA95" i="12"/>
  <c r="AB95" i="12"/>
  <c r="AC95" i="12"/>
  <c r="J96" i="12"/>
  <c r="T96" i="12"/>
  <c r="V96" i="12"/>
  <c r="W96" i="12"/>
  <c r="X96" i="12"/>
  <c r="Y96" i="12"/>
  <c r="Z96" i="12"/>
  <c r="AA96" i="12"/>
  <c r="AB96" i="12"/>
  <c r="AC96" i="12"/>
  <c r="J97" i="12"/>
  <c r="T97" i="12"/>
  <c r="V97" i="12"/>
  <c r="W97" i="12"/>
  <c r="X97" i="12"/>
  <c r="Y97" i="12"/>
  <c r="Z97" i="12"/>
  <c r="AA97" i="12"/>
  <c r="AB97" i="12"/>
  <c r="AC97" i="12"/>
  <c r="J98" i="12"/>
  <c r="T98" i="12"/>
  <c r="V98" i="12"/>
  <c r="W98" i="12"/>
  <c r="X98" i="12"/>
  <c r="Y98" i="12"/>
  <c r="Z98" i="12"/>
  <c r="AA98" i="12"/>
  <c r="AB98" i="12"/>
  <c r="AC98" i="12"/>
  <c r="J99" i="12"/>
  <c r="T99" i="12"/>
  <c r="V99" i="12"/>
  <c r="W99" i="12"/>
  <c r="X99" i="12"/>
  <c r="Y99" i="12"/>
  <c r="Z99" i="12"/>
  <c r="AA99" i="12"/>
  <c r="AB99" i="12"/>
  <c r="AC99" i="12"/>
  <c r="J100" i="12"/>
  <c r="T100" i="12"/>
  <c r="V100" i="12"/>
  <c r="W100" i="12"/>
  <c r="X100" i="12"/>
  <c r="Y100" i="12"/>
  <c r="Z100" i="12"/>
  <c r="AA100" i="12"/>
  <c r="AB100" i="12"/>
  <c r="AC100" i="12"/>
  <c r="J101" i="12"/>
  <c r="T101" i="12"/>
  <c r="V101" i="12"/>
  <c r="W101" i="12"/>
  <c r="X101" i="12"/>
  <c r="Y101" i="12"/>
  <c r="Z101" i="12"/>
  <c r="AA101" i="12"/>
  <c r="AB101" i="12"/>
  <c r="AC101" i="12"/>
  <c r="J102" i="12"/>
  <c r="T102" i="12"/>
  <c r="V102" i="12"/>
  <c r="W102" i="12"/>
  <c r="X102" i="12"/>
  <c r="Y102" i="12"/>
  <c r="Z102" i="12"/>
  <c r="AA102" i="12"/>
  <c r="AB102" i="12"/>
  <c r="AC102" i="12"/>
  <c r="J103" i="12"/>
  <c r="T103" i="12"/>
  <c r="V103" i="12"/>
  <c r="W103" i="12"/>
  <c r="X103" i="12"/>
  <c r="Y103" i="12"/>
  <c r="Z103" i="12"/>
  <c r="AA103" i="12"/>
  <c r="AB103" i="12"/>
  <c r="AC103" i="12"/>
  <c r="J104" i="12"/>
  <c r="T104" i="12"/>
  <c r="V104" i="12"/>
  <c r="W104" i="12"/>
  <c r="X104" i="12"/>
  <c r="Y104" i="12"/>
  <c r="Z104" i="12"/>
  <c r="AA104" i="12"/>
  <c r="AB104" i="12"/>
  <c r="AC104" i="12"/>
  <c r="J105" i="12"/>
  <c r="T105" i="12"/>
  <c r="V105" i="12"/>
  <c r="W105" i="12"/>
  <c r="X105" i="12"/>
  <c r="Y105" i="12"/>
  <c r="Z105" i="12"/>
  <c r="AA105" i="12"/>
  <c r="AB105" i="12"/>
  <c r="AC105" i="12"/>
  <c r="J106" i="12"/>
  <c r="T106" i="12"/>
  <c r="V106" i="12"/>
  <c r="W106" i="12"/>
  <c r="X106" i="12"/>
  <c r="Y106" i="12"/>
  <c r="Z106" i="12"/>
  <c r="AA106" i="12"/>
  <c r="AB106" i="12"/>
  <c r="AC106" i="12"/>
  <c r="J107" i="12"/>
  <c r="T107" i="12"/>
  <c r="V107" i="12"/>
  <c r="W107" i="12"/>
  <c r="X107" i="12"/>
  <c r="Y107" i="12"/>
  <c r="Z107" i="12"/>
  <c r="AA107" i="12"/>
  <c r="AB107" i="12"/>
  <c r="AC107" i="12"/>
  <c r="J108" i="12"/>
  <c r="T108" i="12"/>
  <c r="V108" i="12"/>
  <c r="W108" i="12"/>
  <c r="X108" i="12"/>
  <c r="Y108" i="12"/>
  <c r="Z108" i="12"/>
  <c r="AA108" i="12"/>
  <c r="AB108" i="12"/>
  <c r="AC108" i="12"/>
  <c r="J109" i="12"/>
  <c r="T109" i="12"/>
  <c r="V109" i="12"/>
  <c r="W109" i="12"/>
  <c r="X109" i="12"/>
  <c r="Y109" i="12"/>
  <c r="Z109" i="12"/>
  <c r="AA109" i="12"/>
  <c r="AB109" i="12"/>
  <c r="AC109" i="12"/>
  <c r="J110" i="12"/>
  <c r="T110" i="12"/>
  <c r="V110" i="12"/>
  <c r="W110" i="12"/>
  <c r="X110" i="12"/>
  <c r="Y110" i="12"/>
  <c r="Z110" i="12"/>
  <c r="AA110" i="12"/>
  <c r="AB110" i="12"/>
  <c r="AC110" i="12"/>
  <c r="J116" i="12"/>
  <c r="T116" i="12"/>
  <c r="V116" i="12"/>
  <c r="W116" i="12"/>
  <c r="X116" i="12"/>
  <c r="Y116" i="12"/>
  <c r="Z116" i="12"/>
  <c r="AA116" i="12"/>
  <c r="AB116" i="12"/>
  <c r="AC116" i="12"/>
  <c r="J117" i="12"/>
  <c r="C153" i="12" s="1"/>
  <c r="T117" i="12"/>
  <c r="V117" i="12"/>
  <c r="W117" i="12"/>
  <c r="X117" i="12"/>
  <c r="Y117" i="12"/>
  <c r="Z117" i="12"/>
  <c r="AA117" i="12"/>
  <c r="AB117" i="12"/>
  <c r="AC117" i="12"/>
  <c r="J118" i="12"/>
  <c r="T118" i="12"/>
  <c r="V118" i="12"/>
  <c r="W118" i="12"/>
  <c r="X118" i="12"/>
  <c r="Y118" i="12"/>
  <c r="Z118" i="12"/>
  <c r="AA118" i="12"/>
  <c r="AB118" i="12"/>
  <c r="AC118" i="12"/>
  <c r="J119" i="12"/>
  <c r="C155" i="12" s="1"/>
  <c r="T119" i="12"/>
  <c r="V119" i="12"/>
  <c r="W119" i="12"/>
  <c r="X119" i="12"/>
  <c r="Y119" i="12"/>
  <c r="Z119" i="12"/>
  <c r="AA119" i="12"/>
  <c r="AB119" i="12"/>
  <c r="AC119" i="12"/>
  <c r="J120" i="12"/>
  <c r="T120" i="12"/>
  <c r="V120" i="12"/>
  <c r="W120" i="12"/>
  <c r="X120" i="12"/>
  <c r="Y120" i="12"/>
  <c r="Z120" i="12"/>
  <c r="AA120" i="12"/>
  <c r="AB120" i="12"/>
  <c r="AC120" i="12"/>
  <c r="J121" i="12"/>
  <c r="C157" i="12" s="1"/>
  <c r="T121" i="12"/>
  <c r="V121" i="12"/>
  <c r="W121" i="12"/>
  <c r="X121" i="12"/>
  <c r="Y121" i="12"/>
  <c r="Z121" i="12"/>
  <c r="AA121" i="12"/>
  <c r="AB121" i="12"/>
  <c r="AC121" i="12"/>
  <c r="J122" i="12"/>
  <c r="T122" i="12"/>
  <c r="V122" i="12"/>
  <c r="W122" i="12"/>
  <c r="X122" i="12"/>
  <c r="Y122" i="12"/>
  <c r="Z122" i="12"/>
  <c r="AA122" i="12"/>
  <c r="AB122" i="12"/>
  <c r="AC122" i="12"/>
  <c r="J123" i="12"/>
  <c r="C159" i="12" s="1"/>
  <c r="T123" i="12"/>
  <c r="V123" i="12"/>
  <c r="W123" i="12"/>
  <c r="X123" i="12"/>
  <c r="Y123" i="12"/>
  <c r="Z123" i="12"/>
  <c r="AA123" i="12"/>
  <c r="AB123" i="12"/>
  <c r="AC123" i="12"/>
  <c r="J124" i="12"/>
  <c r="T124" i="12"/>
  <c r="V124" i="12"/>
  <c r="W124" i="12"/>
  <c r="X124" i="12"/>
  <c r="Y124" i="12"/>
  <c r="Z124" i="12"/>
  <c r="AA124" i="12"/>
  <c r="AB124" i="12"/>
  <c r="AC124" i="12"/>
  <c r="J125" i="12"/>
  <c r="C161" i="12" s="1"/>
  <c r="T125" i="12"/>
  <c r="V125" i="12"/>
  <c r="W125" i="12"/>
  <c r="X125" i="12"/>
  <c r="Y125" i="12"/>
  <c r="Z125" i="12"/>
  <c r="AA125" i="12"/>
  <c r="AB125" i="12"/>
  <c r="AC125" i="12"/>
  <c r="J126" i="12"/>
  <c r="T126" i="12"/>
  <c r="V126" i="12"/>
  <c r="W126" i="12"/>
  <c r="X126" i="12"/>
  <c r="Y126" i="12"/>
  <c r="Z126" i="12"/>
  <c r="AA126" i="12"/>
  <c r="AB126" i="12"/>
  <c r="AC126" i="12"/>
  <c r="J127" i="12"/>
  <c r="C163" i="12" s="1"/>
  <c r="T127" i="12"/>
  <c r="V127" i="12"/>
  <c r="W127" i="12"/>
  <c r="X127" i="12"/>
  <c r="Y127" i="12"/>
  <c r="Z127" i="12"/>
  <c r="AA127" i="12"/>
  <c r="AB127" i="12"/>
  <c r="AC127" i="12"/>
  <c r="J128" i="12"/>
  <c r="T128" i="12"/>
  <c r="V128" i="12"/>
  <c r="W128" i="12"/>
  <c r="X128" i="12"/>
  <c r="Y128" i="12"/>
  <c r="Z128" i="12"/>
  <c r="AA128" i="12"/>
  <c r="AB128" i="12"/>
  <c r="AC128" i="12"/>
  <c r="J129" i="12"/>
  <c r="C165" i="12" s="1"/>
  <c r="T129" i="12"/>
  <c r="V129" i="12"/>
  <c r="W129" i="12"/>
  <c r="X129" i="12"/>
  <c r="Y129" i="12"/>
  <c r="Z129" i="12"/>
  <c r="AA129" i="12"/>
  <c r="AB129" i="12"/>
  <c r="AC129" i="12"/>
  <c r="J130" i="12"/>
  <c r="T130" i="12"/>
  <c r="V130" i="12"/>
  <c r="W130" i="12"/>
  <c r="X130" i="12"/>
  <c r="Y130" i="12"/>
  <c r="Z130" i="12"/>
  <c r="AA130" i="12"/>
  <c r="AB130" i="12"/>
  <c r="AC130" i="12"/>
  <c r="J131" i="12"/>
  <c r="C167" i="12" s="1"/>
  <c r="T131" i="12"/>
  <c r="V131" i="12"/>
  <c r="W131" i="12"/>
  <c r="X131" i="12"/>
  <c r="Y131" i="12"/>
  <c r="Z131" i="12"/>
  <c r="AA131" i="12"/>
  <c r="AB131" i="12"/>
  <c r="AC131" i="12"/>
  <c r="J132" i="12"/>
  <c r="T132" i="12"/>
  <c r="V132" i="12"/>
  <c r="W132" i="12"/>
  <c r="X132" i="12"/>
  <c r="Y132" i="12"/>
  <c r="Z132" i="12"/>
  <c r="AA132" i="12"/>
  <c r="AB132" i="12"/>
  <c r="AC132" i="12"/>
  <c r="J133" i="12"/>
  <c r="C169" i="12" s="1"/>
  <c r="T133" i="12"/>
  <c r="V133" i="12"/>
  <c r="W133" i="12"/>
  <c r="X133" i="12"/>
  <c r="Y133" i="12"/>
  <c r="Z133" i="12"/>
  <c r="AA133" i="12"/>
  <c r="AB133" i="12"/>
  <c r="AC133" i="12"/>
  <c r="J134" i="12"/>
  <c r="T134" i="12"/>
  <c r="V134" i="12"/>
  <c r="W134" i="12"/>
  <c r="X134" i="12"/>
  <c r="Y134" i="12"/>
  <c r="Z134" i="12"/>
  <c r="AA134" i="12"/>
  <c r="AB134" i="12"/>
  <c r="AC134" i="12"/>
  <c r="J135" i="12"/>
  <c r="C171" i="12" s="1"/>
  <c r="T135" i="12"/>
  <c r="V135" i="12"/>
  <c r="W135" i="12"/>
  <c r="X135" i="12"/>
  <c r="Y135" i="12"/>
  <c r="Z135" i="12"/>
  <c r="AA135" i="12"/>
  <c r="AB135" i="12"/>
  <c r="AC135" i="12"/>
  <c r="J136" i="12"/>
  <c r="T136" i="12"/>
  <c r="V136" i="12"/>
  <c r="W136" i="12"/>
  <c r="X136" i="12"/>
  <c r="Y136" i="12"/>
  <c r="Z136" i="12"/>
  <c r="AA136" i="12"/>
  <c r="AB136" i="12"/>
  <c r="AC136" i="12"/>
  <c r="J137" i="12"/>
  <c r="C173" i="12" s="1"/>
  <c r="T137" i="12"/>
  <c r="V137" i="12"/>
  <c r="W137" i="12"/>
  <c r="X137" i="12"/>
  <c r="Y137" i="12"/>
  <c r="Z137" i="12"/>
  <c r="AA137" i="12"/>
  <c r="AB137" i="12"/>
  <c r="AC137" i="12"/>
  <c r="J138" i="12"/>
  <c r="T138" i="12"/>
  <c r="V138" i="12"/>
  <c r="W138" i="12"/>
  <c r="X138" i="12"/>
  <c r="Y138" i="12"/>
  <c r="Z138" i="12"/>
  <c r="AA138" i="12"/>
  <c r="AB138" i="12"/>
  <c r="AC138" i="12"/>
  <c r="J139" i="12"/>
  <c r="C175" i="12" s="1"/>
  <c r="T139" i="12"/>
  <c r="V139" i="12"/>
  <c r="W139" i="12"/>
  <c r="X139" i="12"/>
  <c r="Y139" i="12"/>
  <c r="Z139" i="12"/>
  <c r="AA139" i="12"/>
  <c r="AB139" i="12"/>
  <c r="AC139" i="12"/>
  <c r="J140" i="12"/>
  <c r="T140" i="12"/>
  <c r="V140" i="12"/>
  <c r="W140" i="12"/>
  <c r="X140" i="12"/>
  <c r="Y140" i="12"/>
  <c r="Z140" i="12"/>
  <c r="AA140" i="12"/>
  <c r="AB140" i="12"/>
  <c r="AC140" i="12"/>
  <c r="J141" i="12"/>
  <c r="C177" i="12" s="1"/>
  <c r="T141" i="12"/>
  <c r="V141" i="12"/>
  <c r="W141" i="12"/>
  <c r="X141" i="12"/>
  <c r="Y141" i="12"/>
  <c r="Z141" i="12"/>
  <c r="AA141" i="12"/>
  <c r="AB141" i="12"/>
  <c r="AC141" i="12"/>
  <c r="J142" i="12"/>
  <c r="T142" i="12"/>
  <c r="V142" i="12"/>
  <c r="W142" i="12"/>
  <c r="X142" i="12"/>
  <c r="Y142" i="12"/>
  <c r="Z142" i="12"/>
  <c r="AA142" i="12"/>
  <c r="AB142" i="12"/>
  <c r="AC142" i="12"/>
  <c r="J143" i="12"/>
  <c r="C179" i="12" s="1"/>
  <c r="T143" i="12"/>
  <c r="V143" i="12"/>
  <c r="W143" i="12"/>
  <c r="X143" i="12"/>
  <c r="Y143" i="12"/>
  <c r="Z143" i="12"/>
  <c r="AA143" i="12"/>
  <c r="AB143" i="12"/>
  <c r="AC143" i="12"/>
  <c r="J144" i="12"/>
  <c r="T144" i="12"/>
  <c r="V144" i="12"/>
  <c r="W144" i="12"/>
  <c r="X144" i="12"/>
  <c r="Y144" i="12"/>
  <c r="Z144" i="12"/>
  <c r="AA144" i="12"/>
  <c r="AB144" i="12"/>
  <c r="AC144" i="12"/>
  <c r="J145" i="12"/>
  <c r="C181" i="12" s="1"/>
  <c r="T145" i="12"/>
  <c r="V145" i="12"/>
  <c r="W145" i="12"/>
  <c r="X145" i="12"/>
  <c r="Y145" i="12"/>
  <c r="Z145" i="12"/>
  <c r="AA145" i="12"/>
  <c r="AB145" i="12"/>
  <c r="AC145" i="12"/>
  <c r="J146" i="12"/>
  <c r="T146" i="12"/>
  <c r="V146" i="12"/>
  <c r="W146" i="12"/>
  <c r="X146" i="12"/>
  <c r="Y146" i="12"/>
  <c r="Z146" i="12"/>
  <c r="AA146" i="12"/>
  <c r="AB146" i="12"/>
  <c r="AC146" i="12"/>
  <c r="J147" i="12"/>
  <c r="C183" i="12" s="1"/>
  <c r="T147" i="12"/>
  <c r="V147" i="12"/>
  <c r="W147" i="12"/>
  <c r="X147" i="12"/>
  <c r="Y147" i="12"/>
  <c r="Z147" i="12"/>
  <c r="AA147" i="12"/>
  <c r="AB147" i="12"/>
  <c r="AC147" i="12"/>
  <c r="C152" i="12"/>
  <c r="D152" i="12"/>
  <c r="E152" i="12"/>
  <c r="D153" i="12"/>
  <c r="E153" i="12"/>
  <c r="F153" i="12"/>
  <c r="C154" i="12"/>
  <c r="D154" i="12"/>
  <c r="E154" i="12"/>
  <c r="D155" i="12"/>
  <c r="E155" i="12"/>
  <c r="F155" i="12"/>
  <c r="C156" i="12"/>
  <c r="D156" i="12"/>
  <c r="E156" i="12"/>
  <c r="D157" i="12"/>
  <c r="E157" i="12"/>
  <c r="F157" i="12"/>
  <c r="C158" i="12"/>
  <c r="D158" i="12"/>
  <c r="E158" i="12"/>
  <c r="D159" i="12"/>
  <c r="E159" i="12"/>
  <c r="F159" i="12"/>
  <c r="C160" i="12"/>
  <c r="D160" i="12"/>
  <c r="E160" i="12"/>
  <c r="D161" i="12"/>
  <c r="E161" i="12"/>
  <c r="F161" i="12"/>
  <c r="C162" i="12"/>
  <c r="D162" i="12"/>
  <c r="E162" i="12"/>
  <c r="D163" i="12"/>
  <c r="E163" i="12"/>
  <c r="F163" i="12"/>
  <c r="C164" i="12"/>
  <c r="D164" i="12"/>
  <c r="E164" i="12"/>
  <c r="D165" i="12"/>
  <c r="E165" i="12"/>
  <c r="F165" i="12"/>
  <c r="C166" i="12"/>
  <c r="D166" i="12"/>
  <c r="E166" i="12"/>
  <c r="D167" i="12"/>
  <c r="E167" i="12"/>
  <c r="F167" i="12"/>
  <c r="C168" i="12"/>
  <c r="D168" i="12"/>
  <c r="E168" i="12"/>
  <c r="D169" i="12"/>
  <c r="E169" i="12"/>
  <c r="F169" i="12"/>
  <c r="C170" i="12"/>
  <c r="D170" i="12"/>
  <c r="E170" i="12"/>
  <c r="D171" i="12"/>
  <c r="E171" i="12"/>
  <c r="F171" i="12"/>
  <c r="C172" i="12"/>
  <c r="D172" i="12"/>
  <c r="E172" i="12"/>
  <c r="D173" i="12"/>
  <c r="E173" i="12"/>
  <c r="F173" i="12"/>
  <c r="C174" i="12"/>
  <c r="D174" i="12"/>
  <c r="E174" i="12"/>
  <c r="D175" i="12"/>
  <c r="E175" i="12"/>
  <c r="F175" i="12"/>
  <c r="C176" i="12"/>
  <c r="D176" i="12"/>
  <c r="E176" i="12"/>
  <c r="D177" i="12"/>
  <c r="E177" i="12"/>
  <c r="F177" i="12"/>
  <c r="C178" i="12"/>
  <c r="D178" i="12"/>
  <c r="E178" i="12"/>
  <c r="D179" i="12"/>
  <c r="E179" i="12"/>
  <c r="F179" i="12"/>
  <c r="C180" i="12"/>
  <c r="D180" i="12"/>
  <c r="E180" i="12"/>
  <c r="D181" i="12"/>
  <c r="E181" i="12"/>
  <c r="F181" i="12"/>
  <c r="C182" i="12"/>
  <c r="D182" i="12"/>
  <c r="E182" i="12"/>
  <c r="D183" i="12"/>
  <c r="F183" i="12"/>
  <c r="T14" i="11"/>
  <c r="D22" i="11"/>
  <c r="D23" i="11"/>
  <c r="AF29" i="11"/>
  <c r="R30" i="11"/>
  <c r="R31" i="11" s="1"/>
  <c r="AA30" i="11"/>
  <c r="AA31" i="11" s="1"/>
  <c r="S31" i="11"/>
  <c r="AB31" i="11"/>
  <c r="L86" i="11"/>
  <c r="L87" i="11"/>
  <c r="L88" i="11"/>
  <c r="E23" i="11" l="1"/>
  <c r="V204" i="6"/>
  <c r="V205" i="6"/>
  <c r="Y205" i="6" s="1"/>
  <c r="Z205" i="6" s="1"/>
  <c r="V206" i="6"/>
  <c r="Y206" i="6" s="1"/>
  <c r="Z206" i="6" s="1"/>
  <c r="V207" i="6"/>
  <c r="V208" i="6"/>
  <c r="V209" i="6"/>
  <c r="Y209" i="6" s="1"/>
  <c r="Z209" i="6" s="1"/>
  <c r="V210" i="6"/>
  <c r="Y210" i="6" s="1"/>
  <c r="Z210" i="6" s="1"/>
  <c r="V211" i="6"/>
  <c r="V212" i="6"/>
  <c r="V213" i="6"/>
  <c r="V214" i="6"/>
  <c r="Y214" i="6" s="1"/>
  <c r="Z214" i="6" s="1"/>
  <c r="V215" i="6"/>
  <c r="V216" i="6"/>
  <c r="V217" i="6"/>
  <c r="V218" i="6"/>
  <c r="Y218" i="6" s="1"/>
  <c r="Z218" i="6" s="1"/>
  <c r="V219" i="6"/>
  <c r="V220" i="6"/>
  <c r="V221" i="6"/>
  <c r="V222" i="6"/>
  <c r="Y222" i="6" s="1"/>
  <c r="Z222" i="6" s="1"/>
  <c r="V223" i="6"/>
  <c r="V224" i="6"/>
  <c r="V225" i="6"/>
  <c r="V226" i="6"/>
  <c r="Y226" i="6" s="1"/>
  <c r="Z226" i="6" s="1"/>
  <c r="V227" i="6"/>
  <c r="V228" i="6"/>
  <c r="V229" i="6"/>
  <c r="V230" i="6"/>
  <c r="Y230" i="6" s="1"/>
  <c r="Z230" i="6" s="1"/>
  <c r="V231" i="6"/>
  <c r="V232" i="6"/>
  <c r="V233" i="6"/>
  <c r="V234" i="6"/>
  <c r="Y234" i="6" s="1"/>
  <c r="Z234" i="6" s="1"/>
  <c r="V203" i="6"/>
  <c r="K234" i="6"/>
  <c r="K233" i="6"/>
  <c r="K232" i="6"/>
  <c r="K231" i="6"/>
  <c r="K230" i="6"/>
  <c r="K229" i="6"/>
  <c r="K228" i="6"/>
  <c r="K227" i="6"/>
  <c r="K226" i="6"/>
  <c r="K225" i="6"/>
  <c r="K224" i="6"/>
  <c r="K223" i="6"/>
  <c r="K222" i="6"/>
  <c r="K221" i="6"/>
  <c r="K220" i="6"/>
  <c r="K219" i="6"/>
  <c r="K218" i="6"/>
  <c r="K217" i="6"/>
  <c r="K216" i="6"/>
  <c r="K215" i="6"/>
  <c r="K214" i="6"/>
  <c r="K213" i="6"/>
  <c r="K212" i="6"/>
  <c r="K211" i="6"/>
  <c r="K210" i="6"/>
  <c r="K209" i="6"/>
  <c r="K208" i="6"/>
  <c r="K207" i="6"/>
  <c r="K206" i="6"/>
  <c r="K205" i="6"/>
  <c r="K204" i="6"/>
  <c r="Y204" i="6" s="1"/>
  <c r="Z204" i="6" s="1"/>
  <c r="K203" i="6"/>
  <c r="Y172" i="6"/>
  <c r="Z172" i="6" s="1"/>
  <c r="V168" i="6"/>
  <c r="V199" i="6"/>
  <c r="V198" i="6"/>
  <c r="Y198" i="6" s="1"/>
  <c r="Z198" i="6" s="1"/>
  <c r="V197" i="6"/>
  <c r="Y197" i="6" s="1"/>
  <c r="Z197" i="6" s="1"/>
  <c r="V196" i="6"/>
  <c r="V195" i="6"/>
  <c r="V194" i="6"/>
  <c r="Y194" i="6" s="1"/>
  <c r="Z194" i="6" s="1"/>
  <c r="V193" i="6"/>
  <c r="Y193" i="6" s="1"/>
  <c r="Z193" i="6" s="1"/>
  <c r="V192" i="6"/>
  <c r="V191" i="6"/>
  <c r="V190" i="6"/>
  <c r="Y190" i="6" s="1"/>
  <c r="Z190" i="6" s="1"/>
  <c r="V189" i="6"/>
  <c r="Y189" i="6" s="1"/>
  <c r="Z189" i="6" s="1"/>
  <c r="V188" i="6"/>
  <c r="V187" i="6"/>
  <c r="V186" i="6"/>
  <c r="Y186" i="6" s="1"/>
  <c r="Z186" i="6" s="1"/>
  <c r="V185" i="6"/>
  <c r="Y185" i="6" s="1"/>
  <c r="Z185" i="6" s="1"/>
  <c r="V184" i="6"/>
  <c r="Y184" i="6" s="1"/>
  <c r="Z184" i="6" s="1"/>
  <c r="V183" i="6"/>
  <c r="V182" i="6"/>
  <c r="Y182" i="6" s="1"/>
  <c r="Z182" i="6" s="1"/>
  <c r="V181" i="6"/>
  <c r="Y181" i="6" s="1"/>
  <c r="Z181" i="6" s="1"/>
  <c r="V180" i="6"/>
  <c r="Y180" i="6" s="1"/>
  <c r="Z180" i="6" s="1"/>
  <c r="V179" i="6"/>
  <c r="V178" i="6"/>
  <c r="Y178" i="6" s="1"/>
  <c r="Z178" i="6" s="1"/>
  <c r="V177" i="6"/>
  <c r="Y177" i="6" s="1"/>
  <c r="Z177" i="6" s="1"/>
  <c r="V176" i="6"/>
  <c r="V175" i="6"/>
  <c r="V174" i="6"/>
  <c r="V173" i="6"/>
  <c r="Y173" i="6" s="1"/>
  <c r="Z173" i="6" s="1"/>
  <c r="V172" i="6"/>
  <c r="V171" i="6"/>
  <c r="V170" i="6"/>
  <c r="V169" i="6"/>
  <c r="Y169" i="6" s="1"/>
  <c r="Z169" i="6" s="1"/>
  <c r="K168" i="6"/>
  <c r="K169" i="6"/>
  <c r="K170" i="6"/>
  <c r="K171" i="6"/>
  <c r="K172" i="6"/>
  <c r="K173" i="6"/>
  <c r="K174" i="6"/>
  <c r="K176" i="6"/>
  <c r="K177" i="6"/>
  <c r="K178" i="6"/>
  <c r="K179" i="6"/>
  <c r="K180" i="6"/>
  <c r="K181" i="6"/>
  <c r="K182" i="6"/>
  <c r="K183" i="6"/>
  <c r="K184" i="6"/>
  <c r="K185" i="6"/>
  <c r="K186" i="6"/>
  <c r="K187" i="6"/>
  <c r="K188" i="6"/>
  <c r="Y188" i="6" s="1"/>
  <c r="Z188" i="6" s="1"/>
  <c r="K189" i="6"/>
  <c r="K190" i="6"/>
  <c r="K191" i="6"/>
  <c r="Y191" i="6" s="1"/>
  <c r="Z191" i="6" s="1"/>
  <c r="K192" i="6"/>
  <c r="K193" i="6"/>
  <c r="K194" i="6"/>
  <c r="K195" i="6"/>
  <c r="K196" i="6"/>
  <c r="Y196" i="6" s="1"/>
  <c r="Z196" i="6" s="1"/>
  <c r="K197" i="6"/>
  <c r="K198" i="6"/>
  <c r="K199" i="6"/>
  <c r="K175" i="6"/>
  <c r="U175" i="6"/>
  <c r="U168" i="6"/>
  <c r="U169" i="6"/>
  <c r="U170" i="6"/>
  <c r="U171" i="6"/>
  <c r="U172" i="6"/>
  <c r="U173" i="6"/>
  <c r="U174" i="6"/>
  <c r="U176" i="6"/>
  <c r="U177" i="6"/>
  <c r="U178" i="6"/>
  <c r="U179" i="6"/>
  <c r="U180" i="6"/>
  <c r="U181" i="6"/>
  <c r="U182" i="6"/>
  <c r="U183" i="6"/>
  <c r="U184" i="6"/>
  <c r="U185" i="6"/>
  <c r="U186" i="6"/>
  <c r="U187" i="6"/>
  <c r="U188" i="6"/>
  <c r="U189" i="6"/>
  <c r="U190" i="6"/>
  <c r="U191" i="6"/>
  <c r="U192" i="6"/>
  <c r="U193" i="6"/>
  <c r="U194" i="6"/>
  <c r="U195" i="6"/>
  <c r="U196" i="6"/>
  <c r="U197" i="6"/>
  <c r="U198" i="6"/>
  <c r="U199" i="6"/>
  <c r="AG96" i="6"/>
  <c r="V647" i="8"/>
  <c r="U647" i="8"/>
  <c r="T647" i="8"/>
  <c r="V646" i="8"/>
  <c r="U646" i="8"/>
  <c r="T646" i="8"/>
  <c r="V645" i="8"/>
  <c r="U645" i="8"/>
  <c r="T645" i="8"/>
  <c r="V644" i="8"/>
  <c r="U644" i="8"/>
  <c r="T644" i="8"/>
  <c r="V643" i="8"/>
  <c r="U643" i="8"/>
  <c r="T643" i="8"/>
  <c r="V642" i="8"/>
  <c r="U642" i="8"/>
  <c r="T642" i="8"/>
  <c r="V641" i="8"/>
  <c r="U641" i="8"/>
  <c r="T641" i="8"/>
  <c r="V640" i="8"/>
  <c r="U640" i="8"/>
  <c r="T640" i="8"/>
  <c r="V639" i="8"/>
  <c r="U639" i="8"/>
  <c r="T639" i="8"/>
  <c r="V638" i="8"/>
  <c r="U638" i="8"/>
  <c r="T638" i="8"/>
  <c r="V637" i="8"/>
  <c r="U637" i="8"/>
  <c r="T637" i="8"/>
  <c r="V636" i="8"/>
  <c r="U636" i="8"/>
  <c r="T636" i="8"/>
  <c r="V635" i="8"/>
  <c r="U635" i="8"/>
  <c r="T635" i="8"/>
  <c r="V634" i="8"/>
  <c r="U634" i="8"/>
  <c r="T634" i="8"/>
  <c r="V633" i="8"/>
  <c r="U633" i="8"/>
  <c r="T633" i="8"/>
  <c r="V632" i="8"/>
  <c r="U632" i="8"/>
  <c r="T632" i="8"/>
  <c r="V631" i="8"/>
  <c r="U631" i="8"/>
  <c r="T631" i="8"/>
  <c r="V630" i="8"/>
  <c r="U630" i="8"/>
  <c r="T630" i="8"/>
  <c r="V629" i="8"/>
  <c r="U629" i="8"/>
  <c r="T629" i="8"/>
  <c r="V628" i="8"/>
  <c r="U628" i="8"/>
  <c r="T628" i="8"/>
  <c r="V627" i="8"/>
  <c r="U627" i="8"/>
  <c r="T627" i="8"/>
  <c r="V626" i="8"/>
  <c r="U626" i="8"/>
  <c r="T626" i="8"/>
  <c r="V625" i="8"/>
  <c r="U625" i="8"/>
  <c r="T625" i="8"/>
  <c r="V624" i="8"/>
  <c r="U624" i="8"/>
  <c r="T624" i="8"/>
  <c r="V623" i="8"/>
  <c r="U623" i="8"/>
  <c r="T623" i="8"/>
  <c r="V622" i="8"/>
  <c r="U622" i="8"/>
  <c r="T622" i="8"/>
  <c r="V621" i="8"/>
  <c r="U621" i="8"/>
  <c r="T621" i="8"/>
  <c r="V620" i="8"/>
  <c r="U620" i="8"/>
  <c r="T620" i="8"/>
  <c r="V619" i="8"/>
  <c r="U619" i="8"/>
  <c r="T619" i="8"/>
  <c r="V618" i="8"/>
  <c r="U618" i="8"/>
  <c r="T618" i="8"/>
  <c r="V617" i="8"/>
  <c r="U617" i="8"/>
  <c r="T617" i="8"/>
  <c r="V616" i="8"/>
  <c r="U616" i="8"/>
  <c r="T616" i="8"/>
  <c r="V615" i="8"/>
  <c r="U615" i="8"/>
  <c r="T615" i="8"/>
  <c r="V614" i="8"/>
  <c r="U614" i="8"/>
  <c r="T614" i="8"/>
  <c r="V613" i="8"/>
  <c r="U613" i="8"/>
  <c r="T613" i="8"/>
  <c r="V612" i="8"/>
  <c r="U612" i="8"/>
  <c r="T612" i="8"/>
  <c r="V611" i="8"/>
  <c r="U611" i="8"/>
  <c r="T611" i="8"/>
  <c r="V610" i="8"/>
  <c r="U610" i="8"/>
  <c r="T610" i="8"/>
  <c r="V609" i="8"/>
  <c r="U609" i="8"/>
  <c r="T609" i="8"/>
  <c r="V608" i="8"/>
  <c r="U608" i="8"/>
  <c r="T608" i="8"/>
  <c r="V607" i="8"/>
  <c r="U607" i="8"/>
  <c r="T607" i="8"/>
  <c r="V606" i="8"/>
  <c r="U606" i="8"/>
  <c r="T606" i="8"/>
  <c r="V605" i="8"/>
  <c r="U605" i="8"/>
  <c r="T605" i="8"/>
  <c r="V604" i="8"/>
  <c r="U604" i="8"/>
  <c r="T604" i="8"/>
  <c r="V603" i="8"/>
  <c r="U603" i="8"/>
  <c r="T603" i="8"/>
  <c r="V602" i="8"/>
  <c r="U602" i="8"/>
  <c r="T602" i="8"/>
  <c r="V601" i="8"/>
  <c r="U601" i="8"/>
  <c r="T601" i="8"/>
  <c r="V600" i="8"/>
  <c r="U600" i="8"/>
  <c r="T600" i="8"/>
  <c r="V599" i="8"/>
  <c r="U599" i="8"/>
  <c r="T599" i="8"/>
  <c r="V598" i="8"/>
  <c r="U598" i="8"/>
  <c r="T598" i="8"/>
  <c r="V597" i="8"/>
  <c r="U597" i="8"/>
  <c r="T597" i="8"/>
  <c r="V596" i="8"/>
  <c r="U596" i="8"/>
  <c r="T596" i="8"/>
  <c r="V595" i="8"/>
  <c r="U595" i="8"/>
  <c r="T595" i="8"/>
  <c r="V594" i="8"/>
  <c r="U594" i="8"/>
  <c r="T594" i="8"/>
  <c r="V593" i="8"/>
  <c r="U593" i="8"/>
  <c r="T593" i="8"/>
  <c r="V592" i="8"/>
  <c r="U592" i="8"/>
  <c r="T592" i="8"/>
  <c r="V591" i="8"/>
  <c r="U591" i="8"/>
  <c r="T591" i="8"/>
  <c r="V590" i="8"/>
  <c r="U590" i="8"/>
  <c r="T590" i="8"/>
  <c r="V589" i="8"/>
  <c r="U589" i="8"/>
  <c r="T589" i="8"/>
  <c r="V588" i="8"/>
  <c r="U588" i="8"/>
  <c r="T588" i="8"/>
  <c r="V587" i="8"/>
  <c r="U587" i="8"/>
  <c r="T587" i="8"/>
  <c r="V586" i="8"/>
  <c r="U586" i="8"/>
  <c r="T586" i="8"/>
  <c r="V585" i="8"/>
  <c r="U585" i="8"/>
  <c r="T585" i="8"/>
  <c r="V584" i="8"/>
  <c r="U584" i="8"/>
  <c r="T584" i="8"/>
  <c r="V583" i="8"/>
  <c r="U583" i="8"/>
  <c r="T583" i="8"/>
  <c r="V582" i="8"/>
  <c r="U582" i="8"/>
  <c r="T582" i="8"/>
  <c r="V581" i="8"/>
  <c r="U581" i="8"/>
  <c r="T581" i="8"/>
  <c r="V580" i="8"/>
  <c r="U580" i="8"/>
  <c r="T580" i="8"/>
  <c r="V579" i="8"/>
  <c r="U579" i="8"/>
  <c r="T579" i="8"/>
  <c r="V578" i="8"/>
  <c r="U578" i="8"/>
  <c r="T578" i="8"/>
  <c r="V577" i="8"/>
  <c r="U577" i="8"/>
  <c r="T577" i="8"/>
  <c r="V576" i="8"/>
  <c r="U576" i="8"/>
  <c r="T576" i="8"/>
  <c r="V575" i="8"/>
  <c r="U575" i="8"/>
  <c r="T575" i="8"/>
  <c r="V574" i="8"/>
  <c r="U574" i="8"/>
  <c r="T574" i="8"/>
  <c r="V573" i="8"/>
  <c r="U573" i="8"/>
  <c r="T573" i="8"/>
  <c r="V572" i="8"/>
  <c r="U572" i="8"/>
  <c r="T572" i="8"/>
  <c r="V571" i="8"/>
  <c r="U571" i="8"/>
  <c r="T571" i="8"/>
  <c r="V570" i="8"/>
  <c r="U570" i="8"/>
  <c r="T570" i="8"/>
  <c r="V569" i="8"/>
  <c r="U569" i="8"/>
  <c r="T569" i="8"/>
  <c r="V568" i="8"/>
  <c r="U568" i="8"/>
  <c r="T568" i="8"/>
  <c r="V567" i="8"/>
  <c r="U567" i="8"/>
  <c r="T567" i="8"/>
  <c r="V566" i="8"/>
  <c r="U566" i="8"/>
  <c r="T566" i="8"/>
  <c r="V565" i="8"/>
  <c r="U565" i="8"/>
  <c r="T565" i="8"/>
  <c r="V564" i="8"/>
  <c r="U564" i="8"/>
  <c r="T564" i="8"/>
  <c r="V563" i="8"/>
  <c r="U563" i="8"/>
  <c r="T563" i="8"/>
  <c r="V562" i="8"/>
  <c r="U562" i="8"/>
  <c r="T562" i="8"/>
  <c r="V561" i="8"/>
  <c r="U561" i="8"/>
  <c r="T561" i="8"/>
  <c r="V560" i="8"/>
  <c r="U560" i="8"/>
  <c r="T560" i="8"/>
  <c r="V559" i="8"/>
  <c r="U559" i="8"/>
  <c r="T559" i="8"/>
  <c r="V558" i="8"/>
  <c r="U558" i="8"/>
  <c r="T558" i="8"/>
  <c r="V557" i="8"/>
  <c r="U557" i="8"/>
  <c r="T557" i="8"/>
  <c r="V556" i="8"/>
  <c r="U556" i="8"/>
  <c r="T556" i="8"/>
  <c r="V555" i="8"/>
  <c r="U555" i="8"/>
  <c r="T555" i="8"/>
  <c r="V554" i="8"/>
  <c r="U554" i="8"/>
  <c r="T554" i="8"/>
  <c r="V553" i="8"/>
  <c r="U553" i="8"/>
  <c r="T553" i="8"/>
  <c r="V552" i="8"/>
  <c r="U552" i="8"/>
  <c r="T552" i="8"/>
  <c r="V551" i="8"/>
  <c r="U551" i="8"/>
  <c r="T551" i="8"/>
  <c r="V550" i="8"/>
  <c r="U550" i="8"/>
  <c r="T550" i="8"/>
  <c r="V549" i="8"/>
  <c r="U549" i="8"/>
  <c r="T549" i="8"/>
  <c r="V548" i="8"/>
  <c r="U548" i="8"/>
  <c r="T548" i="8"/>
  <c r="V547" i="8"/>
  <c r="U547" i="8"/>
  <c r="T547" i="8"/>
  <c r="V546" i="8"/>
  <c r="U546" i="8"/>
  <c r="T546" i="8"/>
  <c r="V545" i="8"/>
  <c r="U545" i="8"/>
  <c r="T545" i="8"/>
  <c r="V544" i="8"/>
  <c r="U544" i="8"/>
  <c r="T544" i="8"/>
  <c r="V543" i="8"/>
  <c r="U543" i="8"/>
  <c r="T543" i="8"/>
  <c r="V542" i="8"/>
  <c r="U542" i="8"/>
  <c r="T542" i="8"/>
  <c r="V541" i="8"/>
  <c r="U541" i="8"/>
  <c r="T541" i="8"/>
  <c r="V540" i="8"/>
  <c r="U540" i="8"/>
  <c r="T540" i="8"/>
  <c r="V539" i="8"/>
  <c r="U539" i="8"/>
  <c r="T539" i="8"/>
  <c r="V538" i="8"/>
  <c r="U538" i="8"/>
  <c r="T538" i="8"/>
  <c r="V537" i="8"/>
  <c r="U537" i="8"/>
  <c r="T537" i="8"/>
  <c r="V536" i="8"/>
  <c r="U536" i="8"/>
  <c r="T536" i="8"/>
  <c r="V535" i="8"/>
  <c r="U535" i="8"/>
  <c r="T535" i="8"/>
  <c r="V534" i="8"/>
  <c r="U534" i="8"/>
  <c r="T534" i="8"/>
  <c r="V533" i="8"/>
  <c r="U533" i="8"/>
  <c r="T533" i="8"/>
  <c r="V532" i="8"/>
  <c r="U532" i="8"/>
  <c r="T532" i="8"/>
  <c r="V531" i="8"/>
  <c r="U531" i="8"/>
  <c r="T531" i="8"/>
  <c r="V530" i="8"/>
  <c r="U530" i="8"/>
  <c r="T530" i="8"/>
  <c r="V529" i="8"/>
  <c r="U529" i="8"/>
  <c r="T529" i="8"/>
  <c r="V528" i="8"/>
  <c r="U528" i="8"/>
  <c r="T528" i="8"/>
  <c r="V527" i="8"/>
  <c r="U527" i="8"/>
  <c r="T527" i="8"/>
  <c r="V526" i="8"/>
  <c r="U526" i="8"/>
  <c r="T526" i="8"/>
  <c r="V525" i="8"/>
  <c r="U525" i="8"/>
  <c r="T525" i="8"/>
  <c r="V524" i="8"/>
  <c r="U524" i="8"/>
  <c r="T524" i="8"/>
  <c r="V523" i="8"/>
  <c r="U523" i="8"/>
  <c r="T523" i="8"/>
  <c r="V522" i="8"/>
  <c r="U522" i="8"/>
  <c r="T522" i="8"/>
  <c r="V521" i="8"/>
  <c r="U521" i="8"/>
  <c r="T521" i="8"/>
  <c r="V520" i="8"/>
  <c r="U520" i="8"/>
  <c r="T520" i="8"/>
  <c r="V519" i="8"/>
  <c r="U519" i="8"/>
  <c r="T519" i="8"/>
  <c r="V518" i="8"/>
  <c r="U518" i="8"/>
  <c r="T518" i="8"/>
  <c r="V517" i="8"/>
  <c r="U517" i="8"/>
  <c r="T517" i="8"/>
  <c r="V516" i="8"/>
  <c r="U516" i="8"/>
  <c r="T516" i="8"/>
  <c r="V515" i="8"/>
  <c r="U515" i="8"/>
  <c r="T515" i="8"/>
  <c r="V514" i="8"/>
  <c r="U514" i="8"/>
  <c r="T514" i="8"/>
  <c r="V513" i="8"/>
  <c r="U513" i="8"/>
  <c r="T513" i="8"/>
  <c r="V512" i="8"/>
  <c r="U512" i="8"/>
  <c r="T512" i="8"/>
  <c r="V511" i="8"/>
  <c r="U511" i="8"/>
  <c r="T511" i="8"/>
  <c r="V510" i="8"/>
  <c r="U510" i="8"/>
  <c r="T510" i="8"/>
  <c r="V509" i="8"/>
  <c r="U509" i="8"/>
  <c r="T509" i="8"/>
  <c r="V508" i="8"/>
  <c r="U508" i="8"/>
  <c r="T508" i="8"/>
  <c r="V507" i="8"/>
  <c r="U507" i="8"/>
  <c r="T507" i="8"/>
  <c r="V506" i="8"/>
  <c r="U506" i="8"/>
  <c r="T506" i="8"/>
  <c r="V505" i="8"/>
  <c r="U505" i="8"/>
  <c r="T505" i="8"/>
  <c r="V504" i="8"/>
  <c r="U504" i="8"/>
  <c r="T504" i="8"/>
  <c r="V503" i="8"/>
  <c r="U503" i="8"/>
  <c r="T503" i="8"/>
  <c r="V502" i="8"/>
  <c r="U502" i="8"/>
  <c r="T502" i="8"/>
  <c r="V501" i="8"/>
  <c r="U501" i="8"/>
  <c r="T501" i="8"/>
  <c r="V500" i="8"/>
  <c r="U500" i="8"/>
  <c r="T500" i="8"/>
  <c r="V499" i="8"/>
  <c r="U499" i="8"/>
  <c r="T499" i="8"/>
  <c r="V498" i="8"/>
  <c r="U498" i="8"/>
  <c r="T498" i="8"/>
  <c r="V497" i="8"/>
  <c r="U497" i="8"/>
  <c r="T497" i="8"/>
  <c r="V496" i="8"/>
  <c r="U496" i="8"/>
  <c r="T496" i="8"/>
  <c r="V495" i="8"/>
  <c r="U495" i="8"/>
  <c r="T495" i="8"/>
  <c r="V494" i="8"/>
  <c r="U494" i="8"/>
  <c r="T494" i="8"/>
  <c r="V493" i="8"/>
  <c r="U493" i="8"/>
  <c r="T493" i="8"/>
  <c r="V492" i="8"/>
  <c r="U492" i="8"/>
  <c r="T492" i="8"/>
  <c r="V491" i="8"/>
  <c r="U491" i="8"/>
  <c r="T491" i="8"/>
  <c r="V490" i="8"/>
  <c r="U490" i="8"/>
  <c r="T490" i="8"/>
  <c r="V489" i="8"/>
  <c r="U489" i="8"/>
  <c r="T489" i="8"/>
  <c r="V488" i="8"/>
  <c r="U488" i="8"/>
  <c r="T488" i="8"/>
  <c r="V487" i="8"/>
  <c r="U487" i="8"/>
  <c r="T487" i="8"/>
  <c r="V486" i="8"/>
  <c r="U486" i="8"/>
  <c r="T486" i="8"/>
  <c r="V485" i="8"/>
  <c r="U485" i="8"/>
  <c r="T485" i="8"/>
  <c r="V484" i="8"/>
  <c r="U484" i="8"/>
  <c r="T484" i="8"/>
  <c r="V483" i="8"/>
  <c r="U483" i="8"/>
  <c r="T483" i="8"/>
  <c r="V482" i="8"/>
  <c r="U482" i="8"/>
  <c r="T482" i="8"/>
  <c r="V481" i="8"/>
  <c r="U481" i="8"/>
  <c r="T481" i="8"/>
  <c r="V480" i="8"/>
  <c r="U480" i="8"/>
  <c r="T480" i="8"/>
  <c r="V479" i="8"/>
  <c r="U479" i="8"/>
  <c r="T479" i="8"/>
  <c r="V478" i="8"/>
  <c r="U478" i="8"/>
  <c r="T478" i="8"/>
  <c r="V477" i="8"/>
  <c r="U477" i="8"/>
  <c r="T477" i="8"/>
  <c r="V476" i="8"/>
  <c r="U476" i="8"/>
  <c r="T476" i="8"/>
  <c r="V475" i="8"/>
  <c r="U475" i="8"/>
  <c r="T475" i="8"/>
  <c r="V474" i="8"/>
  <c r="U474" i="8"/>
  <c r="T474" i="8"/>
  <c r="V473" i="8"/>
  <c r="U473" i="8"/>
  <c r="T473" i="8"/>
  <c r="V472" i="8"/>
  <c r="U472" i="8"/>
  <c r="T472" i="8"/>
  <c r="V471" i="8"/>
  <c r="U471" i="8"/>
  <c r="T471" i="8"/>
  <c r="V470" i="8"/>
  <c r="U470" i="8"/>
  <c r="T470" i="8"/>
  <c r="V469" i="8"/>
  <c r="U469" i="8"/>
  <c r="T469" i="8"/>
  <c r="V468" i="8"/>
  <c r="U468" i="8"/>
  <c r="T468" i="8"/>
  <c r="V467" i="8"/>
  <c r="U467" i="8"/>
  <c r="T467" i="8"/>
  <c r="V466" i="8"/>
  <c r="U466" i="8"/>
  <c r="T466" i="8"/>
  <c r="V465" i="8"/>
  <c r="U465" i="8"/>
  <c r="T465" i="8"/>
  <c r="V464" i="8"/>
  <c r="U464" i="8"/>
  <c r="T464" i="8"/>
  <c r="V463" i="8"/>
  <c r="U463" i="8"/>
  <c r="T463" i="8"/>
  <c r="V462" i="8"/>
  <c r="U462" i="8"/>
  <c r="T462" i="8"/>
  <c r="V461" i="8"/>
  <c r="U461" i="8"/>
  <c r="T461" i="8"/>
  <c r="V460" i="8"/>
  <c r="U460" i="8"/>
  <c r="T460" i="8"/>
  <c r="V459" i="8"/>
  <c r="U459" i="8"/>
  <c r="T459" i="8"/>
  <c r="V458" i="8"/>
  <c r="U458" i="8"/>
  <c r="T458" i="8"/>
  <c r="V457" i="8"/>
  <c r="U457" i="8"/>
  <c r="T457" i="8"/>
  <c r="V456" i="8"/>
  <c r="U456" i="8"/>
  <c r="T456" i="8"/>
  <c r="V455" i="8"/>
  <c r="U455" i="8"/>
  <c r="T455" i="8"/>
  <c r="V454" i="8"/>
  <c r="U454" i="8"/>
  <c r="T454" i="8"/>
  <c r="V453" i="8"/>
  <c r="U453" i="8"/>
  <c r="T453" i="8"/>
  <c r="V452" i="8"/>
  <c r="U452" i="8"/>
  <c r="T452" i="8"/>
  <c r="V451" i="8"/>
  <c r="U451" i="8"/>
  <c r="T451" i="8"/>
  <c r="V450" i="8"/>
  <c r="U450" i="8"/>
  <c r="T450" i="8"/>
  <c r="V449" i="8"/>
  <c r="U449" i="8"/>
  <c r="T449" i="8"/>
  <c r="V448" i="8"/>
  <c r="U448" i="8"/>
  <c r="T448" i="8"/>
  <c r="V447" i="8"/>
  <c r="U447" i="8"/>
  <c r="T447" i="8"/>
  <c r="V446" i="8"/>
  <c r="U446" i="8"/>
  <c r="T446" i="8"/>
  <c r="V445" i="8"/>
  <c r="U445" i="8"/>
  <c r="T445" i="8"/>
  <c r="V444" i="8"/>
  <c r="U444" i="8"/>
  <c r="T444" i="8"/>
  <c r="V443" i="8"/>
  <c r="U443" i="8"/>
  <c r="T443" i="8"/>
  <c r="V442" i="8"/>
  <c r="U442" i="8"/>
  <c r="T442" i="8"/>
  <c r="V441" i="8"/>
  <c r="U441" i="8"/>
  <c r="T441" i="8"/>
  <c r="V440" i="8"/>
  <c r="U440" i="8"/>
  <c r="T440" i="8"/>
  <c r="V439" i="8"/>
  <c r="U439" i="8"/>
  <c r="T439" i="8"/>
  <c r="V438" i="8"/>
  <c r="U438" i="8"/>
  <c r="T438" i="8"/>
  <c r="V437" i="8"/>
  <c r="U437" i="8"/>
  <c r="T437" i="8"/>
  <c r="V436" i="8"/>
  <c r="U436" i="8"/>
  <c r="T436" i="8"/>
  <c r="V435" i="8"/>
  <c r="U435" i="8"/>
  <c r="T435" i="8"/>
  <c r="V434" i="8"/>
  <c r="U434" i="8"/>
  <c r="T434" i="8"/>
  <c r="V433" i="8"/>
  <c r="U433" i="8"/>
  <c r="T433" i="8"/>
  <c r="V432" i="8"/>
  <c r="U432" i="8"/>
  <c r="T432" i="8"/>
  <c r="V431" i="8"/>
  <c r="U431" i="8"/>
  <c r="T431" i="8"/>
  <c r="V430" i="8"/>
  <c r="U430" i="8"/>
  <c r="T430" i="8"/>
  <c r="V429" i="8"/>
  <c r="U429" i="8"/>
  <c r="T429" i="8"/>
  <c r="V428" i="8"/>
  <c r="U428" i="8"/>
  <c r="T428" i="8"/>
  <c r="V427" i="8"/>
  <c r="U427" i="8"/>
  <c r="T427" i="8"/>
  <c r="V426" i="8"/>
  <c r="U426" i="8"/>
  <c r="T426" i="8"/>
  <c r="V425" i="8"/>
  <c r="U425" i="8"/>
  <c r="T425" i="8"/>
  <c r="V424" i="8"/>
  <c r="U424" i="8"/>
  <c r="T424" i="8"/>
  <c r="V423" i="8"/>
  <c r="U423" i="8"/>
  <c r="T423" i="8"/>
  <c r="V422" i="8"/>
  <c r="U422" i="8"/>
  <c r="T422" i="8"/>
  <c r="V421" i="8"/>
  <c r="U421" i="8"/>
  <c r="T421" i="8"/>
  <c r="V420" i="8"/>
  <c r="U420" i="8"/>
  <c r="T420" i="8"/>
  <c r="V419" i="8"/>
  <c r="U419" i="8"/>
  <c r="T419" i="8"/>
  <c r="V418" i="8"/>
  <c r="U418" i="8"/>
  <c r="T418" i="8"/>
  <c r="V417" i="8"/>
  <c r="U417" i="8"/>
  <c r="T417" i="8"/>
  <c r="V416" i="8"/>
  <c r="U416" i="8"/>
  <c r="T416" i="8"/>
  <c r="V415" i="8"/>
  <c r="U415" i="8"/>
  <c r="T415" i="8"/>
  <c r="V414" i="8"/>
  <c r="U414" i="8"/>
  <c r="T414" i="8"/>
  <c r="V413" i="8"/>
  <c r="U413" i="8"/>
  <c r="T413" i="8"/>
  <c r="V412" i="8"/>
  <c r="U412" i="8"/>
  <c r="T412" i="8"/>
  <c r="V411" i="8"/>
  <c r="U411" i="8"/>
  <c r="T411" i="8"/>
  <c r="V410" i="8"/>
  <c r="U410" i="8"/>
  <c r="T410" i="8"/>
  <c r="V409" i="8"/>
  <c r="U409" i="8"/>
  <c r="T409" i="8"/>
  <c r="V408" i="8"/>
  <c r="U408" i="8"/>
  <c r="T408" i="8"/>
  <c r="V407" i="8"/>
  <c r="U407" i="8"/>
  <c r="T407" i="8"/>
  <c r="V406" i="8"/>
  <c r="U406" i="8"/>
  <c r="T406" i="8"/>
  <c r="V405" i="8"/>
  <c r="U405" i="8"/>
  <c r="T405" i="8"/>
  <c r="V404" i="8"/>
  <c r="U404" i="8"/>
  <c r="T404" i="8"/>
  <c r="V403" i="8"/>
  <c r="U403" i="8"/>
  <c r="T403" i="8"/>
  <c r="V402" i="8"/>
  <c r="U402" i="8"/>
  <c r="T402" i="8"/>
  <c r="V401" i="8"/>
  <c r="U401" i="8"/>
  <c r="T401" i="8"/>
  <c r="V400" i="8"/>
  <c r="U400" i="8"/>
  <c r="T400" i="8"/>
  <c r="V399" i="8"/>
  <c r="U399" i="8"/>
  <c r="T399" i="8"/>
  <c r="V398" i="8"/>
  <c r="U398" i="8"/>
  <c r="T398" i="8"/>
  <c r="V397" i="8"/>
  <c r="U397" i="8"/>
  <c r="T397" i="8"/>
  <c r="V396" i="8"/>
  <c r="U396" i="8"/>
  <c r="T396" i="8"/>
  <c r="V395" i="8"/>
  <c r="U395" i="8"/>
  <c r="T395" i="8"/>
  <c r="V394" i="8"/>
  <c r="U394" i="8"/>
  <c r="T394" i="8"/>
  <c r="V393" i="8"/>
  <c r="U393" i="8"/>
  <c r="T393" i="8"/>
  <c r="V392" i="8"/>
  <c r="U392" i="8"/>
  <c r="T392" i="8"/>
  <c r="V391" i="8"/>
  <c r="U391" i="8"/>
  <c r="T391" i="8"/>
  <c r="V390" i="8"/>
  <c r="U390" i="8"/>
  <c r="T390" i="8"/>
  <c r="V389" i="8"/>
  <c r="U389" i="8"/>
  <c r="T389" i="8"/>
  <c r="V388" i="8"/>
  <c r="U388" i="8"/>
  <c r="T388" i="8"/>
  <c r="V387" i="8"/>
  <c r="U387" i="8"/>
  <c r="T387" i="8"/>
  <c r="V386" i="8"/>
  <c r="U386" i="8"/>
  <c r="T386" i="8"/>
  <c r="V385" i="8"/>
  <c r="U385" i="8"/>
  <c r="T385" i="8"/>
  <c r="V384" i="8"/>
  <c r="U384" i="8"/>
  <c r="T384" i="8"/>
  <c r="V383" i="8"/>
  <c r="U383" i="8"/>
  <c r="T383" i="8"/>
  <c r="V382" i="8"/>
  <c r="U382" i="8"/>
  <c r="T382" i="8"/>
  <c r="V381" i="8"/>
  <c r="U381" i="8"/>
  <c r="T381" i="8"/>
  <c r="V380" i="8"/>
  <c r="U380" i="8"/>
  <c r="T380" i="8"/>
  <c r="V379" i="8"/>
  <c r="U379" i="8"/>
  <c r="T379" i="8"/>
  <c r="V378" i="8"/>
  <c r="U378" i="8"/>
  <c r="T378" i="8"/>
  <c r="V377" i="8"/>
  <c r="U377" i="8"/>
  <c r="T377" i="8"/>
  <c r="V376" i="8"/>
  <c r="U376" i="8"/>
  <c r="T376" i="8"/>
  <c r="V375" i="8"/>
  <c r="U375" i="8"/>
  <c r="T375" i="8"/>
  <c r="V374" i="8"/>
  <c r="U374" i="8"/>
  <c r="T374" i="8"/>
  <c r="V373" i="8"/>
  <c r="U373" i="8"/>
  <c r="T373" i="8"/>
  <c r="V372" i="8"/>
  <c r="U372" i="8"/>
  <c r="T372" i="8"/>
  <c r="V371" i="8"/>
  <c r="U371" i="8"/>
  <c r="T371" i="8"/>
  <c r="V370" i="8"/>
  <c r="U370" i="8"/>
  <c r="T370" i="8"/>
  <c r="V369" i="8"/>
  <c r="U369" i="8"/>
  <c r="T369" i="8"/>
  <c r="V368" i="8"/>
  <c r="U368" i="8"/>
  <c r="T368" i="8"/>
  <c r="V367" i="8"/>
  <c r="U367" i="8"/>
  <c r="T367" i="8"/>
  <c r="V366" i="8"/>
  <c r="U366" i="8"/>
  <c r="T366" i="8"/>
  <c r="V365" i="8"/>
  <c r="U365" i="8"/>
  <c r="T365" i="8"/>
  <c r="V364" i="8"/>
  <c r="U364" i="8"/>
  <c r="T364" i="8"/>
  <c r="V363" i="8"/>
  <c r="U363" i="8"/>
  <c r="T363" i="8"/>
  <c r="V362" i="8"/>
  <c r="U362" i="8"/>
  <c r="T362" i="8"/>
  <c r="V361" i="8"/>
  <c r="U361" i="8"/>
  <c r="T361" i="8"/>
  <c r="V360" i="8"/>
  <c r="U360" i="8"/>
  <c r="T360" i="8"/>
  <c r="V359" i="8"/>
  <c r="U359" i="8"/>
  <c r="T359" i="8"/>
  <c r="V358" i="8"/>
  <c r="U358" i="8"/>
  <c r="T358" i="8"/>
  <c r="V357" i="8"/>
  <c r="U357" i="8"/>
  <c r="T357" i="8"/>
  <c r="V356" i="8"/>
  <c r="U356" i="8"/>
  <c r="T356" i="8"/>
  <c r="V355" i="8"/>
  <c r="U355" i="8"/>
  <c r="T355" i="8"/>
  <c r="V354" i="8"/>
  <c r="U354" i="8"/>
  <c r="T354" i="8"/>
  <c r="V353" i="8"/>
  <c r="U353" i="8"/>
  <c r="T353" i="8"/>
  <c r="V352" i="8"/>
  <c r="U352" i="8"/>
  <c r="T352" i="8"/>
  <c r="V351" i="8"/>
  <c r="U351" i="8"/>
  <c r="T351" i="8"/>
  <c r="V350" i="8"/>
  <c r="U350" i="8"/>
  <c r="T350" i="8"/>
  <c r="V349" i="8"/>
  <c r="U349" i="8"/>
  <c r="T349" i="8"/>
  <c r="V348" i="8"/>
  <c r="U348" i="8"/>
  <c r="T348" i="8"/>
  <c r="V347" i="8"/>
  <c r="U347" i="8"/>
  <c r="T347" i="8"/>
  <c r="V346" i="8"/>
  <c r="U346" i="8"/>
  <c r="T346" i="8"/>
  <c r="V345" i="8"/>
  <c r="U345" i="8"/>
  <c r="T345" i="8"/>
  <c r="V344" i="8"/>
  <c r="U344" i="8"/>
  <c r="T344" i="8"/>
  <c r="V343" i="8"/>
  <c r="U343" i="8"/>
  <c r="T343" i="8"/>
  <c r="V342" i="8"/>
  <c r="U342" i="8"/>
  <c r="T342" i="8"/>
  <c r="V341" i="8"/>
  <c r="U341" i="8"/>
  <c r="T341" i="8"/>
  <c r="V340" i="8"/>
  <c r="U340" i="8"/>
  <c r="T340" i="8"/>
  <c r="V339" i="8"/>
  <c r="U339" i="8"/>
  <c r="T339" i="8"/>
  <c r="V338" i="8"/>
  <c r="U338" i="8"/>
  <c r="T338" i="8"/>
  <c r="V337" i="8"/>
  <c r="U337" i="8"/>
  <c r="T337" i="8"/>
  <c r="V336" i="8"/>
  <c r="U336" i="8"/>
  <c r="T336" i="8"/>
  <c r="V335" i="8"/>
  <c r="U335" i="8"/>
  <c r="T335" i="8"/>
  <c r="V334" i="8"/>
  <c r="U334" i="8"/>
  <c r="T334" i="8"/>
  <c r="V333" i="8"/>
  <c r="U333" i="8"/>
  <c r="T333" i="8"/>
  <c r="V332" i="8"/>
  <c r="U332" i="8"/>
  <c r="T332" i="8"/>
  <c r="V331" i="8"/>
  <c r="U331" i="8"/>
  <c r="T331" i="8"/>
  <c r="V330" i="8"/>
  <c r="U330" i="8"/>
  <c r="T330" i="8"/>
  <c r="V329" i="8"/>
  <c r="U329" i="8"/>
  <c r="T329" i="8"/>
  <c r="V328" i="8"/>
  <c r="U328" i="8"/>
  <c r="T328" i="8"/>
  <c r="V327" i="8"/>
  <c r="U327" i="8"/>
  <c r="T327" i="8"/>
  <c r="V326" i="8"/>
  <c r="U326" i="8"/>
  <c r="T326" i="8"/>
  <c r="V325" i="8"/>
  <c r="U325" i="8"/>
  <c r="T325" i="8"/>
  <c r="V324" i="8"/>
  <c r="U324" i="8"/>
  <c r="T324" i="8"/>
  <c r="V323" i="8"/>
  <c r="U323" i="8"/>
  <c r="T323" i="8"/>
  <c r="V322" i="8"/>
  <c r="U322" i="8"/>
  <c r="T322" i="8"/>
  <c r="V321" i="8"/>
  <c r="U321" i="8"/>
  <c r="T321" i="8"/>
  <c r="V320" i="8"/>
  <c r="U320" i="8"/>
  <c r="T320" i="8"/>
  <c r="V319" i="8"/>
  <c r="U319" i="8"/>
  <c r="T319" i="8"/>
  <c r="V318" i="8"/>
  <c r="U318" i="8"/>
  <c r="T318" i="8"/>
  <c r="V317" i="8"/>
  <c r="U317" i="8"/>
  <c r="T317" i="8"/>
  <c r="V316" i="8"/>
  <c r="U316" i="8"/>
  <c r="T316" i="8"/>
  <c r="V315" i="8"/>
  <c r="U315" i="8"/>
  <c r="T315" i="8"/>
  <c r="V314" i="8"/>
  <c r="U314" i="8"/>
  <c r="T314" i="8"/>
  <c r="V313" i="8"/>
  <c r="U313" i="8"/>
  <c r="T313" i="8"/>
  <c r="V312" i="8"/>
  <c r="U312" i="8"/>
  <c r="T312" i="8"/>
  <c r="V311" i="8"/>
  <c r="U311" i="8"/>
  <c r="T311" i="8"/>
  <c r="V310" i="8"/>
  <c r="U310" i="8"/>
  <c r="T310" i="8"/>
  <c r="V309" i="8"/>
  <c r="U309" i="8"/>
  <c r="T309" i="8"/>
  <c r="V308" i="8"/>
  <c r="U308" i="8"/>
  <c r="T308" i="8"/>
  <c r="V307" i="8"/>
  <c r="U307" i="8"/>
  <c r="T307" i="8"/>
  <c r="V306" i="8"/>
  <c r="U306" i="8"/>
  <c r="T306" i="8"/>
  <c r="V305" i="8"/>
  <c r="U305" i="8"/>
  <c r="T305" i="8"/>
  <c r="V304" i="8"/>
  <c r="U304" i="8"/>
  <c r="T304" i="8"/>
  <c r="V303" i="8"/>
  <c r="U303" i="8"/>
  <c r="T303" i="8"/>
  <c r="V302" i="8"/>
  <c r="U302" i="8"/>
  <c r="T302" i="8"/>
  <c r="V301" i="8"/>
  <c r="U301" i="8"/>
  <c r="T301" i="8"/>
  <c r="V300" i="8"/>
  <c r="U300" i="8"/>
  <c r="T300" i="8"/>
  <c r="V299" i="8"/>
  <c r="U299" i="8"/>
  <c r="T299" i="8"/>
  <c r="V298" i="8"/>
  <c r="U298" i="8"/>
  <c r="T298" i="8"/>
  <c r="V297" i="8"/>
  <c r="U297" i="8"/>
  <c r="T297" i="8"/>
  <c r="V296" i="8"/>
  <c r="U296" i="8"/>
  <c r="T296" i="8"/>
  <c r="V295" i="8"/>
  <c r="U295" i="8"/>
  <c r="T295" i="8"/>
  <c r="V294" i="8"/>
  <c r="U294" i="8"/>
  <c r="T294" i="8"/>
  <c r="V293" i="8"/>
  <c r="U293" i="8"/>
  <c r="T293" i="8"/>
  <c r="V292" i="8"/>
  <c r="U292" i="8"/>
  <c r="T292" i="8"/>
  <c r="V291" i="8"/>
  <c r="U291" i="8"/>
  <c r="T291" i="8"/>
  <c r="V290" i="8"/>
  <c r="U290" i="8"/>
  <c r="T290" i="8"/>
  <c r="V289" i="8"/>
  <c r="U289" i="8"/>
  <c r="T289" i="8"/>
  <c r="V288" i="8"/>
  <c r="U288" i="8"/>
  <c r="T288" i="8"/>
  <c r="V287" i="8"/>
  <c r="U287" i="8"/>
  <c r="T287" i="8"/>
  <c r="V286" i="8"/>
  <c r="U286" i="8"/>
  <c r="T286" i="8"/>
  <c r="V285" i="8"/>
  <c r="U285" i="8"/>
  <c r="T285" i="8"/>
  <c r="V284" i="8"/>
  <c r="U284" i="8"/>
  <c r="T284" i="8"/>
  <c r="V283" i="8"/>
  <c r="U283" i="8"/>
  <c r="T283" i="8"/>
  <c r="V282" i="8"/>
  <c r="U282" i="8"/>
  <c r="T282" i="8"/>
  <c r="V281" i="8"/>
  <c r="U281" i="8"/>
  <c r="T281" i="8"/>
  <c r="V280" i="8"/>
  <c r="U280" i="8"/>
  <c r="T280" i="8"/>
  <c r="V279" i="8"/>
  <c r="U279" i="8"/>
  <c r="T279" i="8"/>
  <c r="V278" i="8"/>
  <c r="U278" i="8"/>
  <c r="T278" i="8"/>
  <c r="V277" i="8"/>
  <c r="U277" i="8"/>
  <c r="T277" i="8"/>
  <c r="V276" i="8"/>
  <c r="U276" i="8"/>
  <c r="T276" i="8"/>
  <c r="V275" i="8"/>
  <c r="U275" i="8"/>
  <c r="T275" i="8"/>
  <c r="V274" i="8"/>
  <c r="U274" i="8"/>
  <c r="T274" i="8"/>
  <c r="V273" i="8"/>
  <c r="U273" i="8"/>
  <c r="T273" i="8"/>
  <c r="V272" i="8"/>
  <c r="U272" i="8"/>
  <c r="T272" i="8"/>
  <c r="V271" i="8"/>
  <c r="U271" i="8"/>
  <c r="T271" i="8"/>
  <c r="V270" i="8"/>
  <c r="U270" i="8"/>
  <c r="T270" i="8"/>
  <c r="V269" i="8"/>
  <c r="U269" i="8"/>
  <c r="T269" i="8"/>
  <c r="V268" i="8"/>
  <c r="U268" i="8"/>
  <c r="T268" i="8"/>
  <c r="V267" i="8"/>
  <c r="U267" i="8"/>
  <c r="T267" i="8"/>
  <c r="V266" i="8"/>
  <c r="U266" i="8"/>
  <c r="T266" i="8"/>
  <c r="V265" i="8"/>
  <c r="U265" i="8"/>
  <c r="T265" i="8"/>
  <c r="V264" i="8"/>
  <c r="U264" i="8"/>
  <c r="T264" i="8"/>
  <c r="V263" i="8"/>
  <c r="U263" i="8"/>
  <c r="T263" i="8"/>
  <c r="V262" i="8"/>
  <c r="U262" i="8"/>
  <c r="T262" i="8"/>
  <c r="V261" i="8"/>
  <c r="U261" i="8"/>
  <c r="T261" i="8"/>
  <c r="V260" i="8"/>
  <c r="U260" i="8"/>
  <c r="T260" i="8"/>
  <c r="V259" i="8"/>
  <c r="U259" i="8"/>
  <c r="T259" i="8"/>
  <c r="V258" i="8"/>
  <c r="U258" i="8"/>
  <c r="T258" i="8"/>
  <c r="V257" i="8"/>
  <c r="U257" i="8"/>
  <c r="T257" i="8"/>
  <c r="V256" i="8"/>
  <c r="U256" i="8"/>
  <c r="T256" i="8"/>
  <c r="V255" i="8"/>
  <c r="U255" i="8"/>
  <c r="T255" i="8"/>
  <c r="V254" i="8"/>
  <c r="U254" i="8"/>
  <c r="T254" i="8"/>
  <c r="V253" i="8"/>
  <c r="U253" i="8"/>
  <c r="T253" i="8"/>
  <c r="V252" i="8"/>
  <c r="U252" i="8"/>
  <c r="T252" i="8"/>
  <c r="V251" i="8"/>
  <c r="U251" i="8"/>
  <c r="T251" i="8"/>
  <c r="V250" i="8"/>
  <c r="U250" i="8"/>
  <c r="T250" i="8"/>
  <c r="V249" i="8"/>
  <c r="U249" i="8"/>
  <c r="T249" i="8"/>
  <c r="V248" i="8"/>
  <c r="U248" i="8"/>
  <c r="T248" i="8"/>
  <c r="V247" i="8"/>
  <c r="U247" i="8"/>
  <c r="T247" i="8"/>
  <c r="V246" i="8"/>
  <c r="U246" i="8"/>
  <c r="T246" i="8"/>
  <c r="V245" i="8"/>
  <c r="U245" i="8"/>
  <c r="T245" i="8"/>
  <c r="V244" i="8"/>
  <c r="U244" i="8"/>
  <c r="T244" i="8"/>
  <c r="V243" i="8"/>
  <c r="U243" i="8"/>
  <c r="T243" i="8"/>
  <c r="V242" i="8"/>
  <c r="U242" i="8"/>
  <c r="T242" i="8"/>
  <c r="V241" i="8"/>
  <c r="U241" i="8"/>
  <c r="T241" i="8"/>
  <c r="V240" i="8"/>
  <c r="U240" i="8"/>
  <c r="T240" i="8"/>
  <c r="V239" i="8"/>
  <c r="U239" i="8"/>
  <c r="T239" i="8"/>
  <c r="V238" i="8"/>
  <c r="U238" i="8"/>
  <c r="T238" i="8"/>
  <c r="V237" i="8"/>
  <c r="U237" i="8"/>
  <c r="T237" i="8"/>
  <c r="V236" i="8"/>
  <c r="U236" i="8"/>
  <c r="T236" i="8"/>
  <c r="V235" i="8"/>
  <c r="U235" i="8"/>
  <c r="T235" i="8"/>
  <c r="V234" i="8"/>
  <c r="U234" i="8"/>
  <c r="T234" i="8"/>
  <c r="V233" i="8"/>
  <c r="U233" i="8"/>
  <c r="T233" i="8"/>
  <c r="V232" i="8"/>
  <c r="U232" i="8"/>
  <c r="T232" i="8"/>
  <c r="V231" i="8"/>
  <c r="U231" i="8"/>
  <c r="T231" i="8"/>
  <c r="V230" i="8"/>
  <c r="U230" i="8"/>
  <c r="T230" i="8"/>
  <c r="V229" i="8"/>
  <c r="U229" i="8"/>
  <c r="T229" i="8"/>
  <c r="V228" i="8"/>
  <c r="U228" i="8"/>
  <c r="T228" i="8"/>
  <c r="V227" i="8"/>
  <c r="U227" i="8"/>
  <c r="T227" i="8"/>
  <c r="V226" i="8"/>
  <c r="U226" i="8"/>
  <c r="T226" i="8"/>
  <c r="V225" i="8"/>
  <c r="U225" i="8"/>
  <c r="T225" i="8"/>
  <c r="V224" i="8"/>
  <c r="U224" i="8"/>
  <c r="T224" i="8"/>
  <c r="V223" i="8"/>
  <c r="U223" i="8"/>
  <c r="T223" i="8"/>
  <c r="V222" i="8"/>
  <c r="U222" i="8"/>
  <c r="T222" i="8"/>
  <c r="V221" i="8"/>
  <c r="U221" i="8"/>
  <c r="T221" i="8"/>
  <c r="V220" i="8"/>
  <c r="U220" i="8"/>
  <c r="T220" i="8"/>
  <c r="V219" i="8"/>
  <c r="U219" i="8"/>
  <c r="T219" i="8"/>
  <c r="V218" i="8"/>
  <c r="U218" i="8"/>
  <c r="T218" i="8"/>
  <c r="V217" i="8"/>
  <c r="U217" i="8"/>
  <c r="T217" i="8"/>
  <c r="V216" i="8"/>
  <c r="U216" i="8"/>
  <c r="T216" i="8"/>
  <c r="V215" i="8"/>
  <c r="U215" i="8"/>
  <c r="T215" i="8"/>
  <c r="V214" i="8"/>
  <c r="U214" i="8"/>
  <c r="T214" i="8"/>
  <c r="V213" i="8"/>
  <c r="U213" i="8"/>
  <c r="T213" i="8"/>
  <c r="V212" i="8"/>
  <c r="U212" i="8"/>
  <c r="T212" i="8"/>
  <c r="V211" i="8"/>
  <c r="U211" i="8"/>
  <c r="T211" i="8"/>
  <c r="V210" i="8"/>
  <c r="U210" i="8"/>
  <c r="T210" i="8"/>
  <c r="V209" i="8"/>
  <c r="U209" i="8"/>
  <c r="T209" i="8"/>
  <c r="V208" i="8"/>
  <c r="U208" i="8"/>
  <c r="T208" i="8"/>
  <c r="V207" i="8"/>
  <c r="U207" i="8"/>
  <c r="T207" i="8"/>
  <c r="V206" i="8"/>
  <c r="U206" i="8"/>
  <c r="T206" i="8"/>
  <c r="V205" i="8"/>
  <c r="U205" i="8"/>
  <c r="T205" i="8"/>
  <c r="V204" i="8"/>
  <c r="U204" i="8"/>
  <c r="T204" i="8"/>
  <c r="V203" i="8"/>
  <c r="U203" i="8"/>
  <c r="T203" i="8"/>
  <c r="V202" i="8"/>
  <c r="U202" i="8"/>
  <c r="T202" i="8"/>
  <c r="V201" i="8"/>
  <c r="U201" i="8"/>
  <c r="T201" i="8"/>
  <c r="V200" i="8"/>
  <c r="U200" i="8"/>
  <c r="T200" i="8"/>
  <c r="V199" i="8"/>
  <c r="U199" i="8"/>
  <c r="T199" i="8"/>
  <c r="V198" i="8"/>
  <c r="U198" i="8"/>
  <c r="T198" i="8"/>
  <c r="V197" i="8"/>
  <c r="U197" i="8"/>
  <c r="T197" i="8"/>
  <c r="V196" i="8"/>
  <c r="U196" i="8"/>
  <c r="T196" i="8"/>
  <c r="V195" i="8"/>
  <c r="U195" i="8"/>
  <c r="T195" i="8"/>
  <c r="V194" i="8"/>
  <c r="U194" i="8"/>
  <c r="T194" i="8"/>
  <c r="V193" i="8"/>
  <c r="U193" i="8"/>
  <c r="T193" i="8"/>
  <c r="V192" i="8"/>
  <c r="U192" i="8"/>
  <c r="T192" i="8"/>
  <c r="V191" i="8"/>
  <c r="U191" i="8"/>
  <c r="T191" i="8"/>
  <c r="V190" i="8"/>
  <c r="U190" i="8"/>
  <c r="T190" i="8"/>
  <c r="V189" i="8"/>
  <c r="U189" i="8"/>
  <c r="T189" i="8"/>
  <c r="V188" i="8"/>
  <c r="U188" i="8"/>
  <c r="T188" i="8"/>
  <c r="V187" i="8"/>
  <c r="U187" i="8"/>
  <c r="T187" i="8"/>
  <c r="V186" i="8"/>
  <c r="U186" i="8"/>
  <c r="T186" i="8"/>
  <c r="V185" i="8"/>
  <c r="U185" i="8"/>
  <c r="T185" i="8"/>
  <c r="V184" i="8"/>
  <c r="U184" i="8"/>
  <c r="T184" i="8"/>
  <c r="V183" i="8"/>
  <c r="U183" i="8"/>
  <c r="T183" i="8"/>
  <c r="V182" i="8"/>
  <c r="U182" i="8"/>
  <c r="T182" i="8"/>
  <c r="V181" i="8"/>
  <c r="U181" i="8"/>
  <c r="T181" i="8"/>
  <c r="V180" i="8"/>
  <c r="U180" i="8"/>
  <c r="T180" i="8"/>
  <c r="V179" i="8"/>
  <c r="U179" i="8"/>
  <c r="T179" i="8"/>
  <c r="V178" i="8"/>
  <c r="U178" i="8"/>
  <c r="T178" i="8"/>
  <c r="V177" i="8"/>
  <c r="U177" i="8"/>
  <c r="T177" i="8"/>
  <c r="V176" i="8"/>
  <c r="U176" i="8"/>
  <c r="T176" i="8"/>
  <c r="V175" i="8"/>
  <c r="U175" i="8"/>
  <c r="T175" i="8"/>
  <c r="V174" i="8"/>
  <c r="U174" i="8"/>
  <c r="T174" i="8"/>
  <c r="V173" i="8"/>
  <c r="U173" i="8"/>
  <c r="T173" i="8"/>
  <c r="V172" i="8"/>
  <c r="U172" i="8"/>
  <c r="T172" i="8"/>
  <c r="V171" i="8"/>
  <c r="U171" i="8"/>
  <c r="T171" i="8"/>
  <c r="V170" i="8"/>
  <c r="U170" i="8"/>
  <c r="T170" i="8"/>
  <c r="V169" i="8"/>
  <c r="U169" i="8"/>
  <c r="T169" i="8"/>
  <c r="V168" i="8"/>
  <c r="U168" i="8"/>
  <c r="T168" i="8"/>
  <c r="V167" i="8"/>
  <c r="U167" i="8"/>
  <c r="T167" i="8"/>
  <c r="V166" i="8"/>
  <c r="U166" i="8"/>
  <c r="T166" i="8"/>
  <c r="V165" i="8"/>
  <c r="U165" i="8"/>
  <c r="T165" i="8"/>
  <c r="V164" i="8"/>
  <c r="U164" i="8"/>
  <c r="T164" i="8"/>
  <c r="V163" i="8"/>
  <c r="U163" i="8"/>
  <c r="T163" i="8"/>
  <c r="V162" i="8"/>
  <c r="U162" i="8"/>
  <c r="T162" i="8"/>
  <c r="V161" i="8"/>
  <c r="U161" i="8"/>
  <c r="T161" i="8"/>
  <c r="V160" i="8"/>
  <c r="U160" i="8"/>
  <c r="T160" i="8"/>
  <c r="V159" i="8"/>
  <c r="U159" i="8"/>
  <c r="T159" i="8"/>
  <c r="V158" i="8"/>
  <c r="U158" i="8"/>
  <c r="T158" i="8"/>
  <c r="V157" i="8"/>
  <c r="U157" i="8"/>
  <c r="T157" i="8"/>
  <c r="V156" i="8"/>
  <c r="U156" i="8"/>
  <c r="T156" i="8"/>
  <c r="V155" i="8"/>
  <c r="U155" i="8"/>
  <c r="T155" i="8"/>
  <c r="V154" i="8"/>
  <c r="U154" i="8"/>
  <c r="T154" i="8"/>
  <c r="V153" i="8"/>
  <c r="U153" i="8"/>
  <c r="T153" i="8"/>
  <c r="V152" i="8"/>
  <c r="U152" i="8"/>
  <c r="T152" i="8"/>
  <c r="V151" i="8"/>
  <c r="U151" i="8"/>
  <c r="T151" i="8"/>
  <c r="V150" i="8"/>
  <c r="U150" i="8"/>
  <c r="T150" i="8"/>
  <c r="V149" i="8"/>
  <c r="U149" i="8"/>
  <c r="T149" i="8"/>
  <c r="V148" i="8"/>
  <c r="U148" i="8"/>
  <c r="T148" i="8"/>
  <c r="V147" i="8"/>
  <c r="U147" i="8"/>
  <c r="T147" i="8"/>
  <c r="V146" i="8"/>
  <c r="U146" i="8"/>
  <c r="T146" i="8"/>
  <c r="V145" i="8"/>
  <c r="U145" i="8"/>
  <c r="T145" i="8"/>
  <c r="V144" i="8"/>
  <c r="U144" i="8"/>
  <c r="T144" i="8"/>
  <c r="V143" i="8"/>
  <c r="U143" i="8"/>
  <c r="T143" i="8"/>
  <c r="V142" i="8"/>
  <c r="U142" i="8"/>
  <c r="T142" i="8"/>
  <c r="V141" i="8"/>
  <c r="U141" i="8"/>
  <c r="T141" i="8"/>
  <c r="V140" i="8"/>
  <c r="U140" i="8"/>
  <c r="T140" i="8"/>
  <c r="V139" i="8"/>
  <c r="U139" i="8"/>
  <c r="T139" i="8"/>
  <c r="V138" i="8"/>
  <c r="U138" i="8"/>
  <c r="T138" i="8"/>
  <c r="V137" i="8"/>
  <c r="U137" i="8"/>
  <c r="T137" i="8"/>
  <c r="V136" i="8"/>
  <c r="U136" i="8"/>
  <c r="T136" i="8"/>
  <c r="V135" i="8"/>
  <c r="U135" i="8"/>
  <c r="T135" i="8"/>
  <c r="V134" i="8"/>
  <c r="U134" i="8"/>
  <c r="T134" i="8"/>
  <c r="V133" i="8"/>
  <c r="U133" i="8"/>
  <c r="T133" i="8"/>
  <c r="V132" i="8"/>
  <c r="U132" i="8"/>
  <c r="T132" i="8"/>
  <c r="V131" i="8"/>
  <c r="U131" i="8"/>
  <c r="T131" i="8"/>
  <c r="V130" i="8"/>
  <c r="U130" i="8"/>
  <c r="T130" i="8"/>
  <c r="V129" i="8"/>
  <c r="U129" i="8"/>
  <c r="T129" i="8"/>
  <c r="V128" i="8"/>
  <c r="U128" i="8"/>
  <c r="T128" i="8"/>
  <c r="V127" i="8"/>
  <c r="U127" i="8"/>
  <c r="T127" i="8"/>
  <c r="V126" i="8"/>
  <c r="U126" i="8"/>
  <c r="T126" i="8"/>
  <c r="V125" i="8"/>
  <c r="U125" i="8"/>
  <c r="T125" i="8"/>
  <c r="V124" i="8"/>
  <c r="U124" i="8"/>
  <c r="T124" i="8"/>
  <c r="V123" i="8"/>
  <c r="U123" i="8"/>
  <c r="T123" i="8"/>
  <c r="V122" i="8"/>
  <c r="U122" i="8"/>
  <c r="T122" i="8"/>
  <c r="V121" i="8"/>
  <c r="U121" i="8"/>
  <c r="T121" i="8"/>
  <c r="V120" i="8"/>
  <c r="U120" i="8"/>
  <c r="T120" i="8"/>
  <c r="V119" i="8"/>
  <c r="U119" i="8"/>
  <c r="T119" i="8"/>
  <c r="V118" i="8"/>
  <c r="U118" i="8"/>
  <c r="T118" i="8"/>
  <c r="V117" i="8"/>
  <c r="U117" i="8"/>
  <c r="T117" i="8"/>
  <c r="V116" i="8"/>
  <c r="U116" i="8"/>
  <c r="T116" i="8"/>
  <c r="V115" i="8"/>
  <c r="U115" i="8"/>
  <c r="T115" i="8"/>
  <c r="V114" i="8"/>
  <c r="U114" i="8"/>
  <c r="T114" i="8"/>
  <c r="V113" i="8"/>
  <c r="U113" i="8"/>
  <c r="T113" i="8"/>
  <c r="V112" i="8"/>
  <c r="U112" i="8"/>
  <c r="T112" i="8"/>
  <c r="V111" i="8"/>
  <c r="U111" i="8"/>
  <c r="T111" i="8"/>
  <c r="V110" i="8"/>
  <c r="U110" i="8"/>
  <c r="T110" i="8"/>
  <c r="V109" i="8"/>
  <c r="U109" i="8"/>
  <c r="T109" i="8"/>
  <c r="V108" i="8"/>
  <c r="U108" i="8"/>
  <c r="T108" i="8"/>
  <c r="V107" i="8"/>
  <c r="U107" i="8"/>
  <c r="T107" i="8"/>
  <c r="V106" i="8"/>
  <c r="U106" i="8"/>
  <c r="T106" i="8"/>
  <c r="V105" i="8"/>
  <c r="U105" i="8"/>
  <c r="T105" i="8"/>
  <c r="V104" i="8"/>
  <c r="U104" i="8"/>
  <c r="T104" i="8"/>
  <c r="V103" i="8"/>
  <c r="U103" i="8"/>
  <c r="T103" i="8"/>
  <c r="V102" i="8"/>
  <c r="U102" i="8"/>
  <c r="T102" i="8"/>
  <c r="V101" i="8"/>
  <c r="U101" i="8"/>
  <c r="T101" i="8"/>
  <c r="V100" i="8"/>
  <c r="U100" i="8"/>
  <c r="T100" i="8"/>
  <c r="V99" i="8"/>
  <c r="U99" i="8"/>
  <c r="T99" i="8"/>
  <c r="V98" i="8"/>
  <c r="U98" i="8"/>
  <c r="T98" i="8"/>
  <c r="V97" i="8"/>
  <c r="U97" i="8"/>
  <c r="T97" i="8"/>
  <c r="V96" i="8"/>
  <c r="U96" i="8"/>
  <c r="T96" i="8"/>
  <c r="V95" i="8"/>
  <c r="U95" i="8"/>
  <c r="T95" i="8"/>
  <c r="V94" i="8"/>
  <c r="U94" i="8"/>
  <c r="T94" i="8"/>
  <c r="V93" i="8"/>
  <c r="U93" i="8"/>
  <c r="T93" i="8"/>
  <c r="V92" i="8"/>
  <c r="U92" i="8"/>
  <c r="T92" i="8"/>
  <c r="V91" i="8"/>
  <c r="U91" i="8"/>
  <c r="T91" i="8"/>
  <c r="V90" i="8"/>
  <c r="U90" i="8"/>
  <c r="T90" i="8"/>
  <c r="V89" i="8"/>
  <c r="U89" i="8"/>
  <c r="T89" i="8"/>
  <c r="V88" i="8"/>
  <c r="U88" i="8"/>
  <c r="T88" i="8"/>
  <c r="V87" i="8"/>
  <c r="U87" i="8"/>
  <c r="T87" i="8"/>
  <c r="V86" i="8"/>
  <c r="U86" i="8"/>
  <c r="T86" i="8"/>
  <c r="V85" i="8"/>
  <c r="U85" i="8"/>
  <c r="T85" i="8"/>
  <c r="V84" i="8"/>
  <c r="U84" i="8"/>
  <c r="T84" i="8"/>
  <c r="V83" i="8"/>
  <c r="U83" i="8"/>
  <c r="T83" i="8"/>
  <c r="V82" i="8"/>
  <c r="U82" i="8"/>
  <c r="T82" i="8"/>
  <c r="V81" i="8"/>
  <c r="U81" i="8"/>
  <c r="T81" i="8"/>
  <c r="V80" i="8"/>
  <c r="U80" i="8"/>
  <c r="T80" i="8"/>
  <c r="V79" i="8"/>
  <c r="U79" i="8"/>
  <c r="T79" i="8"/>
  <c r="V78" i="8"/>
  <c r="U78" i="8"/>
  <c r="T78" i="8"/>
  <c r="V77" i="8"/>
  <c r="U77" i="8"/>
  <c r="T77" i="8"/>
  <c r="V76" i="8"/>
  <c r="U76" i="8"/>
  <c r="T76" i="8"/>
  <c r="V75" i="8"/>
  <c r="U75" i="8"/>
  <c r="T75" i="8"/>
  <c r="V74" i="8"/>
  <c r="U74" i="8"/>
  <c r="T74" i="8"/>
  <c r="V73" i="8"/>
  <c r="U73" i="8"/>
  <c r="T73" i="8"/>
  <c r="V72" i="8"/>
  <c r="U72" i="8"/>
  <c r="T72" i="8"/>
  <c r="V71" i="8"/>
  <c r="U71" i="8"/>
  <c r="T71" i="8"/>
  <c r="V70" i="8"/>
  <c r="U70" i="8"/>
  <c r="T70" i="8"/>
  <c r="V69" i="8"/>
  <c r="U69" i="8"/>
  <c r="T69" i="8"/>
  <c r="V68" i="8"/>
  <c r="U68" i="8"/>
  <c r="T68" i="8"/>
  <c r="V67" i="8"/>
  <c r="U67" i="8"/>
  <c r="T67" i="8"/>
  <c r="V66" i="8"/>
  <c r="U66" i="8"/>
  <c r="T66" i="8"/>
  <c r="V65" i="8"/>
  <c r="U65" i="8"/>
  <c r="T65" i="8"/>
  <c r="V64" i="8"/>
  <c r="U64" i="8"/>
  <c r="T64" i="8"/>
  <c r="V63" i="8"/>
  <c r="U63" i="8"/>
  <c r="T63" i="8"/>
  <c r="V62" i="8"/>
  <c r="U62" i="8"/>
  <c r="T62" i="8"/>
  <c r="V61" i="8"/>
  <c r="U61" i="8"/>
  <c r="T61" i="8"/>
  <c r="V60" i="8"/>
  <c r="U60" i="8"/>
  <c r="T60" i="8"/>
  <c r="V59" i="8"/>
  <c r="U59" i="8"/>
  <c r="T59" i="8"/>
  <c r="V58" i="8"/>
  <c r="U58" i="8"/>
  <c r="T58" i="8"/>
  <c r="V57" i="8"/>
  <c r="U57" i="8"/>
  <c r="T57" i="8"/>
  <c r="V56" i="8"/>
  <c r="U56" i="8"/>
  <c r="T56" i="8"/>
  <c r="V55" i="8"/>
  <c r="U55" i="8"/>
  <c r="T55" i="8"/>
  <c r="V54" i="8"/>
  <c r="U54" i="8"/>
  <c r="T54" i="8"/>
  <c r="V53" i="8"/>
  <c r="U53" i="8"/>
  <c r="T53" i="8"/>
  <c r="V52" i="8"/>
  <c r="U52" i="8"/>
  <c r="T52" i="8"/>
  <c r="V51" i="8"/>
  <c r="U51" i="8"/>
  <c r="T51" i="8"/>
  <c r="V50" i="8"/>
  <c r="U50" i="8"/>
  <c r="T50" i="8"/>
  <c r="V49" i="8"/>
  <c r="U49" i="8"/>
  <c r="T49" i="8"/>
  <c r="V48" i="8"/>
  <c r="U48" i="8"/>
  <c r="T48" i="8"/>
  <c r="V47" i="8"/>
  <c r="U47" i="8"/>
  <c r="T47" i="8"/>
  <c r="V46" i="8"/>
  <c r="U46" i="8"/>
  <c r="T46" i="8"/>
  <c r="V45" i="8"/>
  <c r="U45" i="8"/>
  <c r="T45" i="8"/>
  <c r="V44" i="8"/>
  <c r="U44" i="8"/>
  <c r="T44" i="8"/>
  <c r="V43" i="8"/>
  <c r="U43" i="8"/>
  <c r="T43" i="8"/>
  <c r="V42" i="8"/>
  <c r="U42" i="8"/>
  <c r="T42" i="8"/>
  <c r="V41" i="8"/>
  <c r="U41" i="8"/>
  <c r="T41" i="8"/>
  <c r="V40" i="8"/>
  <c r="U40" i="8"/>
  <c r="T40" i="8"/>
  <c r="V39" i="8"/>
  <c r="U39" i="8"/>
  <c r="T39" i="8"/>
  <c r="V38" i="8"/>
  <c r="U38" i="8"/>
  <c r="T38" i="8"/>
  <c r="V37" i="8"/>
  <c r="U37" i="8"/>
  <c r="T37" i="8"/>
  <c r="V36" i="8"/>
  <c r="U36" i="8"/>
  <c r="T36" i="8"/>
  <c r="V35" i="8"/>
  <c r="U35" i="8"/>
  <c r="T35" i="8"/>
  <c r="V34" i="8"/>
  <c r="U34" i="8"/>
  <c r="T34" i="8"/>
  <c r="V33" i="8"/>
  <c r="U33" i="8"/>
  <c r="T33" i="8"/>
  <c r="V32" i="8"/>
  <c r="U32" i="8"/>
  <c r="T32" i="8"/>
  <c r="V31" i="8"/>
  <c r="U31" i="8"/>
  <c r="T31" i="8"/>
  <c r="V30" i="8"/>
  <c r="U30" i="8"/>
  <c r="T30" i="8"/>
  <c r="V29" i="8"/>
  <c r="U29" i="8"/>
  <c r="T29" i="8"/>
  <c r="V28" i="8"/>
  <c r="U28" i="8"/>
  <c r="T28" i="8"/>
  <c r="V27" i="8"/>
  <c r="U27" i="8"/>
  <c r="T27" i="8"/>
  <c r="V26" i="8"/>
  <c r="U26" i="8"/>
  <c r="T26" i="8"/>
  <c r="V25" i="8"/>
  <c r="U25" i="8"/>
  <c r="T25" i="8"/>
  <c r="V24" i="8"/>
  <c r="U24" i="8"/>
  <c r="T24" i="8"/>
  <c r="V23" i="8"/>
  <c r="U23" i="8"/>
  <c r="T23" i="8"/>
  <c r="V22" i="8"/>
  <c r="U22" i="8"/>
  <c r="T22" i="8"/>
  <c r="V21" i="8"/>
  <c r="U21" i="8"/>
  <c r="T21" i="8"/>
  <c r="V20" i="8"/>
  <c r="U20" i="8"/>
  <c r="T20" i="8"/>
  <c r="V19" i="8"/>
  <c r="U19" i="8"/>
  <c r="T19" i="8"/>
  <c r="V18" i="8"/>
  <c r="U18" i="8"/>
  <c r="T18" i="8"/>
  <c r="V17" i="8"/>
  <c r="U17" i="8"/>
  <c r="T17" i="8"/>
  <c r="V16" i="8"/>
  <c r="U16" i="8"/>
  <c r="T16" i="8"/>
  <c r="V15" i="8"/>
  <c r="U15" i="8"/>
  <c r="T15" i="8"/>
  <c r="V14" i="8"/>
  <c r="U14" i="8"/>
  <c r="T14" i="8"/>
  <c r="V13" i="8"/>
  <c r="U13" i="8"/>
  <c r="T13" i="8"/>
  <c r="V12" i="8"/>
  <c r="U12" i="8"/>
  <c r="T12" i="8"/>
  <c r="V11" i="8"/>
  <c r="U11" i="8"/>
  <c r="T11" i="8"/>
  <c r="V10" i="8"/>
  <c r="U10" i="8"/>
  <c r="T10" i="8"/>
  <c r="V9" i="8"/>
  <c r="U9" i="8"/>
  <c r="T9" i="8"/>
  <c r="V8" i="8"/>
  <c r="U8" i="8"/>
  <c r="T8" i="8"/>
  <c r="V7" i="8"/>
  <c r="U7" i="8"/>
  <c r="T7" i="8"/>
  <c r="V6" i="8"/>
  <c r="U6" i="8"/>
  <c r="T6" i="8"/>
  <c r="V5" i="8"/>
  <c r="U5" i="8"/>
  <c r="T5" i="8"/>
  <c r="V4" i="8"/>
  <c r="U4" i="8"/>
  <c r="T4" i="8"/>
  <c r="Y170" i="6" l="1"/>
  <c r="Z170" i="6" s="1"/>
  <c r="Y171" i="6"/>
  <c r="Z171" i="6" s="1"/>
  <c r="Y175" i="6"/>
  <c r="Z175" i="6" s="1"/>
  <c r="Y179" i="6"/>
  <c r="Z179" i="6" s="1"/>
  <c r="Y183" i="6"/>
  <c r="Z183" i="6" s="1"/>
  <c r="Y187" i="6"/>
  <c r="Z187" i="6" s="1"/>
  <c r="Y195" i="6"/>
  <c r="Z195" i="6" s="1"/>
  <c r="Y199" i="6"/>
  <c r="Z199" i="6" s="1"/>
  <c r="Y232" i="6"/>
  <c r="Z232" i="6" s="1"/>
  <c r="Y228" i="6"/>
  <c r="Z228" i="6" s="1"/>
  <c r="Y224" i="6"/>
  <c r="Z224" i="6" s="1"/>
  <c r="Y220" i="6"/>
  <c r="Z220" i="6" s="1"/>
  <c r="Y216" i="6"/>
  <c r="Z216" i="6" s="1"/>
  <c r="Y212" i="6"/>
  <c r="Z212" i="6" s="1"/>
  <c r="Y208" i="6"/>
  <c r="Z208" i="6" s="1"/>
  <c r="Y174" i="6"/>
  <c r="Z174" i="6" s="1"/>
  <c r="Y233" i="6"/>
  <c r="Z233" i="6" s="1"/>
  <c r="Y229" i="6"/>
  <c r="Z229" i="6" s="1"/>
  <c r="Y225" i="6"/>
  <c r="Z225" i="6" s="1"/>
  <c r="Y221" i="6"/>
  <c r="Z221" i="6" s="1"/>
  <c r="Y217" i="6"/>
  <c r="Z217" i="6" s="1"/>
  <c r="Y213" i="6"/>
  <c r="Z213" i="6" s="1"/>
  <c r="Y176" i="6"/>
  <c r="Z176" i="6" s="1"/>
  <c r="Y192" i="6"/>
  <c r="Z192" i="6" s="1"/>
  <c r="Y168" i="6"/>
  <c r="Z168" i="6" s="1"/>
  <c r="Y203" i="6"/>
  <c r="Z203" i="6" s="1"/>
  <c r="Y231" i="6"/>
  <c r="Z231" i="6" s="1"/>
  <c r="Y227" i="6"/>
  <c r="Z227" i="6" s="1"/>
  <c r="Y223" i="6"/>
  <c r="Z223" i="6" s="1"/>
  <c r="Y219" i="6"/>
  <c r="Z219" i="6" s="1"/>
  <c r="Y215" i="6"/>
  <c r="Z215" i="6" s="1"/>
  <c r="Y211" i="6"/>
  <c r="Z211" i="6" s="1"/>
  <c r="Y207" i="6"/>
  <c r="Z207" i="6" s="1"/>
  <c r="AC55" i="9"/>
  <c r="AA55" i="9"/>
  <c r="Y55" i="9"/>
  <c r="W55" i="9"/>
  <c r="U55" i="9"/>
  <c r="S55" i="9"/>
  <c r="Q55" i="9"/>
  <c r="AH79" i="9"/>
  <c r="AH80" i="9"/>
  <c r="AH81" i="9"/>
  <c r="AH82" i="9"/>
  <c r="AH83" i="9"/>
  <c r="AH84" i="9"/>
  <c r="AH85" i="9"/>
  <c r="AH86" i="9"/>
  <c r="AH87" i="9"/>
  <c r="AH88" i="9"/>
  <c r="AH89" i="9"/>
  <c r="AH90" i="9"/>
  <c r="AH91" i="9"/>
  <c r="AH78" i="9"/>
  <c r="AH59" i="9"/>
  <c r="AH60" i="9"/>
  <c r="AH61" i="9"/>
  <c r="AH62" i="9"/>
  <c r="AH63" i="9"/>
  <c r="AH64" i="9"/>
  <c r="AH65" i="9"/>
  <c r="AH66" i="9"/>
  <c r="AH67" i="9"/>
  <c r="AH68" i="9"/>
  <c r="AH69" i="9"/>
  <c r="AH70" i="9"/>
  <c r="AH71" i="9"/>
  <c r="AH58" i="9"/>
  <c r="R116" i="9"/>
  <c r="R117" i="9"/>
  <c r="R118" i="9"/>
  <c r="R119" i="9"/>
  <c r="R120" i="9"/>
  <c r="R121" i="9"/>
  <c r="R122" i="9"/>
  <c r="R123" i="9"/>
  <c r="R124" i="9"/>
  <c r="R125" i="9"/>
  <c r="R126" i="9"/>
  <c r="R127" i="9"/>
  <c r="R128" i="9"/>
  <c r="K647" i="8"/>
  <c r="K646" i="8"/>
  <c r="K645" i="8"/>
  <c r="K640" i="8"/>
  <c r="K639" i="8"/>
  <c r="K638" i="8"/>
  <c r="K633" i="8"/>
  <c r="K632" i="8"/>
  <c r="K631" i="8"/>
  <c r="K626" i="8"/>
  <c r="K625" i="8"/>
  <c r="K624" i="8"/>
  <c r="K619" i="8"/>
  <c r="K618" i="8"/>
  <c r="K617" i="8"/>
  <c r="K612" i="8"/>
  <c r="K611" i="8"/>
  <c r="K610" i="8"/>
  <c r="K605" i="8"/>
  <c r="K604" i="8"/>
  <c r="K603" i="8"/>
  <c r="K598" i="8"/>
  <c r="K597" i="8"/>
  <c r="K596" i="8"/>
  <c r="K591" i="8"/>
  <c r="K590" i="8"/>
  <c r="K589" i="8"/>
  <c r="K584" i="8"/>
  <c r="K583" i="8"/>
  <c r="K582" i="8"/>
  <c r="K577" i="8"/>
  <c r="K576" i="8"/>
  <c r="K575" i="8"/>
  <c r="K570" i="8"/>
  <c r="K569" i="8"/>
  <c r="K568" i="8"/>
  <c r="K563" i="8"/>
  <c r="K562" i="8"/>
  <c r="K561" i="8"/>
  <c r="K556" i="8"/>
  <c r="K555" i="8"/>
  <c r="K554" i="8"/>
  <c r="K549" i="8"/>
  <c r="K548" i="8"/>
  <c r="K547" i="8"/>
  <c r="K542" i="8"/>
  <c r="K541" i="8"/>
  <c r="K540" i="8"/>
  <c r="K535" i="8"/>
  <c r="K534" i="8"/>
  <c r="K533" i="8"/>
  <c r="K528" i="8"/>
  <c r="K527" i="8"/>
  <c r="K526" i="8"/>
  <c r="K521" i="8"/>
  <c r="K520" i="8"/>
  <c r="K519" i="8"/>
  <c r="K514" i="8"/>
  <c r="K513" i="8"/>
  <c r="K512" i="8"/>
  <c r="K507" i="8"/>
  <c r="K506" i="8"/>
  <c r="K505" i="8"/>
  <c r="K500" i="8"/>
  <c r="K499" i="8"/>
  <c r="K498" i="8"/>
  <c r="K493" i="8"/>
  <c r="K492" i="8"/>
  <c r="K491" i="8"/>
  <c r="K486" i="8"/>
  <c r="K485" i="8"/>
  <c r="K484" i="8"/>
  <c r="K479" i="8"/>
  <c r="K478" i="8"/>
  <c r="K477" i="8"/>
  <c r="K472" i="8"/>
  <c r="K471" i="8"/>
  <c r="K470" i="8"/>
  <c r="K465" i="8"/>
  <c r="K464" i="8"/>
  <c r="K463" i="8"/>
  <c r="K458" i="8"/>
  <c r="K457" i="8"/>
  <c r="K456" i="8"/>
  <c r="K451" i="8"/>
  <c r="K450" i="8"/>
  <c r="K449" i="8"/>
  <c r="K444" i="8"/>
  <c r="K443" i="8"/>
  <c r="K442" i="8"/>
  <c r="K437" i="8"/>
  <c r="K436" i="8"/>
  <c r="K435" i="8"/>
  <c r="K430" i="8"/>
  <c r="K429" i="8"/>
  <c r="K428" i="8"/>
  <c r="K423" i="8"/>
  <c r="K422" i="8"/>
  <c r="K421" i="8"/>
  <c r="K416" i="8"/>
  <c r="K415" i="8"/>
  <c r="K414" i="8"/>
  <c r="K409" i="8"/>
  <c r="K408" i="8"/>
  <c r="K407" i="8"/>
  <c r="K402" i="8"/>
  <c r="K401" i="8"/>
  <c r="K400" i="8"/>
  <c r="K395" i="8"/>
  <c r="K394" i="8"/>
  <c r="K393" i="8"/>
  <c r="K388" i="8"/>
  <c r="K387" i="8"/>
  <c r="K386" i="8"/>
  <c r="K381" i="8"/>
  <c r="K380" i="8"/>
  <c r="K379" i="8"/>
  <c r="K374" i="8"/>
  <c r="K373" i="8"/>
  <c r="K372" i="8"/>
  <c r="K367" i="8"/>
  <c r="K366" i="8"/>
  <c r="K365" i="8"/>
  <c r="K360" i="8"/>
  <c r="K359" i="8"/>
  <c r="K358" i="8"/>
  <c r="K353" i="8"/>
  <c r="K352" i="8"/>
  <c r="K351" i="8"/>
  <c r="K346" i="8"/>
  <c r="K345" i="8"/>
  <c r="K344" i="8"/>
  <c r="K339" i="8"/>
  <c r="K338" i="8"/>
  <c r="K337" i="8"/>
  <c r="K332" i="8"/>
  <c r="K331" i="8"/>
  <c r="K330" i="8"/>
  <c r="K325" i="8"/>
  <c r="K324" i="8"/>
  <c r="K323" i="8"/>
  <c r="K318" i="8"/>
  <c r="K317" i="8"/>
  <c r="K316" i="8"/>
  <c r="K311" i="8"/>
  <c r="K310" i="8"/>
  <c r="K309" i="8"/>
  <c r="K304" i="8"/>
  <c r="K303" i="8"/>
  <c r="K302" i="8"/>
  <c r="K297" i="8"/>
  <c r="K296" i="8"/>
  <c r="K295" i="8"/>
  <c r="K290" i="8"/>
  <c r="K289" i="8"/>
  <c r="K288" i="8"/>
  <c r="K283" i="8"/>
  <c r="K282" i="8"/>
  <c r="K281" i="8"/>
  <c r="K276" i="8"/>
  <c r="K275" i="8"/>
  <c r="K274" i="8"/>
  <c r="K269" i="8"/>
  <c r="K268" i="8"/>
  <c r="K267" i="8"/>
  <c r="K262" i="8"/>
  <c r="K261" i="8"/>
  <c r="K260" i="8"/>
  <c r="K255" i="8"/>
  <c r="K254" i="8"/>
  <c r="K253" i="8"/>
  <c r="K248" i="8"/>
  <c r="K247" i="8"/>
  <c r="K246" i="8"/>
  <c r="K241" i="8"/>
  <c r="K240" i="8"/>
  <c r="K239" i="8"/>
  <c r="K234" i="8"/>
  <c r="K233" i="8"/>
  <c r="K232" i="8"/>
  <c r="K227" i="8"/>
  <c r="K226" i="8"/>
  <c r="K225" i="8"/>
  <c r="K220" i="8"/>
  <c r="K219" i="8"/>
  <c r="K218" i="8"/>
  <c r="K213" i="8"/>
  <c r="K212" i="8"/>
  <c r="K211" i="8"/>
  <c r="K206" i="8"/>
  <c r="K205" i="8"/>
  <c r="K204" i="8"/>
  <c r="U77" i="9"/>
  <c r="U78" i="9"/>
  <c r="U79" i="9"/>
  <c r="U80" i="9"/>
  <c r="U81" i="9"/>
  <c r="U82" i="9"/>
  <c r="U83" i="9"/>
  <c r="U84" i="9"/>
  <c r="U85" i="9"/>
  <c r="U86" i="9"/>
  <c r="U87" i="9"/>
  <c r="U88" i="9"/>
  <c r="U89" i="9"/>
  <c r="U76" i="9"/>
  <c r="L7" i="9"/>
  <c r="U59" i="9"/>
  <c r="U60" i="9"/>
  <c r="U61" i="9"/>
  <c r="U62" i="9"/>
  <c r="U63" i="9"/>
  <c r="U64" i="9"/>
  <c r="U65" i="9"/>
  <c r="U66" i="9"/>
  <c r="U67" i="9"/>
  <c r="U68" i="9"/>
  <c r="U69" i="9"/>
  <c r="U70" i="9"/>
  <c r="U71" i="9"/>
  <c r="U58" i="9"/>
  <c r="R24" i="9"/>
  <c r="S24" i="9"/>
  <c r="U24" i="9"/>
  <c r="V24" i="9"/>
  <c r="Y24" i="9"/>
  <c r="Z24" i="9"/>
  <c r="AA24" i="9"/>
  <c r="AC24" i="9"/>
  <c r="AD24" i="9"/>
  <c r="R25" i="9"/>
  <c r="S25" i="9"/>
  <c r="T25" i="9"/>
  <c r="U25" i="9"/>
  <c r="V25" i="9"/>
  <c r="W25" i="9"/>
  <c r="Y25" i="9"/>
  <c r="Z25" i="9"/>
  <c r="AA25" i="9"/>
  <c r="AB25" i="9"/>
  <c r="AC25" i="9"/>
  <c r="AD25" i="9"/>
  <c r="AE25" i="9"/>
  <c r="R26" i="9"/>
  <c r="S26" i="9"/>
  <c r="T26" i="9"/>
  <c r="U26" i="9"/>
  <c r="V26" i="9"/>
  <c r="W26" i="9"/>
  <c r="Y26" i="9"/>
  <c r="Z26" i="9"/>
  <c r="AA26" i="9"/>
  <c r="AB26" i="9"/>
  <c r="AC26" i="9"/>
  <c r="AD26" i="9"/>
  <c r="AE26" i="9"/>
  <c r="R27" i="9"/>
  <c r="S27" i="9"/>
  <c r="T27" i="9"/>
  <c r="U27" i="9"/>
  <c r="V27" i="9"/>
  <c r="W27" i="9"/>
  <c r="Y27" i="9"/>
  <c r="Z27" i="9"/>
  <c r="AA27" i="9"/>
  <c r="AB27" i="9"/>
  <c r="AC27" i="9"/>
  <c r="AD27" i="9"/>
  <c r="AE27" i="9"/>
  <c r="R28" i="9"/>
  <c r="S28" i="9"/>
  <c r="T28" i="9"/>
  <c r="U28" i="9"/>
  <c r="V28" i="9"/>
  <c r="W28" i="9"/>
  <c r="Y28" i="9"/>
  <c r="Z28" i="9"/>
  <c r="AA28" i="9"/>
  <c r="AB28" i="9"/>
  <c r="AC28" i="9"/>
  <c r="AD28" i="9"/>
  <c r="AE28" i="9"/>
  <c r="R29" i="9"/>
  <c r="S29" i="9"/>
  <c r="T29" i="9"/>
  <c r="U29" i="9"/>
  <c r="V29" i="9"/>
  <c r="W29" i="9"/>
  <c r="Y29" i="9"/>
  <c r="Z29" i="9"/>
  <c r="AA29" i="9"/>
  <c r="AB29" i="9"/>
  <c r="AC29" i="9"/>
  <c r="AD29" i="9"/>
  <c r="AE29" i="9"/>
  <c r="R30" i="9"/>
  <c r="S30" i="9"/>
  <c r="T30" i="9"/>
  <c r="U30" i="9"/>
  <c r="V30" i="9"/>
  <c r="W30" i="9"/>
  <c r="Y30" i="9"/>
  <c r="Z30" i="9"/>
  <c r="AA30" i="9"/>
  <c r="AB30" i="9"/>
  <c r="AC30" i="9"/>
  <c r="AD30" i="9"/>
  <c r="AE30" i="9"/>
  <c r="R31" i="9"/>
  <c r="S31" i="9"/>
  <c r="T31" i="9"/>
  <c r="U31" i="9"/>
  <c r="V31" i="9"/>
  <c r="W31" i="9"/>
  <c r="Y31" i="9"/>
  <c r="Z31" i="9"/>
  <c r="AA31" i="9"/>
  <c r="AB31" i="9"/>
  <c r="AC31" i="9"/>
  <c r="AD31" i="9"/>
  <c r="AE31" i="9"/>
  <c r="R32" i="9"/>
  <c r="S32" i="9"/>
  <c r="T32" i="9"/>
  <c r="U32" i="9"/>
  <c r="V32" i="9"/>
  <c r="W32" i="9"/>
  <c r="Y32" i="9"/>
  <c r="Z32" i="9"/>
  <c r="AA32" i="9"/>
  <c r="AB32" i="9"/>
  <c r="AC32" i="9"/>
  <c r="AD32" i="9"/>
  <c r="AE32" i="9"/>
  <c r="R33" i="9"/>
  <c r="S33" i="9"/>
  <c r="T33" i="9"/>
  <c r="U33" i="9"/>
  <c r="V33" i="9"/>
  <c r="W33" i="9"/>
  <c r="Y33" i="9"/>
  <c r="Z33" i="9"/>
  <c r="AA33" i="9"/>
  <c r="AB33" i="9"/>
  <c r="AC33" i="9"/>
  <c r="AD33" i="9"/>
  <c r="AE33" i="9"/>
  <c r="R34" i="9"/>
  <c r="T34" i="9"/>
  <c r="U34" i="9"/>
  <c r="V34" i="9"/>
  <c r="W34" i="9"/>
  <c r="Y34" i="9"/>
  <c r="Z34" i="9"/>
  <c r="AB34" i="9"/>
  <c r="AC34" i="9"/>
  <c r="AD34" i="9"/>
  <c r="AE34" i="9"/>
  <c r="R35" i="9"/>
  <c r="T35" i="9"/>
  <c r="U35" i="9"/>
  <c r="V35" i="9"/>
  <c r="W35" i="9"/>
  <c r="Y35" i="9"/>
  <c r="Z35" i="9"/>
  <c r="AB35" i="9"/>
  <c r="AC35" i="9"/>
  <c r="AD35" i="9"/>
  <c r="AE35" i="9"/>
  <c r="R36" i="9"/>
  <c r="T36" i="9"/>
  <c r="U36" i="9"/>
  <c r="V36" i="9"/>
  <c r="W36" i="9"/>
  <c r="Y36" i="9"/>
  <c r="Z36" i="9"/>
  <c r="AB36" i="9"/>
  <c r="AC36" i="9"/>
  <c r="AD36" i="9"/>
  <c r="AE36" i="9"/>
  <c r="R37" i="9"/>
  <c r="T37" i="9"/>
  <c r="U37" i="9"/>
  <c r="V37" i="9"/>
  <c r="W37" i="9"/>
  <c r="Y37" i="9"/>
  <c r="Z37" i="9"/>
  <c r="AB37" i="9"/>
  <c r="AC37" i="9"/>
  <c r="AD37" i="9"/>
  <c r="AE37" i="9"/>
  <c r="Q25" i="9"/>
  <c r="Q26" i="9"/>
  <c r="Q27" i="9"/>
  <c r="Q28" i="9"/>
  <c r="Q29" i="9"/>
  <c r="Q30" i="9"/>
  <c r="Q31" i="9"/>
  <c r="Q32" i="9"/>
  <c r="Q33" i="9"/>
  <c r="Q34" i="9"/>
  <c r="Q35" i="9"/>
  <c r="Q36" i="9"/>
  <c r="Q37" i="9"/>
  <c r="Q24" i="9"/>
  <c r="L35" i="9"/>
  <c r="L8" i="9"/>
  <c r="L9" i="9"/>
  <c r="L10" i="9"/>
  <c r="L11" i="9"/>
  <c r="L12" i="9"/>
  <c r="L13" i="9"/>
  <c r="L14" i="9"/>
  <c r="L15" i="9"/>
  <c r="L16" i="9"/>
  <c r="L17" i="9"/>
  <c r="L18" i="9"/>
  <c r="L19" i="9"/>
  <c r="L20" i="9"/>
  <c r="L21" i="9"/>
  <c r="L22" i="9"/>
  <c r="L23" i="9"/>
  <c r="L24" i="9"/>
  <c r="L25" i="9"/>
  <c r="L26" i="9"/>
  <c r="L27" i="9"/>
  <c r="L28" i="9"/>
  <c r="L29" i="9"/>
  <c r="L30" i="9"/>
  <c r="L31" i="9"/>
  <c r="L32" i="9"/>
  <c r="L33" i="9"/>
  <c r="L34" i="9"/>
  <c r="L36" i="9"/>
  <c r="L37" i="9"/>
  <c r="L38" i="9"/>
  <c r="L39" i="9"/>
  <c r="L40" i="9"/>
  <c r="L41" i="9"/>
  <c r="L42" i="9"/>
  <c r="L43" i="9"/>
  <c r="L44" i="9"/>
  <c r="L45" i="9"/>
  <c r="L46" i="9"/>
  <c r="L47" i="9"/>
  <c r="L48" i="9"/>
  <c r="L49" i="9"/>
  <c r="L50" i="9"/>
  <c r="L51" i="9"/>
  <c r="L52" i="9"/>
  <c r="L53" i="9"/>
  <c r="L54" i="9"/>
  <c r="L55" i="9"/>
  <c r="L56" i="9"/>
  <c r="L57" i="9"/>
  <c r="L58" i="9"/>
  <c r="L59" i="9"/>
  <c r="L60" i="9"/>
  <c r="L61" i="9"/>
  <c r="L62" i="9"/>
  <c r="L63" i="9"/>
  <c r="L64" i="9"/>
  <c r="L65" i="9"/>
  <c r="L66" i="9"/>
  <c r="L67" i="9"/>
  <c r="L68" i="9"/>
  <c r="L69" i="9"/>
  <c r="L70" i="9"/>
  <c r="L71" i="9"/>
  <c r="L72" i="9"/>
  <c r="L73" i="9"/>
  <c r="L74" i="9"/>
  <c r="L75" i="9"/>
  <c r="L76" i="9"/>
  <c r="L77" i="9"/>
  <c r="L78" i="9"/>
  <c r="L79" i="9"/>
  <c r="L80" i="9"/>
  <c r="L81" i="9"/>
  <c r="L82" i="9"/>
  <c r="L83" i="9"/>
  <c r="L84" i="9"/>
  <c r="L85" i="9"/>
  <c r="L86" i="9"/>
  <c r="L87" i="9"/>
  <c r="L88" i="9"/>
  <c r="L89" i="9"/>
  <c r="L90" i="9"/>
  <c r="L91" i="9"/>
  <c r="L92" i="9"/>
  <c r="L93" i="9"/>
  <c r="L94" i="9"/>
  <c r="L95" i="9"/>
  <c r="L96" i="9"/>
  <c r="L97" i="9"/>
  <c r="L98" i="9"/>
  <c r="J5" i="8"/>
  <c r="J6" i="8"/>
  <c r="J7" i="8"/>
  <c r="J8" i="8"/>
  <c r="J9" i="8"/>
  <c r="J10" i="8"/>
  <c r="J11" i="8"/>
  <c r="J12" i="8"/>
  <c r="J13" i="8"/>
  <c r="J14" i="8"/>
  <c r="J15" i="8"/>
  <c r="J16" i="8"/>
  <c r="J17" i="8"/>
  <c r="J18" i="8"/>
  <c r="J19" i="8"/>
  <c r="J20" i="8"/>
  <c r="J21" i="8"/>
  <c r="J22" i="8"/>
  <c r="J23" i="8"/>
  <c r="J24" i="8"/>
  <c r="J25" i="8"/>
  <c r="J26" i="8"/>
  <c r="J27" i="8"/>
  <c r="J28" i="8"/>
  <c r="J29" i="8"/>
  <c r="J30" i="8"/>
  <c r="J31" i="8"/>
  <c r="J32" i="8"/>
  <c r="J33" i="8"/>
  <c r="J34" i="8"/>
  <c r="J35" i="8"/>
  <c r="J36" i="8"/>
  <c r="J37" i="8"/>
  <c r="J38" i="8"/>
  <c r="J39" i="8"/>
  <c r="J40" i="8"/>
  <c r="J41" i="8"/>
  <c r="J42" i="8"/>
  <c r="J43" i="8"/>
  <c r="J44" i="8"/>
  <c r="J45" i="8"/>
  <c r="J46" i="8"/>
  <c r="J47" i="8"/>
  <c r="J48" i="8"/>
  <c r="J49" i="8"/>
  <c r="J50" i="8"/>
  <c r="J51" i="8"/>
  <c r="J52" i="8"/>
  <c r="J53" i="8"/>
  <c r="J54" i="8"/>
  <c r="J55" i="8"/>
  <c r="J56" i="8"/>
  <c r="J57" i="8"/>
  <c r="J58" i="8"/>
  <c r="J59" i="8"/>
  <c r="J60" i="8"/>
  <c r="J61" i="8"/>
  <c r="J62" i="8"/>
  <c r="J63" i="8"/>
  <c r="J64" i="8"/>
  <c r="J65" i="8"/>
  <c r="J66" i="8"/>
  <c r="J67" i="8"/>
  <c r="J68" i="8"/>
  <c r="J69" i="8"/>
  <c r="J70" i="8"/>
  <c r="J71" i="8"/>
  <c r="J72" i="8"/>
  <c r="J73" i="8"/>
  <c r="J74" i="8"/>
  <c r="J75" i="8"/>
  <c r="J76" i="8"/>
  <c r="J77" i="8"/>
  <c r="J78" i="8"/>
  <c r="J79" i="8"/>
  <c r="J80" i="8"/>
  <c r="J81" i="8"/>
  <c r="J82" i="8"/>
  <c r="J83" i="8"/>
  <c r="J84" i="8"/>
  <c r="J85" i="8"/>
  <c r="J86" i="8"/>
  <c r="J87" i="8"/>
  <c r="J88" i="8"/>
  <c r="J89" i="8"/>
  <c r="J90" i="8"/>
  <c r="J91" i="8"/>
  <c r="J92" i="8"/>
  <c r="J93" i="8"/>
  <c r="J94" i="8"/>
  <c r="J95" i="8"/>
  <c r="J96" i="8"/>
  <c r="J97" i="8"/>
  <c r="J98" i="8"/>
  <c r="J99" i="8"/>
  <c r="J100" i="8"/>
  <c r="J101" i="8"/>
  <c r="J102" i="8"/>
  <c r="J103" i="8"/>
  <c r="J104" i="8"/>
  <c r="J105" i="8"/>
  <c r="J106" i="8"/>
  <c r="J107" i="8"/>
  <c r="J108" i="8"/>
  <c r="J109" i="8"/>
  <c r="J110" i="8"/>
  <c r="J111" i="8"/>
  <c r="J112" i="8"/>
  <c r="J113" i="8"/>
  <c r="J114" i="8"/>
  <c r="J115" i="8"/>
  <c r="J116" i="8"/>
  <c r="J117" i="8"/>
  <c r="J118" i="8"/>
  <c r="J119" i="8"/>
  <c r="J120" i="8"/>
  <c r="J121" i="8"/>
  <c r="J122" i="8"/>
  <c r="J123" i="8"/>
  <c r="J124" i="8"/>
  <c r="J125" i="8"/>
  <c r="J126" i="8"/>
  <c r="J127" i="8"/>
  <c r="J128" i="8"/>
  <c r="J129" i="8"/>
  <c r="J130" i="8"/>
  <c r="J131" i="8"/>
  <c r="J132" i="8"/>
  <c r="J133" i="8"/>
  <c r="J134" i="8"/>
  <c r="J135" i="8"/>
  <c r="J136" i="8"/>
  <c r="J137" i="8"/>
  <c r="J138" i="8"/>
  <c r="J139" i="8"/>
  <c r="J140" i="8"/>
  <c r="J141" i="8"/>
  <c r="J142" i="8"/>
  <c r="J143" i="8"/>
  <c r="J144" i="8"/>
  <c r="J145" i="8"/>
  <c r="J146" i="8"/>
  <c r="J147" i="8"/>
  <c r="J148" i="8"/>
  <c r="J149" i="8"/>
  <c r="J150" i="8"/>
  <c r="J151" i="8"/>
  <c r="J152" i="8"/>
  <c r="J153" i="8"/>
  <c r="J154" i="8"/>
  <c r="J155" i="8"/>
  <c r="J156" i="8"/>
  <c r="J157" i="8"/>
  <c r="J158" i="8"/>
  <c r="J159" i="8"/>
  <c r="J160" i="8"/>
  <c r="J161" i="8"/>
  <c r="J162" i="8"/>
  <c r="J163" i="8"/>
  <c r="J164" i="8"/>
  <c r="J165" i="8"/>
  <c r="J166" i="8"/>
  <c r="J167" i="8"/>
  <c r="J168" i="8"/>
  <c r="J169" i="8"/>
  <c r="J170" i="8"/>
  <c r="J171" i="8"/>
  <c r="J172" i="8"/>
  <c r="J173" i="8"/>
  <c r="J174" i="8"/>
  <c r="J175" i="8"/>
  <c r="J176" i="8"/>
  <c r="J177" i="8"/>
  <c r="J178" i="8"/>
  <c r="J179" i="8"/>
  <c r="J180" i="8"/>
  <c r="J181" i="8"/>
  <c r="J182" i="8"/>
  <c r="J183" i="8"/>
  <c r="J184" i="8"/>
  <c r="J185" i="8"/>
  <c r="J186" i="8"/>
  <c r="J187" i="8"/>
  <c r="J188" i="8"/>
  <c r="J189" i="8"/>
  <c r="J190" i="8"/>
  <c r="J191" i="8"/>
  <c r="J192" i="8"/>
  <c r="J193" i="8"/>
  <c r="J194" i="8"/>
  <c r="J195" i="8"/>
  <c r="J196" i="8"/>
  <c r="J197" i="8"/>
  <c r="J198" i="8"/>
  <c r="J199" i="8"/>
  <c r="J200" i="8"/>
  <c r="J201" i="8"/>
  <c r="J202" i="8"/>
  <c r="J203" i="8"/>
  <c r="J204" i="8"/>
  <c r="J205" i="8"/>
  <c r="J206" i="8"/>
  <c r="J207" i="8"/>
  <c r="J208" i="8"/>
  <c r="J209" i="8"/>
  <c r="J210" i="8"/>
  <c r="J211" i="8"/>
  <c r="J212" i="8"/>
  <c r="J213" i="8"/>
  <c r="J214" i="8"/>
  <c r="J215" i="8"/>
  <c r="J216" i="8"/>
  <c r="J217" i="8"/>
  <c r="J218" i="8"/>
  <c r="J219" i="8"/>
  <c r="J220" i="8"/>
  <c r="J221" i="8"/>
  <c r="J222" i="8"/>
  <c r="J223" i="8"/>
  <c r="J224" i="8"/>
  <c r="J225" i="8"/>
  <c r="J226" i="8"/>
  <c r="J227" i="8"/>
  <c r="J228" i="8"/>
  <c r="J229" i="8"/>
  <c r="J230" i="8"/>
  <c r="J231" i="8"/>
  <c r="J232" i="8"/>
  <c r="J233" i="8"/>
  <c r="J234" i="8"/>
  <c r="J235" i="8"/>
  <c r="J236" i="8"/>
  <c r="J237" i="8"/>
  <c r="J238" i="8"/>
  <c r="J239" i="8"/>
  <c r="J240" i="8"/>
  <c r="J241" i="8"/>
  <c r="J242" i="8"/>
  <c r="J243" i="8"/>
  <c r="J244" i="8"/>
  <c r="J245" i="8"/>
  <c r="J246" i="8"/>
  <c r="J247" i="8"/>
  <c r="J248" i="8"/>
  <c r="J249" i="8"/>
  <c r="J250" i="8"/>
  <c r="J251" i="8"/>
  <c r="J252" i="8"/>
  <c r="J253" i="8"/>
  <c r="J254" i="8"/>
  <c r="J255" i="8"/>
  <c r="J256" i="8"/>
  <c r="J257" i="8"/>
  <c r="J258" i="8"/>
  <c r="J259" i="8"/>
  <c r="J260" i="8"/>
  <c r="J261" i="8"/>
  <c r="J262" i="8"/>
  <c r="J263" i="8"/>
  <c r="J264" i="8"/>
  <c r="J265" i="8"/>
  <c r="J266" i="8"/>
  <c r="J267" i="8"/>
  <c r="J268" i="8"/>
  <c r="J269" i="8"/>
  <c r="J270" i="8"/>
  <c r="J271" i="8"/>
  <c r="J272" i="8"/>
  <c r="J273" i="8"/>
  <c r="J274" i="8"/>
  <c r="J275" i="8"/>
  <c r="J276" i="8"/>
  <c r="J277" i="8"/>
  <c r="J278" i="8"/>
  <c r="J279" i="8"/>
  <c r="J280" i="8"/>
  <c r="J281" i="8"/>
  <c r="J282" i="8"/>
  <c r="J283" i="8"/>
  <c r="J284" i="8"/>
  <c r="J285" i="8"/>
  <c r="J286" i="8"/>
  <c r="J287" i="8"/>
  <c r="J288" i="8"/>
  <c r="J289" i="8"/>
  <c r="J290" i="8"/>
  <c r="J291" i="8"/>
  <c r="J292" i="8"/>
  <c r="J293" i="8"/>
  <c r="J294" i="8"/>
  <c r="J295" i="8"/>
  <c r="J296" i="8"/>
  <c r="J297" i="8"/>
  <c r="J298" i="8"/>
  <c r="J299" i="8"/>
  <c r="J300" i="8"/>
  <c r="J301" i="8"/>
  <c r="J302" i="8"/>
  <c r="J303" i="8"/>
  <c r="J304" i="8"/>
  <c r="J305" i="8"/>
  <c r="J306" i="8"/>
  <c r="J307" i="8"/>
  <c r="J308" i="8"/>
  <c r="J309" i="8"/>
  <c r="J310" i="8"/>
  <c r="J311" i="8"/>
  <c r="J312" i="8"/>
  <c r="J313" i="8"/>
  <c r="J314" i="8"/>
  <c r="J315" i="8"/>
  <c r="J316" i="8"/>
  <c r="J317" i="8"/>
  <c r="J318" i="8"/>
  <c r="J319" i="8"/>
  <c r="J320" i="8"/>
  <c r="J321" i="8"/>
  <c r="J322" i="8"/>
  <c r="J323" i="8"/>
  <c r="J324" i="8"/>
  <c r="J325" i="8"/>
  <c r="J326" i="8"/>
  <c r="J327" i="8"/>
  <c r="J328" i="8"/>
  <c r="J329" i="8"/>
  <c r="J330" i="8"/>
  <c r="J331" i="8"/>
  <c r="J332" i="8"/>
  <c r="J333" i="8"/>
  <c r="J334" i="8"/>
  <c r="J335" i="8"/>
  <c r="J336" i="8"/>
  <c r="J337" i="8"/>
  <c r="J338" i="8"/>
  <c r="J339" i="8"/>
  <c r="J340" i="8"/>
  <c r="J341" i="8"/>
  <c r="J342" i="8"/>
  <c r="J343" i="8"/>
  <c r="J344" i="8"/>
  <c r="J345" i="8"/>
  <c r="J346" i="8"/>
  <c r="J347" i="8"/>
  <c r="J348" i="8"/>
  <c r="J349" i="8"/>
  <c r="J350" i="8"/>
  <c r="J351" i="8"/>
  <c r="J352" i="8"/>
  <c r="J353" i="8"/>
  <c r="J354" i="8"/>
  <c r="J355" i="8"/>
  <c r="J356" i="8"/>
  <c r="J357" i="8"/>
  <c r="J358" i="8"/>
  <c r="J359" i="8"/>
  <c r="J360" i="8"/>
  <c r="J361" i="8"/>
  <c r="J362" i="8"/>
  <c r="J363" i="8"/>
  <c r="J364" i="8"/>
  <c r="J365" i="8"/>
  <c r="J366" i="8"/>
  <c r="J367" i="8"/>
  <c r="J368" i="8"/>
  <c r="J369" i="8"/>
  <c r="J370" i="8"/>
  <c r="J371" i="8"/>
  <c r="J372" i="8"/>
  <c r="J373" i="8"/>
  <c r="J374" i="8"/>
  <c r="J375" i="8"/>
  <c r="J376" i="8"/>
  <c r="J377" i="8"/>
  <c r="J378" i="8"/>
  <c r="J379" i="8"/>
  <c r="J380" i="8"/>
  <c r="J381" i="8"/>
  <c r="J382" i="8"/>
  <c r="J383" i="8"/>
  <c r="J384" i="8"/>
  <c r="J385" i="8"/>
  <c r="J386" i="8"/>
  <c r="J387" i="8"/>
  <c r="J388" i="8"/>
  <c r="J389" i="8"/>
  <c r="J390" i="8"/>
  <c r="J391" i="8"/>
  <c r="J392" i="8"/>
  <c r="J393" i="8"/>
  <c r="J394" i="8"/>
  <c r="J395" i="8"/>
  <c r="J396" i="8"/>
  <c r="J397" i="8"/>
  <c r="J398" i="8"/>
  <c r="J399" i="8"/>
  <c r="J400" i="8"/>
  <c r="J401" i="8"/>
  <c r="J402" i="8"/>
  <c r="J403" i="8"/>
  <c r="J404" i="8"/>
  <c r="J405" i="8"/>
  <c r="J406" i="8"/>
  <c r="J407" i="8"/>
  <c r="J408" i="8"/>
  <c r="J409" i="8"/>
  <c r="J410" i="8"/>
  <c r="J411" i="8"/>
  <c r="J412" i="8"/>
  <c r="J413" i="8"/>
  <c r="J414" i="8"/>
  <c r="J415" i="8"/>
  <c r="J416" i="8"/>
  <c r="J417" i="8"/>
  <c r="J418" i="8"/>
  <c r="J419" i="8"/>
  <c r="J420" i="8"/>
  <c r="J421" i="8"/>
  <c r="J422" i="8"/>
  <c r="J423" i="8"/>
  <c r="J424" i="8"/>
  <c r="J425" i="8"/>
  <c r="J426" i="8"/>
  <c r="J427" i="8"/>
  <c r="J428" i="8"/>
  <c r="J429" i="8"/>
  <c r="J430" i="8"/>
  <c r="J431" i="8"/>
  <c r="J432" i="8"/>
  <c r="J433" i="8"/>
  <c r="J434" i="8"/>
  <c r="J435" i="8"/>
  <c r="J436" i="8"/>
  <c r="J437" i="8"/>
  <c r="J438" i="8"/>
  <c r="J439" i="8"/>
  <c r="J440" i="8"/>
  <c r="J441" i="8"/>
  <c r="J442" i="8"/>
  <c r="J443" i="8"/>
  <c r="J444" i="8"/>
  <c r="J445" i="8"/>
  <c r="J446" i="8"/>
  <c r="J447" i="8"/>
  <c r="J448" i="8"/>
  <c r="J449" i="8"/>
  <c r="J450" i="8"/>
  <c r="J451" i="8"/>
  <c r="J452" i="8"/>
  <c r="J453" i="8"/>
  <c r="J454" i="8"/>
  <c r="J455" i="8"/>
  <c r="J456" i="8"/>
  <c r="J457" i="8"/>
  <c r="J458" i="8"/>
  <c r="J459" i="8"/>
  <c r="J460" i="8"/>
  <c r="J461" i="8"/>
  <c r="J462" i="8"/>
  <c r="J463" i="8"/>
  <c r="J464" i="8"/>
  <c r="J465" i="8"/>
  <c r="J466" i="8"/>
  <c r="J467" i="8"/>
  <c r="J468" i="8"/>
  <c r="J469" i="8"/>
  <c r="J470" i="8"/>
  <c r="J471" i="8"/>
  <c r="J472" i="8"/>
  <c r="J473" i="8"/>
  <c r="J474" i="8"/>
  <c r="J475" i="8"/>
  <c r="J476" i="8"/>
  <c r="J477" i="8"/>
  <c r="J478" i="8"/>
  <c r="J479" i="8"/>
  <c r="J480" i="8"/>
  <c r="J481" i="8"/>
  <c r="J482" i="8"/>
  <c r="J483" i="8"/>
  <c r="J484" i="8"/>
  <c r="J485" i="8"/>
  <c r="J486" i="8"/>
  <c r="J487" i="8"/>
  <c r="J488" i="8"/>
  <c r="J489" i="8"/>
  <c r="J490" i="8"/>
  <c r="J491" i="8"/>
  <c r="J492" i="8"/>
  <c r="J493" i="8"/>
  <c r="J494" i="8"/>
  <c r="J495" i="8"/>
  <c r="J496" i="8"/>
  <c r="J497" i="8"/>
  <c r="J498" i="8"/>
  <c r="J499" i="8"/>
  <c r="J500" i="8"/>
  <c r="J501" i="8"/>
  <c r="J502" i="8"/>
  <c r="J503" i="8"/>
  <c r="J504" i="8"/>
  <c r="J505" i="8"/>
  <c r="J506" i="8"/>
  <c r="J507" i="8"/>
  <c r="J508" i="8"/>
  <c r="J509" i="8"/>
  <c r="J510" i="8"/>
  <c r="J511" i="8"/>
  <c r="J512" i="8"/>
  <c r="J513" i="8"/>
  <c r="J514" i="8"/>
  <c r="J515" i="8"/>
  <c r="J516" i="8"/>
  <c r="J517" i="8"/>
  <c r="J518" i="8"/>
  <c r="J519" i="8"/>
  <c r="J520" i="8"/>
  <c r="J521" i="8"/>
  <c r="J522" i="8"/>
  <c r="J523" i="8"/>
  <c r="J524" i="8"/>
  <c r="J525" i="8"/>
  <c r="J526" i="8"/>
  <c r="J527" i="8"/>
  <c r="J528" i="8"/>
  <c r="J529" i="8"/>
  <c r="J530" i="8"/>
  <c r="J531" i="8"/>
  <c r="J532" i="8"/>
  <c r="J533" i="8"/>
  <c r="J534" i="8"/>
  <c r="J535" i="8"/>
  <c r="J536" i="8"/>
  <c r="J537" i="8"/>
  <c r="J538" i="8"/>
  <c r="J539" i="8"/>
  <c r="J540" i="8"/>
  <c r="J541" i="8"/>
  <c r="J542" i="8"/>
  <c r="J543" i="8"/>
  <c r="J544" i="8"/>
  <c r="J545" i="8"/>
  <c r="J546" i="8"/>
  <c r="J547" i="8"/>
  <c r="J548" i="8"/>
  <c r="J549" i="8"/>
  <c r="J550" i="8"/>
  <c r="J551" i="8"/>
  <c r="J552" i="8"/>
  <c r="J553" i="8"/>
  <c r="J554" i="8"/>
  <c r="J555" i="8"/>
  <c r="J556" i="8"/>
  <c r="J557" i="8"/>
  <c r="J558" i="8"/>
  <c r="J559" i="8"/>
  <c r="J560" i="8"/>
  <c r="J561" i="8"/>
  <c r="J562" i="8"/>
  <c r="J563" i="8"/>
  <c r="J564" i="8"/>
  <c r="J565" i="8"/>
  <c r="J566" i="8"/>
  <c r="J567" i="8"/>
  <c r="J568" i="8"/>
  <c r="J569" i="8"/>
  <c r="J570" i="8"/>
  <c r="J571" i="8"/>
  <c r="J572" i="8"/>
  <c r="J573" i="8"/>
  <c r="J574" i="8"/>
  <c r="J575" i="8"/>
  <c r="J576" i="8"/>
  <c r="J577" i="8"/>
  <c r="J578" i="8"/>
  <c r="J579" i="8"/>
  <c r="J580" i="8"/>
  <c r="J581" i="8"/>
  <c r="J582" i="8"/>
  <c r="J583" i="8"/>
  <c r="J584" i="8"/>
  <c r="J585" i="8"/>
  <c r="J586" i="8"/>
  <c r="J587" i="8"/>
  <c r="J588" i="8"/>
  <c r="J589" i="8"/>
  <c r="J590" i="8"/>
  <c r="J591" i="8"/>
  <c r="J592" i="8"/>
  <c r="J593" i="8"/>
  <c r="J594" i="8"/>
  <c r="J595" i="8"/>
  <c r="J596" i="8"/>
  <c r="J597" i="8"/>
  <c r="J598" i="8"/>
  <c r="J599" i="8"/>
  <c r="J600" i="8"/>
  <c r="J601" i="8"/>
  <c r="J602" i="8"/>
  <c r="J603" i="8"/>
  <c r="J604" i="8"/>
  <c r="J605" i="8"/>
  <c r="J606" i="8"/>
  <c r="J607" i="8"/>
  <c r="J608" i="8"/>
  <c r="J609" i="8"/>
  <c r="J610" i="8"/>
  <c r="J611" i="8"/>
  <c r="J612" i="8"/>
  <c r="J613" i="8"/>
  <c r="J614" i="8"/>
  <c r="J615" i="8"/>
  <c r="J616" i="8"/>
  <c r="J617" i="8"/>
  <c r="J618" i="8"/>
  <c r="J619" i="8"/>
  <c r="J620" i="8"/>
  <c r="J621" i="8"/>
  <c r="J622" i="8"/>
  <c r="J623" i="8"/>
  <c r="J624" i="8"/>
  <c r="J625" i="8"/>
  <c r="J626" i="8"/>
  <c r="J627" i="8"/>
  <c r="J628" i="8"/>
  <c r="J629" i="8"/>
  <c r="J630" i="8"/>
  <c r="J631" i="8"/>
  <c r="J632" i="8"/>
  <c r="J633" i="8"/>
  <c r="J634" i="8"/>
  <c r="J635" i="8"/>
  <c r="J636" i="8"/>
  <c r="J637" i="8"/>
  <c r="J638" i="8"/>
  <c r="J639" i="8"/>
  <c r="J640" i="8"/>
  <c r="J641" i="8"/>
  <c r="J642" i="8"/>
  <c r="J643" i="8"/>
  <c r="J644" i="8"/>
  <c r="J645" i="8"/>
  <c r="J646" i="8"/>
  <c r="J647" i="8"/>
  <c r="J4" i="8"/>
  <c r="I5" i="8"/>
  <c r="I6" i="8"/>
  <c r="I7" i="8"/>
  <c r="I8" i="8"/>
  <c r="I9" i="8"/>
  <c r="I10" i="8"/>
  <c r="I11" i="8"/>
  <c r="I12" i="8"/>
  <c r="I13" i="8"/>
  <c r="I14" i="8"/>
  <c r="I15" i="8"/>
  <c r="I16" i="8"/>
  <c r="I17" i="8"/>
  <c r="I18" i="8"/>
  <c r="I19" i="8"/>
  <c r="I20" i="8"/>
  <c r="I21" i="8"/>
  <c r="I22" i="8"/>
  <c r="I23" i="8"/>
  <c r="I24" i="8"/>
  <c r="I25" i="8"/>
  <c r="I26" i="8"/>
  <c r="I27" i="8"/>
  <c r="I28" i="8"/>
  <c r="I29" i="8"/>
  <c r="I30" i="8"/>
  <c r="I31" i="8"/>
  <c r="I32" i="8"/>
  <c r="I33" i="8"/>
  <c r="I34" i="8"/>
  <c r="I35" i="8"/>
  <c r="I36" i="8"/>
  <c r="I37" i="8"/>
  <c r="I38" i="8"/>
  <c r="I39" i="8"/>
  <c r="I40" i="8"/>
  <c r="I41" i="8"/>
  <c r="I42" i="8"/>
  <c r="I43" i="8"/>
  <c r="I44" i="8"/>
  <c r="I45" i="8"/>
  <c r="I46" i="8"/>
  <c r="I47" i="8"/>
  <c r="I48" i="8"/>
  <c r="I49" i="8"/>
  <c r="I50" i="8"/>
  <c r="I51" i="8"/>
  <c r="I52" i="8"/>
  <c r="I53" i="8"/>
  <c r="I54" i="8"/>
  <c r="I55" i="8"/>
  <c r="I56" i="8"/>
  <c r="I57" i="8"/>
  <c r="I58" i="8"/>
  <c r="I59" i="8"/>
  <c r="I60" i="8"/>
  <c r="I61" i="8"/>
  <c r="I62" i="8"/>
  <c r="I63" i="8"/>
  <c r="I64" i="8"/>
  <c r="I65" i="8"/>
  <c r="I66" i="8"/>
  <c r="I67" i="8"/>
  <c r="I68" i="8"/>
  <c r="I69" i="8"/>
  <c r="I70" i="8"/>
  <c r="I71" i="8"/>
  <c r="I72" i="8"/>
  <c r="I73" i="8"/>
  <c r="I74" i="8"/>
  <c r="I75" i="8"/>
  <c r="I76" i="8"/>
  <c r="I77" i="8"/>
  <c r="I78" i="8"/>
  <c r="I79" i="8"/>
  <c r="I80" i="8"/>
  <c r="I81" i="8"/>
  <c r="I82" i="8"/>
  <c r="I83" i="8"/>
  <c r="I84" i="8"/>
  <c r="I85" i="8"/>
  <c r="I86" i="8"/>
  <c r="I87" i="8"/>
  <c r="I88" i="8"/>
  <c r="I89" i="8"/>
  <c r="I90" i="8"/>
  <c r="I91" i="8"/>
  <c r="I92" i="8"/>
  <c r="I93" i="8"/>
  <c r="I94" i="8"/>
  <c r="I95" i="8"/>
  <c r="I96" i="8"/>
  <c r="I97" i="8"/>
  <c r="I98" i="8"/>
  <c r="I99" i="8"/>
  <c r="I100" i="8"/>
  <c r="I101" i="8"/>
  <c r="I102" i="8"/>
  <c r="I103" i="8"/>
  <c r="I104" i="8"/>
  <c r="I105" i="8"/>
  <c r="I106" i="8"/>
  <c r="I107" i="8"/>
  <c r="I108" i="8"/>
  <c r="I109" i="8"/>
  <c r="I110" i="8"/>
  <c r="I111" i="8"/>
  <c r="I112" i="8"/>
  <c r="I113" i="8"/>
  <c r="I114" i="8"/>
  <c r="I115" i="8"/>
  <c r="I116" i="8"/>
  <c r="I117" i="8"/>
  <c r="I118" i="8"/>
  <c r="I119" i="8"/>
  <c r="I120" i="8"/>
  <c r="I121" i="8"/>
  <c r="I122" i="8"/>
  <c r="I123" i="8"/>
  <c r="I124" i="8"/>
  <c r="I125" i="8"/>
  <c r="I126" i="8"/>
  <c r="I127" i="8"/>
  <c r="I128" i="8"/>
  <c r="I129" i="8"/>
  <c r="I130" i="8"/>
  <c r="I131" i="8"/>
  <c r="I132" i="8"/>
  <c r="I133" i="8"/>
  <c r="I134" i="8"/>
  <c r="I135" i="8"/>
  <c r="I136" i="8"/>
  <c r="I137" i="8"/>
  <c r="I138" i="8"/>
  <c r="I139" i="8"/>
  <c r="I140" i="8"/>
  <c r="I141" i="8"/>
  <c r="I142" i="8"/>
  <c r="I143" i="8"/>
  <c r="I144" i="8"/>
  <c r="I145" i="8"/>
  <c r="I146" i="8"/>
  <c r="I147" i="8"/>
  <c r="I148" i="8"/>
  <c r="I149" i="8"/>
  <c r="I150" i="8"/>
  <c r="I151" i="8"/>
  <c r="I152" i="8"/>
  <c r="I153" i="8"/>
  <c r="I154" i="8"/>
  <c r="I155" i="8"/>
  <c r="I156" i="8"/>
  <c r="I157" i="8"/>
  <c r="I158" i="8"/>
  <c r="I159" i="8"/>
  <c r="I160" i="8"/>
  <c r="I161" i="8"/>
  <c r="I162" i="8"/>
  <c r="I163" i="8"/>
  <c r="I164" i="8"/>
  <c r="I165" i="8"/>
  <c r="I166" i="8"/>
  <c r="I167" i="8"/>
  <c r="I168" i="8"/>
  <c r="I169" i="8"/>
  <c r="I170" i="8"/>
  <c r="I171" i="8"/>
  <c r="I172" i="8"/>
  <c r="I173" i="8"/>
  <c r="I174" i="8"/>
  <c r="I175" i="8"/>
  <c r="I176" i="8"/>
  <c r="I177" i="8"/>
  <c r="I178" i="8"/>
  <c r="I179" i="8"/>
  <c r="I180" i="8"/>
  <c r="I181" i="8"/>
  <c r="I182" i="8"/>
  <c r="I183" i="8"/>
  <c r="I184" i="8"/>
  <c r="I185" i="8"/>
  <c r="I186" i="8"/>
  <c r="I187" i="8"/>
  <c r="I188" i="8"/>
  <c r="I189" i="8"/>
  <c r="I190" i="8"/>
  <c r="I191" i="8"/>
  <c r="I192" i="8"/>
  <c r="I193" i="8"/>
  <c r="I194" i="8"/>
  <c r="I195" i="8"/>
  <c r="I196" i="8"/>
  <c r="I197" i="8"/>
  <c r="I198" i="8"/>
  <c r="I199" i="8"/>
  <c r="I200" i="8"/>
  <c r="I201" i="8"/>
  <c r="I202" i="8"/>
  <c r="I203" i="8"/>
  <c r="I204" i="8"/>
  <c r="I205" i="8"/>
  <c r="I206" i="8"/>
  <c r="I207" i="8"/>
  <c r="I208" i="8"/>
  <c r="I209" i="8"/>
  <c r="I210" i="8"/>
  <c r="I211" i="8"/>
  <c r="I212" i="8"/>
  <c r="I213" i="8"/>
  <c r="I214" i="8"/>
  <c r="I215" i="8"/>
  <c r="I216" i="8"/>
  <c r="I217" i="8"/>
  <c r="I218" i="8"/>
  <c r="I219" i="8"/>
  <c r="I220" i="8"/>
  <c r="I221" i="8"/>
  <c r="I222" i="8"/>
  <c r="I223" i="8"/>
  <c r="I224" i="8"/>
  <c r="I225" i="8"/>
  <c r="I226" i="8"/>
  <c r="I227" i="8"/>
  <c r="I228" i="8"/>
  <c r="I229" i="8"/>
  <c r="I230" i="8"/>
  <c r="I231" i="8"/>
  <c r="I232" i="8"/>
  <c r="I233" i="8"/>
  <c r="I234" i="8"/>
  <c r="I235" i="8"/>
  <c r="I236" i="8"/>
  <c r="I237" i="8"/>
  <c r="I238" i="8"/>
  <c r="I239" i="8"/>
  <c r="I240" i="8"/>
  <c r="I241" i="8"/>
  <c r="I242" i="8"/>
  <c r="I243" i="8"/>
  <c r="I244" i="8"/>
  <c r="I245" i="8"/>
  <c r="I246" i="8"/>
  <c r="I247" i="8"/>
  <c r="I248" i="8"/>
  <c r="I249" i="8"/>
  <c r="I250" i="8"/>
  <c r="I251" i="8"/>
  <c r="I252" i="8"/>
  <c r="I253" i="8"/>
  <c r="I254" i="8"/>
  <c r="I255" i="8"/>
  <c r="I256" i="8"/>
  <c r="I257" i="8"/>
  <c r="I258" i="8"/>
  <c r="I259" i="8"/>
  <c r="I260" i="8"/>
  <c r="I261" i="8"/>
  <c r="I262" i="8"/>
  <c r="I263" i="8"/>
  <c r="I264" i="8"/>
  <c r="I265" i="8"/>
  <c r="I266" i="8"/>
  <c r="I267" i="8"/>
  <c r="I268" i="8"/>
  <c r="I269" i="8"/>
  <c r="I270" i="8"/>
  <c r="I271" i="8"/>
  <c r="I272" i="8"/>
  <c r="I273" i="8"/>
  <c r="I274" i="8"/>
  <c r="I275" i="8"/>
  <c r="I276" i="8"/>
  <c r="I277" i="8"/>
  <c r="I278" i="8"/>
  <c r="I279" i="8"/>
  <c r="I280" i="8"/>
  <c r="I281" i="8"/>
  <c r="I282" i="8"/>
  <c r="I283" i="8"/>
  <c r="I284" i="8"/>
  <c r="I285" i="8"/>
  <c r="I286" i="8"/>
  <c r="I287" i="8"/>
  <c r="I288" i="8"/>
  <c r="I289" i="8"/>
  <c r="I290" i="8"/>
  <c r="I291" i="8"/>
  <c r="I292" i="8"/>
  <c r="I293" i="8"/>
  <c r="I294" i="8"/>
  <c r="I295" i="8"/>
  <c r="I296" i="8"/>
  <c r="I297" i="8"/>
  <c r="I298" i="8"/>
  <c r="I299" i="8"/>
  <c r="I300" i="8"/>
  <c r="I301" i="8"/>
  <c r="I302" i="8"/>
  <c r="I303" i="8"/>
  <c r="I304" i="8"/>
  <c r="I305" i="8"/>
  <c r="I306" i="8"/>
  <c r="I307" i="8"/>
  <c r="I308" i="8"/>
  <c r="I309" i="8"/>
  <c r="I310" i="8"/>
  <c r="I311" i="8"/>
  <c r="I312" i="8"/>
  <c r="I313" i="8"/>
  <c r="I314" i="8"/>
  <c r="I315" i="8"/>
  <c r="I316" i="8"/>
  <c r="I317" i="8"/>
  <c r="I318" i="8"/>
  <c r="I319" i="8"/>
  <c r="I320" i="8"/>
  <c r="I321" i="8"/>
  <c r="I322" i="8"/>
  <c r="I323" i="8"/>
  <c r="I324" i="8"/>
  <c r="I325" i="8"/>
  <c r="I326" i="8"/>
  <c r="I327" i="8"/>
  <c r="I328" i="8"/>
  <c r="I329" i="8"/>
  <c r="I330" i="8"/>
  <c r="I331" i="8"/>
  <c r="I332" i="8"/>
  <c r="I333" i="8"/>
  <c r="I334" i="8"/>
  <c r="I335" i="8"/>
  <c r="I336" i="8"/>
  <c r="I337" i="8"/>
  <c r="I338" i="8"/>
  <c r="I339" i="8"/>
  <c r="I340" i="8"/>
  <c r="I341" i="8"/>
  <c r="I342" i="8"/>
  <c r="I343" i="8"/>
  <c r="I344" i="8"/>
  <c r="I345" i="8"/>
  <c r="I346" i="8"/>
  <c r="I347" i="8"/>
  <c r="I348" i="8"/>
  <c r="I349" i="8"/>
  <c r="I350" i="8"/>
  <c r="I351" i="8"/>
  <c r="I352" i="8"/>
  <c r="I353" i="8"/>
  <c r="I354" i="8"/>
  <c r="I355" i="8"/>
  <c r="I356" i="8"/>
  <c r="I357" i="8"/>
  <c r="I358" i="8"/>
  <c r="I359" i="8"/>
  <c r="I360" i="8"/>
  <c r="I361" i="8"/>
  <c r="I362" i="8"/>
  <c r="I363" i="8"/>
  <c r="I364" i="8"/>
  <c r="I365" i="8"/>
  <c r="I366" i="8"/>
  <c r="I367" i="8"/>
  <c r="I368" i="8"/>
  <c r="I369" i="8"/>
  <c r="I370" i="8"/>
  <c r="I371" i="8"/>
  <c r="I372" i="8"/>
  <c r="I373" i="8"/>
  <c r="I374" i="8"/>
  <c r="I375" i="8"/>
  <c r="I376" i="8"/>
  <c r="I377" i="8"/>
  <c r="I378" i="8"/>
  <c r="I379" i="8"/>
  <c r="I380" i="8"/>
  <c r="I381" i="8"/>
  <c r="I382" i="8"/>
  <c r="I383" i="8"/>
  <c r="I384" i="8"/>
  <c r="I385" i="8"/>
  <c r="I386" i="8"/>
  <c r="I387" i="8"/>
  <c r="I388" i="8"/>
  <c r="I389" i="8"/>
  <c r="I390" i="8"/>
  <c r="I391" i="8"/>
  <c r="I392" i="8"/>
  <c r="I393" i="8"/>
  <c r="I394" i="8"/>
  <c r="I395" i="8"/>
  <c r="I396" i="8"/>
  <c r="I397" i="8"/>
  <c r="I398" i="8"/>
  <c r="I399" i="8"/>
  <c r="I400" i="8"/>
  <c r="I401" i="8"/>
  <c r="I402" i="8"/>
  <c r="I403" i="8"/>
  <c r="I404" i="8"/>
  <c r="I405" i="8"/>
  <c r="I406" i="8"/>
  <c r="I407" i="8"/>
  <c r="I408" i="8"/>
  <c r="I409" i="8"/>
  <c r="I410" i="8"/>
  <c r="I411" i="8"/>
  <c r="I412" i="8"/>
  <c r="I413" i="8"/>
  <c r="I414" i="8"/>
  <c r="I415" i="8"/>
  <c r="I416" i="8"/>
  <c r="I417" i="8"/>
  <c r="I418" i="8"/>
  <c r="I419" i="8"/>
  <c r="I420" i="8"/>
  <c r="I421" i="8"/>
  <c r="I422" i="8"/>
  <c r="I423" i="8"/>
  <c r="I424" i="8"/>
  <c r="I425" i="8"/>
  <c r="I426" i="8"/>
  <c r="I427" i="8"/>
  <c r="I428" i="8"/>
  <c r="I429" i="8"/>
  <c r="I430" i="8"/>
  <c r="I431" i="8"/>
  <c r="I432" i="8"/>
  <c r="I433" i="8"/>
  <c r="I434" i="8"/>
  <c r="I435" i="8"/>
  <c r="I436" i="8"/>
  <c r="I437" i="8"/>
  <c r="I438" i="8"/>
  <c r="I439" i="8"/>
  <c r="I440" i="8"/>
  <c r="I441" i="8"/>
  <c r="I442" i="8"/>
  <c r="I443" i="8"/>
  <c r="I444" i="8"/>
  <c r="I445" i="8"/>
  <c r="I446" i="8"/>
  <c r="I447" i="8"/>
  <c r="I448" i="8"/>
  <c r="I449" i="8"/>
  <c r="I450" i="8"/>
  <c r="I451" i="8"/>
  <c r="I452" i="8"/>
  <c r="I453" i="8"/>
  <c r="I454" i="8"/>
  <c r="I455" i="8"/>
  <c r="I456" i="8"/>
  <c r="I457" i="8"/>
  <c r="I458" i="8"/>
  <c r="I459" i="8"/>
  <c r="I460" i="8"/>
  <c r="I461" i="8"/>
  <c r="I462" i="8"/>
  <c r="I463" i="8"/>
  <c r="I464" i="8"/>
  <c r="I465" i="8"/>
  <c r="I466" i="8"/>
  <c r="I467" i="8"/>
  <c r="I468" i="8"/>
  <c r="I469" i="8"/>
  <c r="I470" i="8"/>
  <c r="I471" i="8"/>
  <c r="I472" i="8"/>
  <c r="I473" i="8"/>
  <c r="I474" i="8"/>
  <c r="I475" i="8"/>
  <c r="I476" i="8"/>
  <c r="I477" i="8"/>
  <c r="I478" i="8"/>
  <c r="I479" i="8"/>
  <c r="I480" i="8"/>
  <c r="I481" i="8"/>
  <c r="I482" i="8"/>
  <c r="I483" i="8"/>
  <c r="I484" i="8"/>
  <c r="I485" i="8"/>
  <c r="I486" i="8"/>
  <c r="I487" i="8"/>
  <c r="I488" i="8"/>
  <c r="I489" i="8"/>
  <c r="I490" i="8"/>
  <c r="I491" i="8"/>
  <c r="I492" i="8"/>
  <c r="I493" i="8"/>
  <c r="I494" i="8"/>
  <c r="I495" i="8"/>
  <c r="I496" i="8"/>
  <c r="I497" i="8"/>
  <c r="I498" i="8"/>
  <c r="I499" i="8"/>
  <c r="I500" i="8"/>
  <c r="I501" i="8"/>
  <c r="I502" i="8"/>
  <c r="I503" i="8"/>
  <c r="I504" i="8"/>
  <c r="I505" i="8"/>
  <c r="I506" i="8"/>
  <c r="I507" i="8"/>
  <c r="I508" i="8"/>
  <c r="I509" i="8"/>
  <c r="I510" i="8"/>
  <c r="I511" i="8"/>
  <c r="I512" i="8"/>
  <c r="I513" i="8"/>
  <c r="I514" i="8"/>
  <c r="I515" i="8"/>
  <c r="I516" i="8"/>
  <c r="I517" i="8"/>
  <c r="I518" i="8"/>
  <c r="I519" i="8"/>
  <c r="I520" i="8"/>
  <c r="I521" i="8"/>
  <c r="I522" i="8"/>
  <c r="I523" i="8"/>
  <c r="I524" i="8"/>
  <c r="I525" i="8"/>
  <c r="I526" i="8"/>
  <c r="I527" i="8"/>
  <c r="I528" i="8"/>
  <c r="I529" i="8"/>
  <c r="I530" i="8"/>
  <c r="I531" i="8"/>
  <c r="I532" i="8"/>
  <c r="I533" i="8"/>
  <c r="I534" i="8"/>
  <c r="I535" i="8"/>
  <c r="I536" i="8"/>
  <c r="I537" i="8"/>
  <c r="I538" i="8"/>
  <c r="I539" i="8"/>
  <c r="I540" i="8"/>
  <c r="I541" i="8"/>
  <c r="I542" i="8"/>
  <c r="I543" i="8"/>
  <c r="I544" i="8"/>
  <c r="I545" i="8"/>
  <c r="I546" i="8"/>
  <c r="I547" i="8"/>
  <c r="I548" i="8"/>
  <c r="I549" i="8"/>
  <c r="I550" i="8"/>
  <c r="I551" i="8"/>
  <c r="I552" i="8"/>
  <c r="I553" i="8"/>
  <c r="I554" i="8"/>
  <c r="I555" i="8"/>
  <c r="I556" i="8"/>
  <c r="I557" i="8"/>
  <c r="I558" i="8"/>
  <c r="I559" i="8"/>
  <c r="I560" i="8"/>
  <c r="I561" i="8"/>
  <c r="I562" i="8"/>
  <c r="I563" i="8"/>
  <c r="I564" i="8"/>
  <c r="I565" i="8"/>
  <c r="I566" i="8"/>
  <c r="I567" i="8"/>
  <c r="I568" i="8"/>
  <c r="I569" i="8"/>
  <c r="I570" i="8"/>
  <c r="I571" i="8"/>
  <c r="I572" i="8"/>
  <c r="I573" i="8"/>
  <c r="I574" i="8"/>
  <c r="I575" i="8"/>
  <c r="I576" i="8"/>
  <c r="I577" i="8"/>
  <c r="I578" i="8"/>
  <c r="I579" i="8"/>
  <c r="I580" i="8"/>
  <c r="I581" i="8"/>
  <c r="I582" i="8"/>
  <c r="I583" i="8"/>
  <c r="I584" i="8"/>
  <c r="I585" i="8"/>
  <c r="I586" i="8"/>
  <c r="I587" i="8"/>
  <c r="I588" i="8"/>
  <c r="I589" i="8"/>
  <c r="I590" i="8"/>
  <c r="I591" i="8"/>
  <c r="I592" i="8"/>
  <c r="I593" i="8"/>
  <c r="I594" i="8"/>
  <c r="I595" i="8"/>
  <c r="I596" i="8"/>
  <c r="I597" i="8"/>
  <c r="I598" i="8"/>
  <c r="I599" i="8"/>
  <c r="I600" i="8"/>
  <c r="I601" i="8"/>
  <c r="I602" i="8"/>
  <c r="I603" i="8"/>
  <c r="I604" i="8"/>
  <c r="I605" i="8"/>
  <c r="I606" i="8"/>
  <c r="I607" i="8"/>
  <c r="I608" i="8"/>
  <c r="I609" i="8"/>
  <c r="I610" i="8"/>
  <c r="I611" i="8"/>
  <c r="I612" i="8"/>
  <c r="I613" i="8"/>
  <c r="I614" i="8"/>
  <c r="I615" i="8"/>
  <c r="I616" i="8"/>
  <c r="I617" i="8"/>
  <c r="I618" i="8"/>
  <c r="I619" i="8"/>
  <c r="I620" i="8"/>
  <c r="I621" i="8"/>
  <c r="I622" i="8"/>
  <c r="I623" i="8"/>
  <c r="I624" i="8"/>
  <c r="I625" i="8"/>
  <c r="I626" i="8"/>
  <c r="I627" i="8"/>
  <c r="I628" i="8"/>
  <c r="I629" i="8"/>
  <c r="I630" i="8"/>
  <c r="I631" i="8"/>
  <c r="I632" i="8"/>
  <c r="I633" i="8"/>
  <c r="I634" i="8"/>
  <c r="I635" i="8"/>
  <c r="I636" i="8"/>
  <c r="I637" i="8"/>
  <c r="I638" i="8"/>
  <c r="I639" i="8"/>
  <c r="I640" i="8"/>
  <c r="I641" i="8"/>
  <c r="I642" i="8"/>
  <c r="I643" i="8"/>
  <c r="I644" i="8"/>
  <c r="I645" i="8"/>
  <c r="I646" i="8"/>
  <c r="I647" i="8"/>
  <c r="I4" i="8"/>
  <c r="H5" i="8"/>
  <c r="H6" i="8"/>
  <c r="H7" i="8"/>
  <c r="H8" i="8"/>
  <c r="H9" i="8"/>
  <c r="H10" i="8"/>
  <c r="H11" i="8"/>
  <c r="H12" i="8"/>
  <c r="H13" i="8"/>
  <c r="H14" i="8"/>
  <c r="H15" i="8"/>
  <c r="H16" i="8"/>
  <c r="H17" i="8"/>
  <c r="H18" i="8"/>
  <c r="H19" i="8"/>
  <c r="H20" i="8"/>
  <c r="H21" i="8"/>
  <c r="H22" i="8"/>
  <c r="H23" i="8"/>
  <c r="H24" i="8"/>
  <c r="H25" i="8"/>
  <c r="H26" i="8"/>
  <c r="H27" i="8"/>
  <c r="H28" i="8"/>
  <c r="H29" i="8"/>
  <c r="H30" i="8"/>
  <c r="H31" i="8"/>
  <c r="H32" i="8"/>
  <c r="H33" i="8"/>
  <c r="H34" i="8"/>
  <c r="H35" i="8"/>
  <c r="H36" i="8"/>
  <c r="H37" i="8"/>
  <c r="H38" i="8"/>
  <c r="H39" i="8"/>
  <c r="H40" i="8"/>
  <c r="H41" i="8"/>
  <c r="H42" i="8"/>
  <c r="H43" i="8"/>
  <c r="H44" i="8"/>
  <c r="H45" i="8"/>
  <c r="H46" i="8"/>
  <c r="H47" i="8"/>
  <c r="H48" i="8"/>
  <c r="H49" i="8"/>
  <c r="H50" i="8"/>
  <c r="H51" i="8"/>
  <c r="H52" i="8"/>
  <c r="H53" i="8"/>
  <c r="H54" i="8"/>
  <c r="H55" i="8"/>
  <c r="H56" i="8"/>
  <c r="H57" i="8"/>
  <c r="H58" i="8"/>
  <c r="H59" i="8"/>
  <c r="H60" i="8"/>
  <c r="H61" i="8"/>
  <c r="H62" i="8"/>
  <c r="H63" i="8"/>
  <c r="H64" i="8"/>
  <c r="H65" i="8"/>
  <c r="H66" i="8"/>
  <c r="H67" i="8"/>
  <c r="H68" i="8"/>
  <c r="H69" i="8"/>
  <c r="H70" i="8"/>
  <c r="H71" i="8"/>
  <c r="H72" i="8"/>
  <c r="H73" i="8"/>
  <c r="H74" i="8"/>
  <c r="H75" i="8"/>
  <c r="H76" i="8"/>
  <c r="H77" i="8"/>
  <c r="H78" i="8"/>
  <c r="H79" i="8"/>
  <c r="H80" i="8"/>
  <c r="H81" i="8"/>
  <c r="H82" i="8"/>
  <c r="H83" i="8"/>
  <c r="H84" i="8"/>
  <c r="H85" i="8"/>
  <c r="H86" i="8"/>
  <c r="H87" i="8"/>
  <c r="H88" i="8"/>
  <c r="H89" i="8"/>
  <c r="H90" i="8"/>
  <c r="H91" i="8"/>
  <c r="H92" i="8"/>
  <c r="H93" i="8"/>
  <c r="H94" i="8"/>
  <c r="H95" i="8"/>
  <c r="H96" i="8"/>
  <c r="H97" i="8"/>
  <c r="H98" i="8"/>
  <c r="H99" i="8"/>
  <c r="H100" i="8"/>
  <c r="H101" i="8"/>
  <c r="H102" i="8"/>
  <c r="H103" i="8"/>
  <c r="H104" i="8"/>
  <c r="H105" i="8"/>
  <c r="H106" i="8"/>
  <c r="H107" i="8"/>
  <c r="H108" i="8"/>
  <c r="H109" i="8"/>
  <c r="H110" i="8"/>
  <c r="H111" i="8"/>
  <c r="H112" i="8"/>
  <c r="H113" i="8"/>
  <c r="H114" i="8"/>
  <c r="H115" i="8"/>
  <c r="H116" i="8"/>
  <c r="H117" i="8"/>
  <c r="H118" i="8"/>
  <c r="H119" i="8"/>
  <c r="H120" i="8"/>
  <c r="H121" i="8"/>
  <c r="H122" i="8"/>
  <c r="H123" i="8"/>
  <c r="H124" i="8"/>
  <c r="H125" i="8"/>
  <c r="H126" i="8"/>
  <c r="H127" i="8"/>
  <c r="H128" i="8"/>
  <c r="H129" i="8"/>
  <c r="H130" i="8"/>
  <c r="H131" i="8"/>
  <c r="H132" i="8"/>
  <c r="H133" i="8"/>
  <c r="H134" i="8"/>
  <c r="H135" i="8"/>
  <c r="H136" i="8"/>
  <c r="H137" i="8"/>
  <c r="H138" i="8"/>
  <c r="H139" i="8"/>
  <c r="H140" i="8"/>
  <c r="H141" i="8"/>
  <c r="H142" i="8"/>
  <c r="H143" i="8"/>
  <c r="H144" i="8"/>
  <c r="H145" i="8"/>
  <c r="H146" i="8"/>
  <c r="H147" i="8"/>
  <c r="H148" i="8"/>
  <c r="H149" i="8"/>
  <c r="H150" i="8"/>
  <c r="H151" i="8"/>
  <c r="H152" i="8"/>
  <c r="H153" i="8"/>
  <c r="H154" i="8"/>
  <c r="H155" i="8"/>
  <c r="H156" i="8"/>
  <c r="H157" i="8"/>
  <c r="H158" i="8"/>
  <c r="H159" i="8"/>
  <c r="H160" i="8"/>
  <c r="H161" i="8"/>
  <c r="H162" i="8"/>
  <c r="H163" i="8"/>
  <c r="H164" i="8"/>
  <c r="H165" i="8"/>
  <c r="H166" i="8"/>
  <c r="H167" i="8"/>
  <c r="H168" i="8"/>
  <c r="H169" i="8"/>
  <c r="H170" i="8"/>
  <c r="H171" i="8"/>
  <c r="H172" i="8"/>
  <c r="H173" i="8"/>
  <c r="H174" i="8"/>
  <c r="H175" i="8"/>
  <c r="H176" i="8"/>
  <c r="H177" i="8"/>
  <c r="H178" i="8"/>
  <c r="H179" i="8"/>
  <c r="H180" i="8"/>
  <c r="H181" i="8"/>
  <c r="H182" i="8"/>
  <c r="H183" i="8"/>
  <c r="H184" i="8"/>
  <c r="H185" i="8"/>
  <c r="H186" i="8"/>
  <c r="H187" i="8"/>
  <c r="H188" i="8"/>
  <c r="H189" i="8"/>
  <c r="H190" i="8"/>
  <c r="H191" i="8"/>
  <c r="H192" i="8"/>
  <c r="H193" i="8"/>
  <c r="H194" i="8"/>
  <c r="H195" i="8"/>
  <c r="H196" i="8"/>
  <c r="H197" i="8"/>
  <c r="H198" i="8"/>
  <c r="H199" i="8"/>
  <c r="H200" i="8"/>
  <c r="H201" i="8"/>
  <c r="H202" i="8"/>
  <c r="H203" i="8"/>
  <c r="H204" i="8"/>
  <c r="H205" i="8"/>
  <c r="H206" i="8"/>
  <c r="H207" i="8"/>
  <c r="H208" i="8"/>
  <c r="H209" i="8"/>
  <c r="H210" i="8"/>
  <c r="H211" i="8"/>
  <c r="H212" i="8"/>
  <c r="H213" i="8"/>
  <c r="H214" i="8"/>
  <c r="H215" i="8"/>
  <c r="H216" i="8"/>
  <c r="H217" i="8"/>
  <c r="H218" i="8"/>
  <c r="H219" i="8"/>
  <c r="H220" i="8"/>
  <c r="H221" i="8"/>
  <c r="H222" i="8"/>
  <c r="H223" i="8"/>
  <c r="H224" i="8"/>
  <c r="H225" i="8"/>
  <c r="H226" i="8"/>
  <c r="H227" i="8"/>
  <c r="H228" i="8"/>
  <c r="H229" i="8"/>
  <c r="H230" i="8"/>
  <c r="H231" i="8"/>
  <c r="H232" i="8"/>
  <c r="H233" i="8"/>
  <c r="H234" i="8"/>
  <c r="H235" i="8"/>
  <c r="H236" i="8"/>
  <c r="H237" i="8"/>
  <c r="H238" i="8"/>
  <c r="H239" i="8"/>
  <c r="H240" i="8"/>
  <c r="H241" i="8"/>
  <c r="H242" i="8"/>
  <c r="H243" i="8"/>
  <c r="H244" i="8"/>
  <c r="H245" i="8"/>
  <c r="H246" i="8"/>
  <c r="H247" i="8"/>
  <c r="H248" i="8"/>
  <c r="H249" i="8"/>
  <c r="H250" i="8"/>
  <c r="H251" i="8"/>
  <c r="H252" i="8"/>
  <c r="H253" i="8"/>
  <c r="H254" i="8"/>
  <c r="H255" i="8"/>
  <c r="H256" i="8"/>
  <c r="H257" i="8"/>
  <c r="H258" i="8"/>
  <c r="H259" i="8"/>
  <c r="H260" i="8"/>
  <c r="H261" i="8"/>
  <c r="H262" i="8"/>
  <c r="H263" i="8"/>
  <c r="H264" i="8"/>
  <c r="H265" i="8"/>
  <c r="H266" i="8"/>
  <c r="H267" i="8"/>
  <c r="H268" i="8"/>
  <c r="H269" i="8"/>
  <c r="H270" i="8"/>
  <c r="H271" i="8"/>
  <c r="H272" i="8"/>
  <c r="H273" i="8"/>
  <c r="H274" i="8"/>
  <c r="H275" i="8"/>
  <c r="H276" i="8"/>
  <c r="H277" i="8"/>
  <c r="H278" i="8"/>
  <c r="H279" i="8"/>
  <c r="H280" i="8"/>
  <c r="H281" i="8"/>
  <c r="H282" i="8"/>
  <c r="H283" i="8"/>
  <c r="H284" i="8"/>
  <c r="H285" i="8"/>
  <c r="H286" i="8"/>
  <c r="H287" i="8"/>
  <c r="H288" i="8"/>
  <c r="H289" i="8"/>
  <c r="H290" i="8"/>
  <c r="H291" i="8"/>
  <c r="H292" i="8"/>
  <c r="H293" i="8"/>
  <c r="H294" i="8"/>
  <c r="H295" i="8"/>
  <c r="H296" i="8"/>
  <c r="H297" i="8"/>
  <c r="H298" i="8"/>
  <c r="H299" i="8"/>
  <c r="H300" i="8"/>
  <c r="H301" i="8"/>
  <c r="H302" i="8"/>
  <c r="H303" i="8"/>
  <c r="H304" i="8"/>
  <c r="H305" i="8"/>
  <c r="H306" i="8"/>
  <c r="H307" i="8"/>
  <c r="H308" i="8"/>
  <c r="H309" i="8"/>
  <c r="H310" i="8"/>
  <c r="H311" i="8"/>
  <c r="H312" i="8"/>
  <c r="H313" i="8"/>
  <c r="H314" i="8"/>
  <c r="H315" i="8"/>
  <c r="H316" i="8"/>
  <c r="H317" i="8"/>
  <c r="H318" i="8"/>
  <c r="H319" i="8"/>
  <c r="H320" i="8"/>
  <c r="H321" i="8"/>
  <c r="H322" i="8"/>
  <c r="H323" i="8"/>
  <c r="H324" i="8"/>
  <c r="H325" i="8"/>
  <c r="H326" i="8"/>
  <c r="H327" i="8"/>
  <c r="H328" i="8"/>
  <c r="H329" i="8"/>
  <c r="H330" i="8"/>
  <c r="H331" i="8"/>
  <c r="H332" i="8"/>
  <c r="H333" i="8"/>
  <c r="H334" i="8"/>
  <c r="H335" i="8"/>
  <c r="H336" i="8"/>
  <c r="H337" i="8"/>
  <c r="H338" i="8"/>
  <c r="H339" i="8"/>
  <c r="H340" i="8"/>
  <c r="H341" i="8"/>
  <c r="H342" i="8"/>
  <c r="H343" i="8"/>
  <c r="H344" i="8"/>
  <c r="H345" i="8"/>
  <c r="H346" i="8"/>
  <c r="H347" i="8"/>
  <c r="H348" i="8"/>
  <c r="H349" i="8"/>
  <c r="H350" i="8"/>
  <c r="H351" i="8"/>
  <c r="H352" i="8"/>
  <c r="H353" i="8"/>
  <c r="H354" i="8"/>
  <c r="H355" i="8"/>
  <c r="H356" i="8"/>
  <c r="H357" i="8"/>
  <c r="H358" i="8"/>
  <c r="H359" i="8"/>
  <c r="H360" i="8"/>
  <c r="H361" i="8"/>
  <c r="H362" i="8"/>
  <c r="H363" i="8"/>
  <c r="H364" i="8"/>
  <c r="H365" i="8"/>
  <c r="H366" i="8"/>
  <c r="H367" i="8"/>
  <c r="H368" i="8"/>
  <c r="H369" i="8"/>
  <c r="H370" i="8"/>
  <c r="H371" i="8"/>
  <c r="H372" i="8"/>
  <c r="H373" i="8"/>
  <c r="H374" i="8"/>
  <c r="H375" i="8"/>
  <c r="H376" i="8"/>
  <c r="H377" i="8"/>
  <c r="H378" i="8"/>
  <c r="H379" i="8"/>
  <c r="H380" i="8"/>
  <c r="H381" i="8"/>
  <c r="H382" i="8"/>
  <c r="H383" i="8"/>
  <c r="H384" i="8"/>
  <c r="H385" i="8"/>
  <c r="H386" i="8"/>
  <c r="H387" i="8"/>
  <c r="H388" i="8"/>
  <c r="H389" i="8"/>
  <c r="H390" i="8"/>
  <c r="H391" i="8"/>
  <c r="H392" i="8"/>
  <c r="H393" i="8"/>
  <c r="H394" i="8"/>
  <c r="H395" i="8"/>
  <c r="H396" i="8"/>
  <c r="H397" i="8"/>
  <c r="H398" i="8"/>
  <c r="H399" i="8"/>
  <c r="H400" i="8"/>
  <c r="H401" i="8"/>
  <c r="H402" i="8"/>
  <c r="H403" i="8"/>
  <c r="H404" i="8"/>
  <c r="H405" i="8"/>
  <c r="H406" i="8"/>
  <c r="H407" i="8"/>
  <c r="H408" i="8"/>
  <c r="H409" i="8"/>
  <c r="H410" i="8"/>
  <c r="H411" i="8"/>
  <c r="H412" i="8"/>
  <c r="H413" i="8"/>
  <c r="H414" i="8"/>
  <c r="H415" i="8"/>
  <c r="H416" i="8"/>
  <c r="H417" i="8"/>
  <c r="H418" i="8"/>
  <c r="H419" i="8"/>
  <c r="H420" i="8"/>
  <c r="H421" i="8"/>
  <c r="H422" i="8"/>
  <c r="H423" i="8"/>
  <c r="H424" i="8"/>
  <c r="H425" i="8"/>
  <c r="H426" i="8"/>
  <c r="H427" i="8"/>
  <c r="H428" i="8"/>
  <c r="H429" i="8"/>
  <c r="H430" i="8"/>
  <c r="H431" i="8"/>
  <c r="H432" i="8"/>
  <c r="H433" i="8"/>
  <c r="H434" i="8"/>
  <c r="H435" i="8"/>
  <c r="H436" i="8"/>
  <c r="H437" i="8"/>
  <c r="H438" i="8"/>
  <c r="H439" i="8"/>
  <c r="H440" i="8"/>
  <c r="H441" i="8"/>
  <c r="H442" i="8"/>
  <c r="H443" i="8"/>
  <c r="H444" i="8"/>
  <c r="H445" i="8"/>
  <c r="H446" i="8"/>
  <c r="H447" i="8"/>
  <c r="H448" i="8"/>
  <c r="H449" i="8"/>
  <c r="H450" i="8"/>
  <c r="H451" i="8"/>
  <c r="H452" i="8"/>
  <c r="H453" i="8"/>
  <c r="H454" i="8"/>
  <c r="H455" i="8"/>
  <c r="H456" i="8"/>
  <c r="H457" i="8"/>
  <c r="H458" i="8"/>
  <c r="H459" i="8"/>
  <c r="H460" i="8"/>
  <c r="H461" i="8"/>
  <c r="H462" i="8"/>
  <c r="H463" i="8"/>
  <c r="H464" i="8"/>
  <c r="H465" i="8"/>
  <c r="H466" i="8"/>
  <c r="H467" i="8"/>
  <c r="H468" i="8"/>
  <c r="H469" i="8"/>
  <c r="H470" i="8"/>
  <c r="H471" i="8"/>
  <c r="H472" i="8"/>
  <c r="H473" i="8"/>
  <c r="H474" i="8"/>
  <c r="H475" i="8"/>
  <c r="H476" i="8"/>
  <c r="H477" i="8"/>
  <c r="H478" i="8"/>
  <c r="H479" i="8"/>
  <c r="H480" i="8"/>
  <c r="H481" i="8"/>
  <c r="H482" i="8"/>
  <c r="H483" i="8"/>
  <c r="H484" i="8"/>
  <c r="H485" i="8"/>
  <c r="H486" i="8"/>
  <c r="H487" i="8"/>
  <c r="H488" i="8"/>
  <c r="H489" i="8"/>
  <c r="H490" i="8"/>
  <c r="H491" i="8"/>
  <c r="H492" i="8"/>
  <c r="H493" i="8"/>
  <c r="H494" i="8"/>
  <c r="H495" i="8"/>
  <c r="H496" i="8"/>
  <c r="H497" i="8"/>
  <c r="H498" i="8"/>
  <c r="H499" i="8"/>
  <c r="H500" i="8"/>
  <c r="H501" i="8"/>
  <c r="H502" i="8"/>
  <c r="H503" i="8"/>
  <c r="H504" i="8"/>
  <c r="H505" i="8"/>
  <c r="H506" i="8"/>
  <c r="H507" i="8"/>
  <c r="H508" i="8"/>
  <c r="H509" i="8"/>
  <c r="H510" i="8"/>
  <c r="H511" i="8"/>
  <c r="H512" i="8"/>
  <c r="H513" i="8"/>
  <c r="H514" i="8"/>
  <c r="H515" i="8"/>
  <c r="H516" i="8"/>
  <c r="H517" i="8"/>
  <c r="H518" i="8"/>
  <c r="H519" i="8"/>
  <c r="H520" i="8"/>
  <c r="H521" i="8"/>
  <c r="H522" i="8"/>
  <c r="H523" i="8"/>
  <c r="H524" i="8"/>
  <c r="H525" i="8"/>
  <c r="H526" i="8"/>
  <c r="H527" i="8"/>
  <c r="H528" i="8"/>
  <c r="H529" i="8"/>
  <c r="H530" i="8"/>
  <c r="H531" i="8"/>
  <c r="H532" i="8"/>
  <c r="H533" i="8"/>
  <c r="H534" i="8"/>
  <c r="H535" i="8"/>
  <c r="H536" i="8"/>
  <c r="H537" i="8"/>
  <c r="H538" i="8"/>
  <c r="H539" i="8"/>
  <c r="H540" i="8"/>
  <c r="H541" i="8"/>
  <c r="H542" i="8"/>
  <c r="H543" i="8"/>
  <c r="H544" i="8"/>
  <c r="H545" i="8"/>
  <c r="H546" i="8"/>
  <c r="H547" i="8"/>
  <c r="H548" i="8"/>
  <c r="H549" i="8"/>
  <c r="H550" i="8"/>
  <c r="H551" i="8"/>
  <c r="H552" i="8"/>
  <c r="H553" i="8"/>
  <c r="H554" i="8"/>
  <c r="H555" i="8"/>
  <c r="H556" i="8"/>
  <c r="H557" i="8"/>
  <c r="H558" i="8"/>
  <c r="H559" i="8"/>
  <c r="H560" i="8"/>
  <c r="H561" i="8"/>
  <c r="H562" i="8"/>
  <c r="H563" i="8"/>
  <c r="H564" i="8"/>
  <c r="H565" i="8"/>
  <c r="H566" i="8"/>
  <c r="H567" i="8"/>
  <c r="H568" i="8"/>
  <c r="H569" i="8"/>
  <c r="H570" i="8"/>
  <c r="H571" i="8"/>
  <c r="H572" i="8"/>
  <c r="H573" i="8"/>
  <c r="H574" i="8"/>
  <c r="H575" i="8"/>
  <c r="H576" i="8"/>
  <c r="H577" i="8"/>
  <c r="H578" i="8"/>
  <c r="H579" i="8"/>
  <c r="H580" i="8"/>
  <c r="H581" i="8"/>
  <c r="H582" i="8"/>
  <c r="H583" i="8"/>
  <c r="H584" i="8"/>
  <c r="H585" i="8"/>
  <c r="H586" i="8"/>
  <c r="H587" i="8"/>
  <c r="H588" i="8"/>
  <c r="H589" i="8"/>
  <c r="H590" i="8"/>
  <c r="H591" i="8"/>
  <c r="H592" i="8"/>
  <c r="H593" i="8"/>
  <c r="H594" i="8"/>
  <c r="H595" i="8"/>
  <c r="H596" i="8"/>
  <c r="H597" i="8"/>
  <c r="H598" i="8"/>
  <c r="H599" i="8"/>
  <c r="H600" i="8"/>
  <c r="H601" i="8"/>
  <c r="H602" i="8"/>
  <c r="H603" i="8"/>
  <c r="H604" i="8"/>
  <c r="H605" i="8"/>
  <c r="H606" i="8"/>
  <c r="H607" i="8"/>
  <c r="H608" i="8"/>
  <c r="H609" i="8"/>
  <c r="H610" i="8"/>
  <c r="H611" i="8"/>
  <c r="H612" i="8"/>
  <c r="H613" i="8"/>
  <c r="H614" i="8"/>
  <c r="H615" i="8"/>
  <c r="H616" i="8"/>
  <c r="H617" i="8"/>
  <c r="H618" i="8"/>
  <c r="H619" i="8"/>
  <c r="H620" i="8"/>
  <c r="H621" i="8"/>
  <c r="H622" i="8"/>
  <c r="H623" i="8"/>
  <c r="H624" i="8"/>
  <c r="H625" i="8"/>
  <c r="H626" i="8"/>
  <c r="H627" i="8"/>
  <c r="H628" i="8"/>
  <c r="H629" i="8"/>
  <c r="H630" i="8"/>
  <c r="H631" i="8"/>
  <c r="H632" i="8"/>
  <c r="H633" i="8"/>
  <c r="H634" i="8"/>
  <c r="H635" i="8"/>
  <c r="H636" i="8"/>
  <c r="H637" i="8"/>
  <c r="H638" i="8"/>
  <c r="H639" i="8"/>
  <c r="H640" i="8"/>
  <c r="H641" i="8"/>
  <c r="H642" i="8"/>
  <c r="H643" i="8"/>
  <c r="H644" i="8"/>
  <c r="H645" i="8"/>
  <c r="H646" i="8"/>
  <c r="H647" i="8"/>
  <c r="H4" i="8"/>
  <c r="M167" i="7" l="1"/>
  <c r="M166" i="7"/>
  <c r="M168" i="7" s="1"/>
  <c r="L167" i="7"/>
  <c r="L166" i="7"/>
  <c r="L168" i="7" s="1"/>
  <c r="AE148" i="7"/>
  <c r="AE147" i="7"/>
  <c r="AE146" i="7"/>
  <c r="AE145" i="7"/>
  <c r="AE144" i="7"/>
  <c r="AE143" i="7"/>
  <c r="AE142" i="7"/>
  <c r="AE141" i="7"/>
  <c r="AE140" i="7"/>
  <c r="AE139" i="7"/>
  <c r="AE138" i="7"/>
  <c r="AE137" i="7"/>
  <c r="AE136" i="7"/>
  <c r="AE135" i="7"/>
  <c r="AE134" i="7"/>
  <c r="AE133" i="7"/>
  <c r="AE132" i="7"/>
  <c r="AE131" i="7"/>
  <c r="AE130" i="7"/>
  <c r="AE129" i="7"/>
  <c r="AF148" i="7"/>
  <c r="AF147" i="7"/>
  <c r="AF146" i="7"/>
  <c r="AF145" i="7"/>
  <c r="AF144" i="7"/>
  <c r="AF143" i="7"/>
  <c r="AF142" i="7"/>
  <c r="AF141" i="7"/>
  <c r="AF140" i="7"/>
  <c r="AF139" i="7"/>
  <c r="AF138" i="7"/>
  <c r="AF137" i="7"/>
  <c r="AF136" i="7"/>
  <c r="AF135" i="7"/>
  <c r="AF134" i="7"/>
  <c r="AF133" i="7"/>
  <c r="AF132" i="7"/>
  <c r="AF131" i="7"/>
  <c r="AF130" i="7"/>
  <c r="AF129" i="7"/>
  <c r="AC130" i="7"/>
  <c r="AC131" i="7"/>
  <c r="AC132" i="7"/>
  <c r="AC133" i="7"/>
  <c r="AC134" i="7"/>
  <c r="AC135" i="7"/>
  <c r="AC136" i="7"/>
  <c r="AC137" i="7"/>
  <c r="AC138" i="7"/>
  <c r="AC139" i="7"/>
  <c r="AC140" i="7"/>
  <c r="AC141" i="7"/>
  <c r="AC142" i="7"/>
  <c r="AC143" i="7"/>
  <c r="AC144" i="7"/>
  <c r="AC145" i="7"/>
  <c r="AC146" i="7"/>
  <c r="AC147" i="7"/>
  <c r="AC148" i="7"/>
  <c r="AC129" i="7"/>
  <c r="AD130" i="7"/>
  <c r="AD131" i="7"/>
  <c r="AD132" i="7"/>
  <c r="AD133" i="7"/>
  <c r="AD134" i="7"/>
  <c r="AD135" i="7"/>
  <c r="AD136" i="7"/>
  <c r="AD137" i="7"/>
  <c r="AD138" i="7"/>
  <c r="AD139" i="7"/>
  <c r="AD140" i="7"/>
  <c r="AD141" i="7"/>
  <c r="AD142" i="7"/>
  <c r="AD143" i="7"/>
  <c r="AD144" i="7"/>
  <c r="AD145" i="7"/>
  <c r="AD146" i="7"/>
  <c r="AD147" i="7"/>
  <c r="AD148" i="7"/>
  <c r="AD129" i="7"/>
  <c r="AA76" i="7"/>
  <c r="AB76" i="7" s="1"/>
  <c r="AB77" i="7"/>
  <c r="Z77" i="7"/>
  <c r="Y24" i="7"/>
  <c r="Z25" i="7" l="1"/>
  <c r="Z24" i="7"/>
  <c r="P5" i="7"/>
  <c r="P6" i="7"/>
  <c r="P7" i="7"/>
  <c r="P8" i="7"/>
  <c r="P9" i="7"/>
  <c r="P10" i="7"/>
  <c r="P11" i="7"/>
  <c r="P12" i="7"/>
  <c r="P13" i="7"/>
  <c r="P14" i="7"/>
  <c r="P15" i="7"/>
  <c r="P16" i="7"/>
  <c r="P17" i="7"/>
  <c r="P18" i="7"/>
  <c r="P19" i="7"/>
  <c r="P20" i="7"/>
  <c r="P21" i="7"/>
  <c r="P22" i="7"/>
  <c r="P23" i="7"/>
  <c r="P24" i="7"/>
  <c r="P25" i="7"/>
  <c r="P26" i="7"/>
  <c r="P27" i="7"/>
  <c r="P28" i="7"/>
  <c r="P29" i="7"/>
  <c r="P30" i="7"/>
  <c r="P31" i="7"/>
  <c r="P32" i="7"/>
  <c r="P33" i="7"/>
  <c r="P34" i="7"/>
  <c r="P35" i="7"/>
  <c r="P36" i="7"/>
  <c r="P37" i="7"/>
  <c r="P38" i="7"/>
  <c r="P39" i="7"/>
  <c r="P40" i="7"/>
  <c r="P41" i="7"/>
  <c r="P42" i="7"/>
  <c r="P43" i="7"/>
  <c r="P44" i="7"/>
  <c r="P45" i="7"/>
  <c r="P46" i="7"/>
  <c r="P47" i="7"/>
  <c r="P48" i="7"/>
  <c r="P49" i="7"/>
  <c r="P50" i="7"/>
  <c r="P51" i="7"/>
  <c r="P52" i="7"/>
  <c r="P53" i="7"/>
  <c r="P54" i="7"/>
  <c r="P55" i="7"/>
  <c r="P56" i="7"/>
  <c r="P57" i="7"/>
  <c r="P58" i="7"/>
  <c r="P59" i="7"/>
  <c r="P60" i="7"/>
  <c r="P61" i="7"/>
  <c r="P62" i="7"/>
  <c r="P63" i="7"/>
  <c r="P64" i="7"/>
  <c r="P65" i="7"/>
  <c r="P66" i="7"/>
  <c r="P67" i="7"/>
  <c r="P68" i="7"/>
  <c r="P69" i="7"/>
  <c r="P70" i="7"/>
  <c r="P71" i="7"/>
  <c r="P72" i="7"/>
  <c r="P73" i="7"/>
  <c r="P74" i="7"/>
  <c r="P75" i="7"/>
  <c r="P76" i="7"/>
  <c r="P77" i="7"/>
  <c r="P78" i="7"/>
  <c r="P79" i="7"/>
  <c r="P80" i="7"/>
  <c r="P81" i="7"/>
  <c r="P82" i="7"/>
  <c r="P83" i="7"/>
  <c r="P84" i="7"/>
  <c r="P85" i="7"/>
  <c r="P86" i="7"/>
  <c r="P87" i="7"/>
  <c r="P88" i="7"/>
  <c r="P89" i="7"/>
  <c r="P90" i="7"/>
  <c r="P91" i="7"/>
  <c r="P92" i="7"/>
  <c r="P93" i="7"/>
  <c r="P94" i="7"/>
  <c r="P95" i="7"/>
  <c r="P96" i="7"/>
  <c r="P97" i="7"/>
  <c r="P98" i="7"/>
  <c r="P99" i="7"/>
  <c r="P100" i="7"/>
  <c r="P101" i="7"/>
  <c r="P102" i="7"/>
  <c r="P103" i="7"/>
  <c r="P104" i="7"/>
  <c r="P105" i="7"/>
  <c r="P106" i="7"/>
  <c r="P107" i="7"/>
  <c r="P108" i="7"/>
  <c r="P109" i="7"/>
  <c r="P110" i="7"/>
  <c r="P111" i="7"/>
  <c r="P112" i="7"/>
  <c r="P113" i="7"/>
  <c r="P114" i="7"/>
  <c r="P115" i="7"/>
  <c r="P116" i="7"/>
  <c r="P117" i="7"/>
  <c r="P118" i="7"/>
  <c r="P119" i="7"/>
  <c r="P120" i="7"/>
  <c r="P121" i="7"/>
  <c r="P122" i="7"/>
  <c r="P123" i="7"/>
  <c r="P4" i="7"/>
  <c r="AF240" i="6"/>
  <c r="AG240" i="6"/>
  <c r="AH240" i="6"/>
  <c r="AI240" i="6"/>
  <c r="AJ240" i="6"/>
  <c r="AF241" i="6"/>
  <c r="AG241" i="6"/>
  <c r="AH241" i="6"/>
  <c r="AI241" i="6"/>
  <c r="AJ241" i="6"/>
  <c r="AF242" i="6"/>
  <c r="AG242" i="6"/>
  <c r="AH242" i="6"/>
  <c r="AI242" i="6"/>
  <c r="AJ242" i="6"/>
  <c r="AF243" i="6"/>
  <c r="AG243" i="6"/>
  <c r="AH243" i="6"/>
  <c r="AI243" i="6"/>
  <c r="AJ243" i="6"/>
  <c r="AF244" i="6"/>
  <c r="AG244" i="6"/>
  <c r="AH244" i="6"/>
  <c r="AI244" i="6"/>
  <c r="AJ244" i="6"/>
  <c r="AF245" i="6"/>
  <c r="AG245" i="6"/>
  <c r="AH245" i="6"/>
  <c r="AI245" i="6"/>
  <c r="AJ245" i="6"/>
  <c r="AF246" i="6"/>
  <c r="AG246" i="6"/>
  <c r="AH246" i="6"/>
  <c r="AI246" i="6"/>
  <c r="AJ246" i="6"/>
  <c r="AF247" i="6"/>
  <c r="AG247" i="6"/>
  <c r="AH247" i="6"/>
  <c r="AI247" i="6"/>
  <c r="AJ247" i="6"/>
  <c r="AF248" i="6"/>
  <c r="AG248" i="6"/>
  <c r="AH248" i="6"/>
  <c r="AI248" i="6"/>
  <c r="AJ248" i="6"/>
  <c r="AF249" i="6"/>
  <c r="AG249" i="6"/>
  <c r="AH249" i="6"/>
  <c r="AI249" i="6"/>
  <c r="AJ249" i="6"/>
  <c r="AF250" i="6"/>
  <c r="AG250" i="6"/>
  <c r="AH250" i="6"/>
  <c r="AI250" i="6"/>
  <c r="AJ250" i="6"/>
  <c r="AF251" i="6"/>
  <c r="AG251" i="6"/>
  <c r="AH251" i="6"/>
  <c r="AI251" i="6"/>
  <c r="AJ251" i="6"/>
  <c r="AF252" i="6"/>
  <c r="AG252" i="6"/>
  <c r="AH252" i="6"/>
  <c r="AI252" i="6"/>
  <c r="AJ252" i="6"/>
  <c r="AF253" i="6"/>
  <c r="AG253" i="6"/>
  <c r="AH253" i="6"/>
  <c r="AI253" i="6"/>
  <c r="AJ253" i="6"/>
  <c r="AF254" i="6"/>
  <c r="AG254" i="6"/>
  <c r="AH254" i="6"/>
  <c r="AI254" i="6"/>
  <c r="AJ254" i="6"/>
  <c r="AF255" i="6"/>
  <c r="AG255" i="6"/>
  <c r="AH255" i="6"/>
  <c r="AI255" i="6"/>
  <c r="AJ255" i="6"/>
  <c r="AF256" i="6"/>
  <c r="AG256" i="6"/>
  <c r="AH256" i="6"/>
  <c r="AI256" i="6"/>
  <c r="AJ256" i="6"/>
  <c r="AF257" i="6"/>
  <c r="AG257" i="6"/>
  <c r="AH257" i="6"/>
  <c r="AI257" i="6"/>
  <c r="AJ257" i="6"/>
  <c r="AF258" i="6"/>
  <c r="AG258" i="6"/>
  <c r="AH258" i="6"/>
  <c r="AI258" i="6"/>
  <c r="AJ258" i="6"/>
  <c r="AF259" i="6"/>
  <c r="AG259" i="6"/>
  <c r="AH259" i="6"/>
  <c r="AI259" i="6"/>
  <c r="AJ259" i="6"/>
  <c r="AF260" i="6"/>
  <c r="AG260" i="6"/>
  <c r="AH260" i="6"/>
  <c r="AI260" i="6"/>
  <c r="AJ260" i="6"/>
  <c r="AF261" i="6"/>
  <c r="AG261" i="6"/>
  <c r="AH261" i="6"/>
  <c r="AI261" i="6"/>
  <c r="AJ261" i="6"/>
  <c r="AF262" i="6"/>
  <c r="AG262" i="6"/>
  <c r="AH262" i="6"/>
  <c r="AI262" i="6"/>
  <c r="AJ262" i="6"/>
  <c r="AF263" i="6"/>
  <c r="AG263" i="6"/>
  <c r="AH263" i="6"/>
  <c r="AI263" i="6"/>
  <c r="AJ263" i="6"/>
  <c r="AF264" i="6"/>
  <c r="AG264" i="6"/>
  <c r="AH264" i="6"/>
  <c r="AI264" i="6"/>
  <c r="AJ264" i="6"/>
  <c r="AF265" i="6"/>
  <c r="AG265" i="6"/>
  <c r="AH265" i="6"/>
  <c r="AI265" i="6"/>
  <c r="AJ265" i="6"/>
  <c r="AF266" i="6"/>
  <c r="AG266" i="6"/>
  <c r="AH266" i="6"/>
  <c r="AI266" i="6"/>
  <c r="AJ266" i="6"/>
  <c r="AF267" i="6"/>
  <c r="AG267" i="6"/>
  <c r="AH267" i="6"/>
  <c r="AI267" i="6"/>
  <c r="AJ267" i="6"/>
  <c r="AF268" i="6"/>
  <c r="AG268" i="6"/>
  <c r="AH268" i="6"/>
  <c r="AI268" i="6"/>
  <c r="AJ268" i="6"/>
  <c r="AF269" i="6"/>
  <c r="AG269" i="6"/>
  <c r="AH269" i="6"/>
  <c r="AI269" i="6"/>
  <c r="AJ269" i="6"/>
  <c r="AJ239" i="6"/>
  <c r="AI239" i="6"/>
  <c r="AH239" i="6"/>
  <c r="AG239" i="6"/>
  <c r="AF239" i="6"/>
  <c r="P35" i="6"/>
  <c r="W203" i="6"/>
  <c r="W211" i="6"/>
  <c r="W234" i="6"/>
  <c r="U234" i="6"/>
  <c r="W233" i="6"/>
  <c r="U233" i="6"/>
  <c r="W232" i="6"/>
  <c r="U232" i="6"/>
  <c r="W231" i="6"/>
  <c r="U231" i="6"/>
  <c r="W230" i="6"/>
  <c r="U230" i="6"/>
  <c r="W229" i="6"/>
  <c r="U229" i="6"/>
  <c r="W228" i="6"/>
  <c r="U228" i="6"/>
  <c r="W227" i="6"/>
  <c r="U227" i="6"/>
  <c r="W226" i="6"/>
  <c r="U226" i="6"/>
  <c r="W225" i="6"/>
  <c r="U225" i="6"/>
  <c r="W224" i="6"/>
  <c r="U224" i="6"/>
  <c r="W223" i="6"/>
  <c r="U223" i="6"/>
  <c r="W222" i="6"/>
  <c r="U222" i="6"/>
  <c r="W221" i="6"/>
  <c r="U221" i="6"/>
  <c r="W220" i="6"/>
  <c r="U220" i="6"/>
  <c r="W219" i="6"/>
  <c r="U219" i="6"/>
  <c r="W218" i="6"/>
  <c r="U218" i="6"/>
  <c r="W217" i="6"/>
  <c r="U217" i="6"/>
  <c r="W216" i="6"/>
  <c r="U216" i="6"/>
  <c r="W215" i="6"/>
  <c r="U215" i="6"/>
  <c r="W214" i="6"/>
  <c r="U214" i="6"/>
  <c r="W213" i="6"/>
  <c r="U213" i="6"/>
  <c r="W212" i="6"/>
  <c r="U212" i="6"/>
  <c r="U211" i="6"/>
  <c r="W210" i="6"/>
  <c r="U210" i="6"/>
  <c r="W209" i="6"/>
  <c r="U209" i="6"/>
  <c r="W208" i="6"/>
  <c r="U208" i="6"/>
  <c r="W207" i="6"/>
  <c r="U207" i="6"/>
  <c r="W206" i="6"/>
  <c r="U206" i="6"/>
  <c r="W205" i="6"/>
  <c r="U205" i="6"/>
  <c r="W204" i="6"/>
  <c r="U204" i="6"/>
  <c r="U203" i="6"/>
  <c r="W199" i="6"/>
  <c r="W198" i="6"/>
  <c r="W197" i="6"/>
  <c r="W196" i="6"/>
  <c r="W195" i="6"/>
  <c r="W194" i="6"/>
  <c r="W193" i="6"/>
  <c r="W192" i="6"/>
  <c r="W191" i="6"/>
  <c r="W190" i="6"/>
  <c r="W189" i="6"/>
  <c r="W188" i="6"/>
  <c r="W187" i="6"/>
  <c r="W186" i="6"/>
  <c r="W185" i="6"/>
  <c r="W184" i="6"/>
  <c r="W183" i="6"/>
  <c r="W182" i="6"/>
  <c r="W181" i="6"/>
  <c r="W180" i="6"/>
  <c r="W179" i="6"/>
  <c r="W178" i="6"/>
  <c r="W177" i="6"/>
  <c r="W176" i="6"/>
  <c r="W175" i="6"/>
  <c r="W174" i="6"/>
  <c r="W173" i="6"/>
  <c r="W172" i="6"/>
  <c r="W171" i="6"/>
  <c r="W170" i="6"/>
  <c r="W169" i="6"/>
  <c r="W168" i="6"/>
  <c r="J234" i="6"/>
  <c r="J233" i="6"/>
  <c r="J232" i="6"/>
  <c r="J231" i="6"/>
  <c r="J230" i="6"/>
  <c r="J229" i="6"/>
  <c r="J228" i="6"/>
  <c r="J227" i="6"/>
  <c r="J226" i="6"/>
  <c r="J225" i="6"/>
  <c r="J224" i="6"/>
  <c r="J223" i="6"/>
  <c r="J222" i="6"/>
  <c r="J221" i="6"/>
  <c r="J220" i="6"/>
  <c r="J219" i="6"/>
  <c r="J218" i="6"/>
  <c r="J217" i="6"/>
  <c r="J216" i="6"/>
  <c r="J215" i="6"/>
  <c r="J214" i="6"/>
  <c r="J213" i="6"/>
  <c r="J212" i="6"/>
  <c r="J211" i="6"/>
  <c r="J210" i="6"/>
  <c r="J209" i="6"/>
  <c r="J208" i="6"/>
  <c r="J207" i="6"/>
  <c r="J206" i="6"/>
  <c r="J205" i="6"/>
  <c r="J204" i="6"/>
  <c r="J203" i="6"/>
  <c r="J199" i="6"/>
  <c r="J198" i="6"/>
  <c r="J197" i="6"/>
  <c r="J196" i="6"/>
  <c r="J195" i="6"/>
  <c r="J194" i="6"/>
  <c r="J193" i="6"/>
  <c r="J192" i="6"/>
  <c r="J191" i="6"/>
  <c r="J190" i="6"/>
  <c r="J189" i="6"/>
  <c r="J188" i="6"/>
  <c r="J187" i="6"/>
  <c r="J186" i="6"/>
  <c r="J185" i="6"/>
  <c r="J184" i="6"/>
  <c r="J183" i="6"/>
  <c r="J182" i="6"/>
  <c r="J181" i="6"/>
  <c r="J180" i="6"/>
  <c r="J179" i="6"/>
  <c r="J178" i="6"/>
  <c r="J177" i="6"/>
  <c r="J176" i="6"/>
  <c r="J175" i="6"/>
  <c r="J174" i="6"/>
  <c r="J173" i="6"/>
  <c r="J172" i="6"/>
  <c r="J171" i="6"/>
  <c r="J170" i="6"/>
  <c r="J169" i="6"/>
  <c r="J168" i="6"/>
  <c r="U131" i="6"/>
  <c r="V162" i="6"/>
  <c r="U162" i="6"/>
  <c r="V161" i="6"/>
  <c r="U161" i="6"/>
  <c r="V160" i="6"/>
  <c r="U160" i="6"/>
  <c r="V159" i="6"/>
  <c r="U159" i="6"/>
  <c r="V158" i="6"/>
  <c r="U158" i="6"/>
  <c r="V157" i="6"/>
  <c r="U157" i="6"/>
  <c r="V156" i="6"/>
  <c r="U156" i="6"/>
  <c r="V155" i="6"/>
  <c r="U155" i="6"/>
  <c r="V154" i="6"/>
  <c r="U154" i="6"/>
  <c r="V153" i="6"/>
  <c r="U153" i="6"/>
  <c r="V152" i="6"/>
  <c r="U152" i="6"/>
  <c r="V151" i="6"/>
  <c r="U151" i="6"/>
  <c r="V150" i="6"/>
  <c r="U150" i="6"/>
  <c r="V149" i="6"/>
  <c r="U149" i="6"/>
  <c r="V148" i="6"/>
  <c r="U148" i="6"/>
  <c r="V147" i="6"/>
  <c r="U147" i="6"/>
  <c r="V146" i="6"/>
  <c r="U146" i="6"/>
  <c r="V145" i="6"/>
  <c r="U145" i="6"/>
  <c r="V144" i="6"/>
  <c r="U144" i="6"/>
  <c r="V143" i="6"/>
  <c r="U143" i="6"/>
  <c r="V142" i="6"/>
  <c r="U142" i="6"/>
  <c r="V141" i="6"/>
  <c r="U141" i="6"/>
  <c r="V140" i="6"/>
  <c r="U140" i="6"/>
  <c r="V139" i="6"/>
  <c r="U139" i="6"/>
  <c r="V138" i="6"/>
  <c r="U138" i="6"/>
  <c r="V137" i="6"/>
  <c r="U137" i="6"/>
  <c r="V136" i="6"/>
  <c r="U136" i="6"/>
  <c r="V135" i="6"/>
  <c r="U135" i="6"/>
  <c r="V134" i="6"/>
  <c r="U134" i="6"/>
  <c r="V133" i="6"/>
  <c r="U133" i="6"/>
  <c r="V132" i="6"/>
  <c r="U132" i="6"/>
  <c r="V131" i="6"/>
  <c r="J162" i="6"/>
  <c r="J161" i="6"/>
  <c r="J160" i="6"/>
  <c r="J159" i="6"/>
  <c r="J158" i="6"/>
  <c r="J157" i="6"/>
  <c r="J156" i="6"/>
  <c r="J155" i="6"/>
  <c r="J154" i="6"/>
  <c r="J153" i="6"/>
  <c r="J152" i="6"/>
  <c r="J151" i="6"/>
  <c r="J150" i="6"/>
  <c r="J149" i="6"/>
  <c r="J148" i="6"/>
  <c r="J147" i="6"/>
  <c r="J146" i="6"/>
  <c r="J145" i="6"/>
  <c r="J144" i="6"/>
  <c r="J143" i="6"/>
  <c r="J142" i="6"/>
  <c r="J141" i="6"/>
  <c r="J140" i="6"/>
  <c r="J139" i="6"/>
  <c r="J138" i="6"/>
  <c r="J137" i="6"/>
  <c r="J136" i="6"/>
  <c r="J135" i="6"/>
  <c r="J134" i="6"/>
  <c r="J133" i="6"/>
  <c r="J132" i="6"/>
  <c r="J131" i="6"/>
  <c r="U126" i="6"/>
  <c r="U125" i="6"/>
  <c r="U124" i="6"/>
  <c r="U123" i="6"/>
  <c r="U122" i="6"/>
  <c r="U121" i="6"/>
  <c r="U120" i="6"/>
  <c r="U119" i="6"/>
  <c r="U118" i="6"/>
  <c r="U117" i="6"/>
  <c r="U116" i="6"/>
  <c r="U115" i="6"/>
  <c r="U114" i="6"/>
  <c r="U113" i="6"/>
  <c r="U112" i="6"/>
  <c r="U111" i="6"/>
  <c r="U110" i="6"/>
  <c r="U109" i="6"/>
  <c r="U108" i="6"/>
  <c r="U107" i="6"/>
  <c r="U106" i="6"/>
  <c r="U105" i="6"/>
  <c r="U104" i="6"/>
  <c r="U103" i="6"/>
  <c r="U102" i="6"/>
  <c r="U101" i="6"/>
  <c r="U100" i="6"/>
  <c r="U99" i="6"/>
  <c r="U98" i="6"/>
  <c r="U97" i="6"/>
  <c r="U96" i="6"/>
  <c r="U95" i="6"/>
  <c r="J96" i="6"/>
  <c r="J97" i="6"/>
  <c r="J98" i="6"/>
  <c r="J99" i="6"/>
  <c r="J100" i="6"/>
  <c r="J101" i="6"/>
  <c r="J102" i="6"/>
  <c r="J103" i="6"/>
  <c r="J104" i="6"/>
  <c r="J105" i="6"/>
  <c r="J106" i="6"/>
  <c r="J107" i="6"/>
  <c r="J108" i="6"/>
  <c r="J109" i="6"/>
  <c r="J110" i="6"/>
  <c r="J111" i="6"/>
  <c r="J112" i="6"/>
  <c r="J113" i="6"/>
  <c r="J114" i="6"/>
  <c r="J115" i="6"/>
  <c r="J116" i="6"/>
  <c r="J117" i="6"/>
  <c r="J118" i="6"/>
  <c r="J119" i="6"/>
  <c r="J120" i="6"/>
  <c r="J121" i="6"/>
  <c r="J122" i="6"/>
  <c r="J123" i="6"/>
  <c r="J124" i="6"/>
  <c r="J125" i="6"/>
  <c r="J126" i="6"/>
  <c r="J95" i="6"/>
  <c r="V126" i="6"/>
  <c r="V125" i="6"/>
  <c r="V124" i="6"/>
  <c r="V123" i="6"/>
  <c r="V122" i="6"/>
  <c r="V121" i="6"/>
  <c r="V120" i="6"/>
  <c r="V119" i="6"/>
  <c r="V118" i="6"/>
  <c r="V117" i="6"/>
  <c r="V116" i="6"/>
  <c r="V115" i="6"/>
  <c r="V114" i="6"/>
  <c r="V113" i="6"/>
  <c r="V112" i="6"/>
  <c r="V111" i="6"/>
  <c r="V110" i="6"/>
  <c r="V109" i="6"/>
  <c r="V108" i="6"/>
  <c r="V107" i="6"/>
  <c r="V106" i="6"/>
  <c r="V105" i="6"/>
  <c r="V104" i="6"/>
  <c r="V103" i="6"/>
  <c r="V102" i="6"/>
  <c r="V101" i="6"/>
  <c r="V100" i="6"/>
  <c r="V99" i="6"/>
  <c r="V98" i="6"/>
  <c r="V97" i="6"/>
  <c r="V96" i="6"/>
  <c r="V95" i="6"/>
  <c r="U82" i="6"/>
  <c r="U74" i="6"/>
  <c r="U70" i="6"/>
  <c r="U66" i="6"/>
  <c r="U61" i="6"/>
  <c r="U59" i="6"/>
  <c r="AK161" i="2"/>
  <c r="AK147" i="2"/>
  <c r="AK148" i="2"/>
  <c r="AK149" i="2"/>
  <c r="AK150" i="2"/>
  <c r="AK151" i="2"/>
  <c r="AK152" i="2"/>
  <c r="AK153" i="2"/>
  <c r="AK154" i="2"/>
  <c r="AK155" i="2"/>
  <c r="AK156" i="2"/>
  <c r="AK157" i="2"/>
  <c r="AK158" i="2"/>
  <c r="AK159" i="2"/>
  <c r="AK160" i="2"/>
  <c r="AK162" i="2"/>
  <c r="AK163" i="2"/>
  <c r="AK164" i="2"/>
  <c r="AK165" i="2"/>
  <c r="AK166" i="2"/>
  <c r="AK167" i="2"/>
  <c r="AK168" i="2"/>
  <c r="AK169" i="2"/>
  <c r="AK170" i="2"/>
  <c r="AK171" i="2"/>
  <c r="AK172" i="2"/>
  <c r="AK173" i="2"/>
  <c r="AK174" i="2"/>
  <c r="AK175" i="2"/>
  <c r="AK176" i="2"/>
  <c r="AK177" i="2"/>
  <c r="AK146" i="2"/>
  <c r="U60" i="6"/>
  <c r="U62" i="6"/>
  <c r="U63" i="6"/>
  <c r="U64" i="6"/>
  <c r="U65" i="6"/>
  <c r="U67" i="6"/>
  <c r="U68" i="6"/>
  <c r="U69" i="6"/>
  <c r="U71" i="6"/>
  <c r="U72" i="6"/>
  <c r="U73" i="6"/>
  <c r="U75" i="6"/>
  <c r="U76" i="6"/>
  <c r="U77" i="6"/>
  <c r="U78" i="6"/>
  <c r="U79" i="6"/>
  <c r="U80" i="6"/>
  <c r="U81" i="6"/>
  <c r="U83" i="6"/>
  <c r="U84" i="6"/>
  <c r="U85" i="6"/>
  <c r="U87" i="6"/>
  <c r="U88" i="6"/>
  <c r="U89" i="6"/>
  <c r="U90" i="6"/>
  <c r="AA25" i="7" l="1"/>
  <c r="AB25" i="7" s="1"/>
  <c r="P36" i="6"/>
  <c r="P34" i="6"/>
  <c r="P37" i="6" l="1"/>
  <c r="BG81" i="2"/>
  <c r="BF81" i="2"/>
  <c r="BE81" i="2"/>
  <c r="BD76" i="2" l="1"/>
  <c r="BE76" i="2"/>
  <c r="BF76" i="2"/>
  <c r="BG76" i="2"/>
  <c r="BH76" i="2"/>
  <c r="BI76" i="2"/>
  <c r="BJ76" i="2"/>
  <c r="BK76" i="2"/>
  <c r="BL76" i="2"/>
  <c r="BM76" i="2"/>
  <c r="BN76" i="2"/>
  <c r="BO76" i="2"/>
  <c r="BP76" i="2"/>
  <c r="BQ76" i="2"/>
  <c r="BG77" i="2"/>
  <c r="BH77" i="2"/>
  <c r="BI77" i="2"/>
  <c r="BJ77" i="2"/>
  <c r="BK77" i="2"/>
  <c r="BL77" i="2"/>
  <c r="BM77" i="2"/>
  <c r="BN77" i="2"/>
  <c r="BO77" i="2"/>
  <c r="BP77" i="2"/>
  <c r="BQ77" i="2"/>
  <c r="BG78" i="2"/>
  <c r="BH78" i="2"/>
  <c r="BI78" i="2"/>
  <c r="BJ78" i="2"/>
  <c r="BK78" i="2"/>
  <c r="BL78" i="2"/>
  <c r="BM78" i="2"/>
  <c r="BN78" i="2"/>
  <c r="BO78" i="2"/>
  <c r="BP78" i="2"/>
  <c r="BE79" i="2"/>
  <c r="BF79" i="2"/>
  <c r="BG79" i="2"/>
  <c r="BH79" i="2"/>
  <c r="BI79" i="2"/>
  <c r="BJ79" i="2"/>
  <c r="BK79" i="2"/>
  <c r="BL79" i="2"/>
  <c r="BM79" i="2"/>
  <c r="BN79" i="2"/>
  <c r="BO79" i="2"/>
  <c r="BP79" i="2"/>
  <c r="BQ79" i="2"/>
  <c r="BE80" i="2"/>
  <c r="BF80" i="2"/>
  <c r="BG80" i="2"/>
  <c r="BH80" i="2"/>
  <c r="BI80" i="2"/>
  <c r="BJ80" i="2"/>
  <c r="BK80" i="2"/>
  <c r="BL80" i="2"/>
  <c r="BM80" i="2"/>
  <c r="BN80" i="2"/>
  <c r="BO80" i="2"/>
  <c r="BP80" i="2"/>
  <c r="BQ80" i="2"/>
  <c r="BH81" i="2"/>
  <c r="BI81" i="2"/>
  <c r="BJ81" i="2"/>
  <c r="BK81" i="2"/>
  <c r="BL81" i="2"/>
  <c r="BM81" i="2"/>
  <c r="BN81" i="2"/>
  <c r="BO81" i="2"/>
  <c r="BP81" i="2"/>
  <c r="BQ81" i="2"/>
  <c r="BD82" i="2"/>
  <c r="BE82" i="2"/>
  <c r="BF82" i="2"/>
  <c r="BG82" i="2"/>
  <c r="BH82" i="2"/>
  <c r="BI82" i="2"/>
  <c r="BJ82" i="2"/>
  <c r="BK82" i="2"/>
  <c r="BL82" i="2"/>
  <c r="BM82" i="2"/>
  <c r="BN82" i="2"/>
  <c r="BO82" i="2"/>
  <c r="BP82" i="2"/>
  <c r="BQ82" i="2"/>
  <c r="BD83" i="2"/>
  <c r="BE83" i="2"/>
  <c r="BF83" i="2"/>
  <c r="BG83" i="2"/>
  <c r="BH83" i="2"/>
  <c r="BI83" i="2"/>
  <c r="BJ83" i="2"/>
  <c r="BK83" i="2"/>
  <c r="BL83" i="2"/>
  <c r="BM83" i="2"/>
  <c r="BN83" i="2"/>
  <c r="BO83" i="2"/>
  <c r="BP83" i="2"/>
  <c r="BQ83" i="2"/>
  <c r="BD84" i="2"/>
  <c r="BE84" i="2"/>
  <c r="BF84" i="2"/>
  <c r="BG84" i="2"/>
  <c r="BH84" i="2"/>
  <c r="BI84" i="2"/>
  <c r="BJ84" i="2"/>
  <c r="BK84" i="2"/>
  <c r="BL84" i="2"/>
  <c r="BM84" i="2"/>
  <c r="BN84" i="2"/>
  <c r="BO84" i="2"/>
  <c r="BP84" i="2"/>
  <c r="BQ84" i="2"/>
  <c r="BD85" i="2"/>
  <c r="BE85" i="2"/>
  <c r="BF85" i="2"/>
  <c r="BG85" i="2"/>
  <c r="BH85" i="2"/>
  <c r="BI85" i="2"/>
  <c r="BJ85" i="2"/>
  <c r="BK85" i="2"/>
  <c r="BL85" i="2"/>
  <c r="BM85" i="2"/>
  <c r="BN85" i="2"/>
  <c r="BO85" i="2"/>
  <c r="BP85" i="2"/>
  <c r="BQ85" i="2"/>
  <c r="BD86" i="2"/>
  <c r="BE86" i="2"/>
  <c r="BF86" i="2"/>
  <c r="BG86" i="2"/>
  <c r="BH86" i="2"/>
  <c r="BI86" i="2"/>
  <c r="BJ86" i="2"/>
  <c r="BK86" i="2"/>
  <c r="BL86" i="2"/>
  <c r="BM86" i="2"/>
  <c r="BN86" i="2"/>
  <c r="BO86" i="2"/>
  <c r="BP86" i="2"/>
  <c r="BQ86" i="2"/>
  <c r="BD87" i="2"/>
  <c r="BE87" i="2"/>
  <c r="BF87" i="2"/>
  <c r="BG87" i="2"/>
  <c r="BH87" i="2"/>
  <c r="BI87" i="2"/>
  <c r="BJ87" i="2"/>
  <c r="BK87" i="2"/>
  <c r="BL87" i="2"/>
  <c r="BM87" i="2"/>
  <c r="BN87" i="2"/>
  <c r="BO87" i="2"/>
  <c r="BP87" i="2"/>
  <c r="BQ87" i="2"/>
  <c r="BJ88" i="2"/>
  <c r="BK88" i="2"/>
  <c r="BL88" i="2"/>
  <c r="BM88" i="2"/>
  <c r="BN88" i="2"/>
  <c r="BO88" i="2"/>
  <c r="BP88" i="2"/>
  <c r="BQ88" i="2"/>
  <c r="BE89" i="2"/>
  <c r="BF89" i="2"/>
  <c r="BG89" i="2"/>
  <c r="BH89" i="2"/>
  <c r="BI89" i="2"/>
  <c r="BJ89" i="2"/>
  <c r="BK89" i="2"/>
  <c r="BL89" i="2"/>
  <c r="BM89" i="2"/>
  <c r="BN89" i="2"/>
  <c r="BO89" i="2"/>
  <c r="BP89" i="2"/>
  <c r="BQ89" i="2"/>
  <c r="BD90" i="2"/>
  <c r="BE90" i="2"/>
  <c r="BF90" i="2"/>
  <c r="BG90" i="2"/>
  <c r="BH90" i="2"/>
  <c r="BI90" i="2"/>
  <c r="BJ90" i="2"/>
  <c r="BK90" i="2"/>
  <c r="BL90" i="2"/>
  <c r="BM90" i="2"/>
  <c r="BN90" i="2"/>
  <c r="BO90" i="2"/>
  <c r="BP90" i="2"/>
  <c r="BQ90" i="2"/>
  <c r="BD91" i="2"/>
  <c r="BE91" i="2"/>
  <c r="BF91" i="2"/>
  <c r="BG91" i="2"/>
  <c r="BH91" i="2"/>
  <c r="BI91" i="2"/>
  <c r="BJ91" i="2"/>
  <c r="BK91" i="2"/>
  <c r="BL91" i="2"/>
  <c r="BM91" i="2"/>
  <c r="BN91" i="2"/>
  <c r="BO91" i="2"/>
  <c r="BP91" i="2"/>
  <c r="BD92" i="2"/>
  <c r="BE92" i="2"/>
  <c r="BF92" i="2"/>
  <c r="BG92" i="2"/>
  <c r="BH92" i="2"/>
  <c r="BI92" i="2"/>
  <c r="BJ92" i="2"/>
  <c r="BK92" i="2"/>
  <c r="BL92" i="2"/>
  <c r="BM92" i="2"/>
  <c r="BN92" i="2"/>
  <c r="BO92" i="2"/>
  <c r="BP92" i="2"/>
  <c r="BQ92" i="2"/>
  <c r="BE93" i="2"/>
  <c r="BF93" i="2"/>
  <c r="BG93" i="2"/>
  <c r="BH93" i="2"/>
  <c r="BI93" i="2"/>
  <c r="BJ93" i="2"/>
  <c r="BK93" i="2"/>
  <c r="BL93" i="2"/>
  <c r="BM93" i="2"/>
  <c r="BN93" i="2"/>
  <c r="BO93" i="2"/>
  <c r="BP93" i="2"/>
  <c r="BQ93" i="2"/>
  <c r="BD94" i="2"/>
  <c r="BE94" i="2"/>
  <c r="BF94" i="2"/>
  <c r="BG94" i="2"/>
  <c r="BH94" i="2"/>
  <c r="BI94" i="2"/>
  <c r="BJ94" i="2"/>
  <c r="BK94" i="2"/>
  <c r="BL94" i="2"/>
  <c r="BM94" i="2"/>
  <c r="BN94" i="2"/>
  <c r="BO94" i="2"/>
  <c r="BP94" i="2"/>
  <c r="BQ94" i="2"/>
  <c r="BE95" i="2"/>
  <c r="BF95" i="2"/>
  <c r="BG95" i="2"/>
  <c r="BH95" i="2"/>
  <c r="BI95" i="2"/>
  <c r="BJ95" i="2"/>
  <c r="BK95" i="2"/>
  <c r="BL95" i="2"/>
  <c r="BM95" i="2"/>
  <c r="BN95" i="2"/>
  <c r="BO95" i="2"/>
  <c r="BP95" i="2"/>
  <c r="BQ95" i="2"/>
  <c r="BI96" i="2"/>
  <c r="BJ96" i="2"/>
  <c r="BK96" i="2"/>
  <c r="BL96" i="2"/>
  <c r="BM96" i="2"/>
  <c r="BN96" i="2"/>
  <c r="BO96" i="2"/>
  <c r="BP96" i="2"/>
  <c r="BQ96" i="2"/>
  <c r="BE97" i="2"/>
  <c r="BF97" i="2"/>
  <c r="BG97" i="2"/>
  <c r="BH97" i="2"/>
  <c r="BI97" i="2"/>
  <c r="BJ97" i="2"/>
  <c r="BK97" i="2"/>
  <c r="BL97" i="2"/>
  <c r="BM97" i="2"/>
  <c r="BN97" i="2"/>
  <c r="BO97" i="2"/>
  <c r="BP97" i="2"/>
  <c r="BQ97" i="2"/>
  <c r="BD98" i="2"/>
  <c r="BE98" i="2"/>
  <c r="BF98" i="2"/>
  <c r="BG98" i="2"/>
  <c r="BH98" i="2"/>
  <c r="BI98" i="2"/>
  <c r="BJ98" i="2"/>
  <c r="BK98" i="2"/>
  <c r="BL98" i="2"/>
  <c r="BM98" i="2"/>
  <c r="BN98" i="2"/>
  <c r="BO98" i="2"/>
  <c r="BP98" i="2"/>
  <c r="BQ98" i="2"/>
  <c r="BE99" i="2"/>
  <c r="BF99" i="2"/>
  <c r="BG99" i="2"/>
  <c r="BH99" i="2"/>
  <c r="BI99" i="2"/>
  <c r="BJ99" i="2"/>
  <c r="BK99" i="2"/>
  <c r="BL99" i="2"/>
  <c r="BM99" i="2"/>
  <c r="BN99" i="2"/>
  <c r="BO99" i="2"/>
  <c r="BP99" i="2"/>
  <c r="BQ99" i="2"/>
  <c r="BD100" i="2"/>
  <c r="BE100" i="2"/>
  <c r="BF100" i="2"/>
  <c r="BG100" i="2"/>
  <c r="BH100" i="2"/>
  <c r="BI100" i="2"/>
  <c r="BJ100" i="2"/>
  <c r="BK100" i="2"/>
  <c r="BL100" i="2"/>
  <c r="BM100" i="2"/>
  <c r="BN100" i="2"/>
  <c r="BO100" i="2"/>
  <c r="BP100" i="2"/>
  <c r="BQ100" i="2"/>
  <c r="BG101" i="2"/>
  <c r="BH101" i="2"/>
  <c r="BI101" i="2"/>
  <c r="BJ101" i="2"/>
  <c r="BK101" i="2"/>
  <c r="BL101" i="2"/>
  <c r="BM101" i="2"/>
  <c r="BN101" i="2"/>
  <c r="BO101" i="2"/>
  <c r="BP101" i="2"/>
  <c r="BQ101" i="2"/>
  <c r="BM102" i="2"/>
  <c r="BN102" i="2"/>
  <c r="BO102" i="2"/>
  <c r="BP102" i="2"/>
  <c r="BQ102" i="2"/>
  <c r="BD103" i="2"/>
  <c r="BE103" i="2"/>
  <c r="BF103" i="2"/>
  <c r="BG103" i="2"/>
  <c r="BH103" i="2"/>
  <c r="BI103" i="2"/>
  <c r="BJ103" i="2"/>
  <c r="BK103" i="2"/>
  <c r="BL103" i="2"/>
  <c r="BM103" i="2"/>
  <c r="BN103" i="2"/>
  <c r="BO103" i="2"/>
  <c r="BP103" i="2"/>
  <c r="BQ103" i="2"/>
  <c r="BE104" i="2"/>
  <c r="BF104" i="2"/>
  <c r="BG104" i="2"/>
  <c r="BH104" i="2"/>
  <c r="BI104" i="2"/>
  <c r="BJ104" i="2"/>
  <c r="BK104" i="2"/>
  <c r="BL104" i="2"/>
  <c r="BM104" i="2"/>
  <c r="BN104" i="2"/>
  <c r="BO104" i="2"/>
  <c r="BP104" i="2"/>
  <c r="BQ104" i="2"/>
  <c r="BE105" i="2"/>
  <c r="BF105" i="2"/>
  <c r="BG105" i="2"/>
  <c r="BH105" i="2"/>
  <c r="BI105" i="2"/>
  <c r="BJ105" i="2"/>
  <c r="BK105" i="2"/>
  <c r="BL105" i="2"/>
  <c r="BM105" i="2"/>
  <c r="BN105" i="2"/>
  <c r="BO105" i="2"/>
  <c r="BP105" i="2"/>
  <c r="BQ105" i="2"/>
  <c r="BE106" i="2"/>
  <c r="BF106" i="2"/>
  <c r="BG106" i="2"/>
  <c r="BH106" i="2"/>
  <c r="BI106" i="2"/>
  <c r="BJ106" i="2"/>
  <c r="BK106" i="2"/>
  <c r="BL106" i="2"/>
  <c r="BM106" i="2"/>
  <c r="BN106" i="2"/>
  <c r="BO106" i="2"/>
  <c r="BP106" i="2"/>
  <c r="BQ106" i="2"/>
  <c r="BQ75" i="2"/>
  <c r="BP75" i="2"/>
  <c r="BO75" i="2"/>
  <c r="BN75" i="2"/>
  <c r="BM75" i="2"/>
  <c r="BL75" i="2"/>
  <c r="BK75" i="2"/>
  <c r="BJ75" i="2"/>
  <c r="BI75" i="2"/>
  <c r="BH75" i="2"/>
  <c r="BG75" i="2"/>
  <c r="BF75" i="2"/>
  <c r="BE75" i="2"/>
  <c r="BD75" i="2"/>
  <c r="AY219" i="2"/>
  <c r="AZ219" i="2"/>
  <c r="AY220" i="2"/>
  <c r="AZ220" i="2"/>
  <c r="AY221" i="2"/>
  <c r="AZ221" i="2"/>
  <c r="AY222" i="2"/>
  <c r="AZ222" i="2"/>
  <c r="AY223" i="2"/>
  <c r="AZ223" i="2"/>
  <c r="AY224" i="2"/>
  <c r="AZ224" i="2"/>
  <c r="AY225" i="2"/>
  <c r="AZ225" i="2"/>
  <c r="AY226" i="2"/>
  <c r="AZ226" i="2"/>
  <c r="AY227" i="2"/>
  <c r="AZ227" i="2"/>
  <c r="AY228" i="2"/>
  <c r="AZ228" i="2"/>
  <c r="AY229" i="2"/>
  <c r="AZ229" i="2"/>
  <c r="AY230" i="2"/>
  <c r="AZ230" i="2"/>
  <c r="BA230" i="2" s="1"/>
  <c r="AY231" i="2"/>
  <c r="AZ231" i="2"/>
  <c r="AY232" i="2"/>
  <c r="AZ232" i="2"/>
  <c r="AY233" i="2"/>
  <c r="AZ233" i="2"/>
  <c r="AY234" i="2"/>
  <c r="AZ234" i="2"/>
  <c r="BA234" i="2" s="1"/>
  <c r="AY235" i="2"/>
  <c r="AZ235" i="2"/>
  <c r="AY236" i="2"/>
  <c r="AZ236" i="2"/>
  <c r="AY237" i="2"/>
  <c r="AZ237" i="2"/>
  <c r="AY238" i="2"/>
  <c r="AZ238" i="2"/>
  <c r="AY239" i="2"/>
  <c r="AZ239" i="2"/>
  <c r="AY240" i="2"/>
  <c r="AZ240" i="2"/>
  <c r="AY241" i="2"/>
  <c r="AZ241" i="2"/>
  <c r="AY242" i="2"/>
  <c r="AZ242" i="2"/>
  <c r="AY243" i="2"/>
  <c r="AZ243" i="2"/>
  <c r="AY244" i="2"/>
  <c r="AZ244" i="2"/>
  <c r="AY245" i="2"/>
  <c r="AZ245" i="2"/>
  <c r="AY246" i="2"/>
  <c r="AZ246" i="2"/>
  <c r="AY247" i="2"/>
  <c r="AZ247" i="2"/>
  <c r="AY248" i="2"/>
  <c r="AZ248" i="2"/>
  <c r="AY249" i="2"/>
  <c r="AZ249" i="2"/>
  <c r="AZ218" i="2"/>
  <c r="AY218" i="2"/>
  <c r="AX219" i="2"/>
  <c r="AX220" i="2"/>
  <c r="AX221" i="2"/>
  <c r="AX222" i="2"/>
  <c r="AX223" i="2"/>
  <c r="AX224" i="2"/>
  <c r="AX225" i="2"/>
  <c r="AX226" i="2"/>
  <c r="AX227" i="2"/>
  <c r="AX228" i="2"/>
  <c r="AX229" i="2"/>
  <c r="AX230" i="2"/>
  <c r="AX231" i="2"/>
  <c r="AX232" i="2"/>
  <c r="AX233" i="2"/>
  <c r="AX234" i="2"/>
  <c r="AX235" i="2"/>
  <c r="AX236" i="2"/>
  <c r="AX237" i="2"/>
  <c r="AX238" i="2"/>
  <c r="AX239" i="2"/>
  <c r="AX240" i="2"/>
  <c r="AX241" i="2"/>
  <c r="AX242" i="2"/>
  <c r="AX243" i="2"/>
  <c r="AX244" i="2"/>
  <c r="AX245" i="2"/>
  <c r="AX246" i="2"/>
  <c r="AX247" i="2"/>
  <c r="AX248" i="2"/>
  <c r="AX249" i="2"/>
  <c r="AX218" i="2"/>
  <c r="BA218" i="2" l="1"/>
  <c r="BA246" i="2"/>
  <c r="BA244" i="2"/>
  <c r="BA242" i="2"/>
  <c r="BA238" i="2"/>
  <c r="BA236" i="2"/>
  <c r="BA224" i="2"/>
  <c r="BA229" i="2"/>
  <c r="BA227" i="2"/>
  <c r="BA221" i="2"/>
  <c r="BA219" i="2"/>
  <c r="BA222" i="2"/>
  <c r="BA220" i="2"/>
  <c r="BA245" i="2"/>
  <c r="BA243" i="2"/>
  <c r="BA237" i="2"/>
  <c r="BA226" i="2"/>
  <c r="BA248" i="2"/>
  <c r="BA241" i="2"/>
  <c r="BA239" i="2"/>
  <c r="BA232" i="2"/>
  <c r="BA225" i="2"/>
  <c r="BA223" i="2"/>
  <c r="BA235" i="2"/>
  <c r="BA249" i="2"/>
  <c r="BA247" i="2"/>
  <c r="BA240" i="2"/>
  <c r="BA233" i="2"/>
  <c r="BA231" i="2"/>
  <c r="BA228" i="2"/>
  <c r="BD183" i="2"/>
  <c r="BE183" i="2"/>
  <c r="BD184" i="2"/>
  <c r="BE184" i="2"/>
  <c r="BD185" i="2"/>
  <c r="BE185" i="2"/>
  <c r="BD186" i="2"/>
  <c r="BE186" i="2"/>
  <c r="BD187" i="2"/>
  <c r="BE187" i="2"/>
  <c r="BD188" i="2"/>
  <c r="BE188" i="2"/>
  <c r="BD189" i="2"/>
  <c r="BE189" i="2"/>
  <c r="BD190" i="2"/>
  <c r="BE190" i="2"/>
  <c r="BD191" i="2"/>
  <c r="BE191" i="2"/>
  <c r="BD192" i="2"/>
  <c r="BE192" i="2"/>
  <c r="BD193" i="2"/>
  <c r="BE193" i="2"/>
  <c r="BD194" i="2"/>
  <c r="BE194" i="2"/>
  <c r="BF194" i="2" s="1"/>
  <c r="BD195" i="2"/>
  <c r="BE195" i="2"/>
  <c r="BD196" i="2"/>
  <c r="BE196" i="2"/>
  <c r="BD197" i="2"/>
  <c r="BE197" i="2"/>
  <c r="BD198" i="2"/>
  <c r="BE198" i="2"/>
  <c r="BF198" i="2" s="1"/>
  <c r="BD199" i="2"/>
  <c r="BE199" i="2"/>
  <c r="BD200" i="2"/>
  <c r="BE200" i="2"/>
  <c r="BD201" i="2"/>
  <c r="BE201" i="2"/>
  <c r="BD202" i="2"/>
  <c r="BE202" i="2"/>
  <c r="BD203" i="2"/>
  <c r="BE203" i="2"/>
  <c r="BD204" i="2"/>
  <c r="BE204" i="2"/>
  <c r="BD205" i="2"/>
  <c r="BE205" i="2"/>
  <c r="BD206" i="2"/>
  <c r="BE206" i="2"/>
  <c r="BF206" i="2" s="1"/>
  <c r="BD207" i="2"/>
  <c r="BE207" i="2"/>
  <c r="BD208" i="2"/>
  <c r="BE208" i="2"/>
  <c r="BD209" i="2"/>
  <c r="BE209" i="2"/>
  <c r="BD210" i="2"/>
  <c r="BE210" i="2"/>
  <c r="BD211" i="2"/>
  <c r="BE211" i="2"/>
  <c r="BD212" i="2"/>
  <c r="BE212" i="2"/>
  <c r="BD213" i="2"/>
  <c r="BE213" i="2"/>
  <c r="BE182" i="2"/>
  <c r="BD182" i="2"/>
  <c r="AJ183" i="2"/>
  <c r="AK183" i="2"/>
  <c r="AJ184" i="2"/>
  <c r="AK184" i="2"/>
  <c r="AJ185" i="2"/>
  <c r="AK185" i="2"/>
  <c r="AL185" i="2" s="1"/>
  <c r="AJ186" i="2"/>
  <c r="AK186" i="2"/>
  <c r="AJ187" i="2"/>
  <c r="AK187" i="2"/>
  <c r="AL187" i="2" s="1"/>
  <c r="AJ188" i="2"/>
  <c r="AK188" i="2"/>
  <c r="AJ189" i="2"/>
  <c r="AK189" i="2"/>
  <c r="AJ190" i="2"/>
  <c r="AK190" i="2"/>
  <c r="AL190" i="2" s="1"/>
  <c r="AJ191" i="2"/>
  <c r="AK191" i="2"/>
  <c r="AL191" i="2" s="1"/>
  <c r="AJ192" i="2"/>
  <c r="AK192" i="2"/>
  <c r="AJ193" i="2"/>
  <c r="AK193" i="2"/>
  <c r="AJ194" i="2"/>
  <c r="AK194" i="2"/>
  <c r="AJ195" i="2"/>
  <c r="AK195" i="2"/>
  <c r="AJ196" i="2"/>
  <c r="AK196" i="2"/>
  <c r="AJ197" i="2"/>
  <c r="AK197" i="2"/>
  <c r="AJ198" i="2"/>
  <c r="AK198" i="2"/>
  <c r="AL198" i="2" s="1"/>
  <c r="AJ199" i="2"/>
  <c r="AK199" i="2"/>
  <c r="AJ200" i="2"/>
  <c r="AK200" i="2"/>
  <c r="AJ201" i="2"/>
  <c r="AK201" i="2"/>
  <c r="AJ202" i="2"/>
  <c r="AK202" i="2"/>
  <c r="AJ203" i="2"/>
  <c r="AK203" i="2"/>
  <c r="AJ204" i="2"/>
  <c r="AK204" i="2"/>
  <c r="AJ205" i="2"/>
  <c r="AK205" i="2"/>
  <c r="AJ206" i="2"/>
  <c r="AK206" i="2"/>
  <c r="AJ207" i="2"/>
  <c r="AK207" i="2"/>
  <c r="AJ208" i="2"/>
  <c r="AK208" i="2"/>
  <c r="AJ209" i="2"/>
  <c r="AK209" i="2"/>
  <c r="AJ210" i="2"/>
  <c r="AK210" i="2"/>
  <c r="AJ211" i="2"/>
  <c r="AK211" i="2"/>
  <c r="AJ212" i="2"/>
  <c r="AK212" i="2"/>
  <c r="AJ213" i="2"/>
  <c r="AK213" i="2"/>
  <c r="AK182" i="2"/>
  <c r="AJ182" i="2"/>
  <c r="AI183" i="2"/>
  <c r="AI184" i="2"/>
  <c r="AI185" i="2"/>
  <c r="AI186" i="2"/>
  <c r="AI187" i="2"/>
  <c r="AI188" i="2"/>
  <c r="AI189" i="2"/>
  <c r="AI190" i="2"/>
  <c r="AI191" i="2"/>
  <c r="AI192" i="2"/>
  <c r="AI193" i="2"/>
  <c r="AI194" i="2"/>
  <c r="AI195" i="2"/>
  <c r="AI196" i="2"/>
  <c r="AI197" i="2"/>
  <c r="AI198" i="2"/>
  <c r="AI199" i="2"/>
  <c r="AI200" i="2"/>
  <c r="AI201" i="2"/>
  <c r="AI202" i="2"/>
  <c r="AI203" i="2"/>
  <c r="AI204" i="2"/>
  <c r="AI205" i="2"/>
  <c r="AI206" i="2"/>
  <c r="AI207" i="2"/>
  <c r="AI208" i="2"/>
  <c r="AI209" i="2"/>
  <c r="AI210" i="2"/>
  <c r="AI211" i="2"/>
  <c r="AI212" i="2"/>
  <c r="AI213" i="2"/>
  <c r="AI182" i="2"/>
  <c r="AH147" i="2"/>
  <c r="AI147" i="2"/>
  <c r="AH148" i="2"/>
  <c r="AI148" i="2"/>
  <c r="AH149" i="2"/>
  <c r="AI149" i="2"/>
  <c r="AH150" i="2"/>
  <c r="AI150" i="2"/>
  <c r="AH151" i="2"/>
  <c r="AI151" i="2"/>
  <c r="AH152" i="2"/>
  <c r="AI152" i="2"/>
  <c r="AH153" i="2"/>
  <c r="AI153" i="2"/>
  <c r="AH154" i="2"/>
  <c r="AI154" i="2"/>
  <c r="AH155" i="2"/>
  <c r="AI155" i="2"/>
  <c r="AH156" i="2"/>
  <c r="AI156" i="2"/>
  <c r="AH157" i="2"/>
  <c r="AI157" i="2"/>
  <c r="AH158" i="2"/>
  <c r="AI158" i="2"/>
  <c r="AH159" i="2"/>
  <c r="AI159" i="2"/>
  <c r="AH160" i="2"/>
  <c r="AI160" i="2"/>
  <c r="AH161" i="2"/>
  <c r="AI161" i="2"/>
  <c r="AH162" i="2"/>
  <c r="AI162" i="2"/>
  <c r="AH163" i="2"/>
  <c r="AI163" i="2"/>
  <c r="AH164" i="2"/>
  <c r="AI164" i="2"/>
  <c r="AH165" i="2"/>
  <c r="AI165" i="2"/>
  <c r="AH166" i="2"/>
  <c r="AI166" i="2"/>
  <c r="AH167" i="2"/>
  <c r="AI167" i="2"/>
  <c r="AH168" i="2"/>
  <c r="AI168" i="2"/>
  <c r="AH169" i="2"/>
  <c r="AI169" i="2"/>
  <c r="AH170" i="2"/>
  <c r="AI170" i="2"/>
  <c r="AH171" i="2"/>
  <c r="AI171" i="2"/>
  <c r="AJ171" i="2" s="1"/>
  <c r="AH172" i="2"/>
  <c r="AI172" i="2"/>
  <c r="AH173" i="2"/>
  <c r="AI173" i="2"/>
  <c r="AJ173" i="2" s="1"/>
  <c r="AH174" i="2"/>
  <c r="AI174" i="2"/>
  <c r="AH175" i="2"/>
  <c r="AI175" i="2"/>
  <c r="AJ175" i="2" s="1"/>
  <c r="AH176" i="2"/>
  <c r="AI176" i="2"/>
  <c r="AH177" i="2"/>
  <c r="AI177" i="2"/>
  <c r="AJ177" i="2" s="1"/>
  <c r="AI146" i="2"/>
  <c r="AH146" i="2"/>
  <c r="AK112" i="2"/>
  <c r="AK113" i="2"/>
  <c r="AK114" i="2"/>
  <c r="AK115" i="2"/>
  <c r="AK116" i="2"/>
  <c r="AK117" i="2"/>
  <c r="AK118" i="2"/>
  <c r="AK119" i="2"/>
  <c r="AK120" i="2"/>
  <c r="AK121" i="2"/>
  <c r="AK122" i="2"/>
  <c r="AK123" i="2"/>
  <c r="AK124" i="2"/>
  <c r="AK125" i="2"/>
  <c r="AK126" i="2"/>
  <c r="AK127" i="2"/>
  <c r="AK128" i="2"/>
  <c r="AK129" i="2"/>
  <c r="AK130" i="2"/>
  <c r="AK131" i="2"/>
  <c r="AK132" i="2"/>
  <c r="AK133" i="2"/>
  <c r="AK134" i="2"/>
  <c r="AK135" i="2"/>
  <c r="AK136" i="2"/>
  <c r="AK137" i="2"/>
  <c r="AK138" i="2"/>
  <c r="AK139" i="2"/>
  <c r="AK140" i="2"/>
  <c r="AK141" i="2"/>
  <c r="AK142" i="2"/>
  <c r="AK111" i="2"/>
  <c r="AH112" i="2"/>
  <c r="AI112" i="2"/>
  <c r="AJ112" i="2" s="1"/>
  <c r="AH113" i="2"/>
  <c r="AI113" i="2"/>
  <c r="AH114" i="2"/>
  <c r="AI114" i="2"/>
  <c r="AH115" i="2"/>
  <c r="AI115" i="2"/>
  <c r="AH116" i="2"/>
  <c r="AI116" i="2"/>
  <c r="AJ116" i="2" s="1"/>
  <c r="AH117" i="2"/>
  <c r="AI117" i="2"/>
  <c r="AH118" i="2"/>
  <c r="AI118" i="2"/>
  <c r="AJ118" i="2" s="1"/>
  <c r="AH119" i="2"/>
  <c r="AI119" i="2"/>
  <c r="AH120" i="2"/>
  <c r="AI120" i="2"/>
  <c r="AH121" i="2"/>
  <c r="AI121" i="2"/>
  <c r="AH122" i="2"/>
  <c r="AI122" i="2"/>
  <c r="AH123" i="2"/>
  <c r="AI123" i="2"/>
  <c r="AH124" i="2"/>
  <c r="AI124" i="2"/>
  <c r="AJ124" i="2" s="1"/>
  <c r="AH125" i="2"/>
  <c r="AI125" i="2"/>
  <c r="AH126" i="2"/>
  <c r="AI126" i="2"/>
  <c r="AJ126" i="2" s="1"/>
  <c r="AH127" i="2"/>
  <c r="AI127" i="2"/>
  <c r="AH128" i="2"/>
  <c r="AI128" i="2"/>
  <c r="AH129" i="2"/>
  <c r="AI129" i="2"/>
  <c r="AH130" i="2"/>
  <c r="AI130" i="2"/>
  <c r="AH131" i="2"/>
  <c r="AI131" i="2"/>
  <c r="AH132" i="2"/>
  <c r="AI132" i="2"/>
  <c r="AJ132" i="2" s="1"/>
  <c r="AH133" i="2"/>
  <c r="AI133" i="2"/>
  <c r="AH134" i="2"/>
  <c r="AI134" i="2"/>
  <c r="AJ134" i="2" s="1"/>
  <c r="AH135" i="2"/>
  <c r="AI135" i="2"/>
  <c r="AH136" i="2"/>
  <c r="AI136" i="2"/>
  <c r="AH137" i="2"/>
  <c r="AI137" i="2"/>
  <c r="AH138" i="2"/>
  <c r="AI138" i="2"/>
  <c r="AH139" i="2"/>
  <c r="AI139" i="2"/>
  <c r="AH140" i="2"/>
  <c r="AI140" i="2"/>
  <c r="AJ140" i="2" s="1"/>
  <c r="AH141" i="2"/>
  <c r="AI141" i="2"/>
  <c r="AH142" i="2"/>
  <c r="AI142" i="2"/>
  <c r="AJ142" i="2" s="1"/>
  <c r="AI111" i="2"/>
  <c r="AH111" i="2"/>
  <c r="G66" i="4"/>
  <c r="F66" i="4"/>
  <c r="E66" i="4"/>
  <c r="D66" i="4"/>
  <c r="C66" i="4"/>
  <c r="AL183" i="2" l="1"/>
  <c r="BF183" i="2"/>
  <c r="AJ123" i="2"/>
  <c r="AJ119" i="2"/>
  <c r="AJ115" i="2"/>
  <c r="AJ166" i="2"/>
  <c r="AJ169" i="2"/>
  <c r="BF182" i="2"/>
  <c r="BF190" i="2"/>
  <c r="AL207" i="2"/>
  <c r="BF189" i="2"/>
  <c r="BF185" i="2"/>
  <c r="BF204" i="2"/>
  <c r="AJ170" i="2"/>
  <c r="AJ162" i="2"/>
  <c r="AJ154" i="2"/>
  <c r="AJ150" i="2"/>
  <c r="AJ148" i="2"/>
  <c r="AL206" i="2"/>
  <c r="BF213" i="2"/>
  <c r="BF192" i="2"/>
  <c r="AJ167" i="2"/>
  <c r="AJ161" i="2"/>
  <c r="AJ159" i="2"/>
  <c r="AJ157" i="2"/>
  <c r="AJ155" i="2"/>
  <c r="AJ153" i="2"/>
  <c r="AJ151" i="2"/>
  <c r="AL211" i="2"/>
  <c r="AL209" i="2"/>
  <c r="BF210" i="2"/>
  <c r="BF208" i="2"/>
  <c r="BF196" i="2"/>
  <c r="BF191" i="2"/>
  <c r="BF202" i="2"/>
  <c r="AL203" i="2"/>
  <c r="AL201" i="2"/>
  <c r="BF212" i="2"/>
  <c r="BF207" i="2"/>
  <c r="BF205" i="2"/>
  <c r="BF201" i="2"/>
  <c r="BF197" i="2"/>
  <c r="BF188" i="2"/>
  <c r="BF186" i="2"/>
  <c r="BF203" i="2"/>
  <c r="BF187" i="2"/>
  <c r="BF199" i="2"/>
  <c r="AL212" i="2"/>
  <c r="AL199" i="2"/>
  <c r="AL195" i="2"/>
  <c r="AL193" i="2"/>
  <c r="BF211" i="2"/>
  <c r="BF209" i="2"/>
  <c r="BF200" i="2"/>
  <c r="BF195" i="2"/>
  <c r="BF193" i="2"/>
  <c r="BF184" i="2"/>
  <c r="AL200" i="2"/>
  <c r="AL186" i="2"/>
  <c r="AL202" i="2"/>
  <c r="AL182" i="2"/>
  <c r="AL210" i="2"/>
  <c r="AL194" i="2"/>
  <c r="AL192" i="2"/>
  <c r="AL204" i="2"/>
  <c r="AL196" i="2"/>
  <c r="AL188" i="2"/>
  <c r="AL213" i="2"/>
  <c r="AL208" i="2"/>
  <c r="AL205" i="2"/>
  <c r="AL197" i="2"/>
  <c r="AL189" i="2"/>
  <c r="AL184" i="2"/>
  <c r="AJ158" i="2"/>
  <c r="AJ156" i="2"/>
  <c r="AJ146" i="2"/>
  <c r="AJ174" i="2"/>
  <c r="AJ172" i="2"/>
  <c r="AJ168" i="2"/>
  <c r="AJ152" i="2"/>
  <c r="AJ164" i="2"/>
  <c r="AJ176" i="2"/>
  <c r="AJ165" i="2"/>
  <c r="AJ163" i="2"/>
  <c r="AJ160" i="2"/>
  <c r="AJ149" i="2"/>
  <c r="AJ147" i="2"/>
  <c r="AJ139" i="2"/>
  <c r="AJ137" i="2"/>
  <c r="AJ131" i="2"/>
  <c r="AJ129" i="2"/>
  <c r="AJ121" i="2"/>
  <c r="AJ113" i="2"/>
  <c r="AJ111" i="2"/>
  <c r="AJ135" i="2"/>
  <c r="AJ127" i="2"/>
  <c r="AJ141" i="2"/>
  <c r="AJ130" i="2"/>
  <c r="AJ128" i="2"/>
  <c r="AJ125" i="2"/>
  <c r="AJ114" i="2"/>
  <c r="AJ138" i="2"/>
  <c r="AJ136" i="2"/>
  <c r="AJ133" i="2"/>
  <c r="AJ122" i="2"/>
  <c r="AJ120" i="2"/>
  <c r="AJ117" i="2"/>
</calcChain>
</file>

<file path=xl/comments1.xml><?xml version="1.0" encoding="utf-8"?>
<comments xmlns="http://schemas.openxmlformats.org/spreadsheetml/2006/main">
  <authors>
    <author>Author</author>
  </authors>
  <commentList>
    <comment ref="I137" authorId="0" shapeId="0">
      <text>
        <r>
          <rPr>
            <b/>
            <sz val="9"/>
            <color indexed="81"/>
            <rFont val="Tahoma"/>
            <charset val="1"/>
          </rPr>
          <t>Author:</t>
        </r>
        <r>
          <rPr>
            <sz val="9"/>
            <color indexed="81"/>
            <rFont val="Tahoma"/>
            <charset val="1"/>
          </rPr>
          <t xml:space="preserve">
available in PL051?</t>
        </r>
      </text>
    </comment>
  </commentList>
</comments>
</file>

<file path=xl/sharedStrings.xml><?xml version="1.0" encoding="utf-8"?>
<sst xmlns="http://schemas.openxmlformats.org/spreadsheetml/2006/main" count="6292" uniqueCount="1359">
  <si>
    <t>NO</t>
  </si>
  <si>
    <t>PL150</t>
  </si>
  <si>
    <t>2019-03</t>
  </si>
  <si>
    <t>The question has not been asked for the last job of the formerly employed and is therefore missing for them. The situation will be fixed in 2018.</t>
  </si>
  <si>
    <t>SILC year</t>
  </si>
  <si>
    <t>Created /
last modified</t>
  </si>
  <si>
    <t>CTRY</t>
  </si>
  <si>
    <t>VARIABLE</t>
  </si>
  <si>
    <t>PROBLEM IN 
UDB FROM VERSION</t>
  </si>
  <si>
    <t>FOLLOW UP</t>
  </si>
  <si>
    <t xml:space="preserve">COMMENT </t>
  </si>
  <si>
    <t>DK</t>
  </si>
  <si>
    <t>PY080G</t>
  </si>
  <si>
    <t>from 16-11-2017</t>
  </si>
  <si>
    <t>no change expected</t>
  </si>
  <si>
    <t>SI</t>
  </si>
  <si>
    <t>PE030, PE040</t>
  </si>
  <si>
    <t>from 01/01/17</t>
  </si>
  <si>
    <t xml:space="preserve">With year 2014 we changed the source for education, we started to use only one source: administrative source -"DEMOGRAPHIC BASE". It happend that persons have higher ISCED level attained (PE040) than previous years
- in previous years we combined PE040 from questionnaire and adminstrative source - Statistical Register of Employment (only for employeed people). Because of higher education it is logical concesequence that also year when highest level of education was attained 
is different that in previous year. 
For example: person had Lower secondary education or even Primary education from questionnaire, now she/he has Upper secondary education 
- so year when Uper secondary education was atteined could not be the same as previous years (when person declared that had lower secondary education)
- those who declared every year that are in education (PE010=1) we ask every year also variable PE030 - year when highest level of education was attained;
  In case PE040 is different also PE030 is different as previous year
</t>
  </si>
  <si>
    <t>EL</t>
  </si>
  <si>
    <t>PY020</t>
  </si>
  <si>
    <t>from 17-11-2017</t>
  </si>
  <si>
    <t>Finding: Decrease (25% of the median) of py020 (Gross non-cash employee income)
Reason: Decrease of the benefits  provided by the employers</t>
  </si>
  <si>
    <t>01 from 01/08/16</t>
  </si>
  <si>
    <t>Missing. Included in py100G (private pensions payouts can’t be separated from the obligatory pension schemes in the data)</t>
  </si>
  <si>
    <t>1 from 01/08/16</t>
  </si>
  <si>
    <t>IT</t>
  </si>
  <si>
    <t>PY080N/G</t>
  </si>
  <si>
    <t>2 from 01/01/17</t>
  </si>
  <si>
    <t xml:space="preserve"> no change expected</t>
  </si>
  <si>
    <r>
      <t>PY080N/G</t>
    </r>
    <r>
      <rPr>
        <sz val="11"/>
        <rFont val="Calibri"/>
        <family val="2"/>
      </rPr>
      <t>: The exploitation of new administrative data allows us to better distinguish second and third pillar pensions in 2015 edition. The new criterion applied in the classification of the voluntary pension has generated a time series break in PY080N/G target variable, with a substantial reduction of the number of recipients and amounts. It also produces marginal effects on PY100N/G, since the beneficiaries  involved have been moved to the mandatory pensions scheme</t>
    </r>
  </si>
  <si>
    <t xml:space="preserve">With year 2014 we changed the source for education, we started to use only one source: administrative source -"DEMOGRAPHIC BASE". It happend that persons have higher ISCED level attained (PE040) than previous years
- in previous years we combined PE040 from questionnaire and adminstrative source - Statistical Register of Employment (only for employeed people). Because of higher education it is logical concesequence that also year when highest level of education was attained is different that in previous year. 
For example: person had Lower secondary education or even Primary education from questionnaire, now she/he has Upper secondary education 
- so year when Uper secondary education was atteined could not be the same as previous years (when person declared that had lower secondary education)
- those who declared every year that are in education (PE010=1) we ask every year also variable PE030 - year when highest level of education was attained;
  In case PE040 is different also PE030 is different as previous year
</t>
  </si>
  <si>
    <t>100 per cent missing because they are included in py100G (private pensions payouts can’t be separated from the obligatory pension schemes in the data).</t>
  </si>
  <si>
    <t>PY080</t>
  </si>
  <si>
    <t>1 from 01/01/16</t>
  </si>
  <si>
    <t>We are not able to distinguish between private pensions and mandatory employer based schemes… Thus Private pensions PY080G are included, but they are part of mainly PY100G &amp; PY130g</t>
  </si>
  <si>
    <t>IS</t>
  </si>
  <si>
    <t>PL051, PL111</t>
  </si>
  <si>
    <t>Missing because still under investigation following inconsistencies</t>
  </si>
  <si>
    <t>IE</t>
  </si>
  <si>
    <t>PE020, PE040</t>
  </si>
  <si>
    <t>Coded according to ISCED-1997 instead of ISCED-2011</t>
  </si>
  <si>
    <t>BE</t>
  </si>
  <si>
    <t>PL031</t>
  </si>
  <si>
    <t>1 from 01-03-15</t>
  </si>
  <si>
    <t>the classification of early retired persons for economic reasons changed. Until now, they were all classified as unemployed, but following the guidelines of Eurostat, it will be more logical for them to be classified as retired, as none of them will go back to work. The difference in the poverty rate of unemployed persons is large, however, and we would like to stress that there is a 'break in serie' for all indicators using the breakdown 'Activity status'.</t>
  </si>
  <si>
    <t>RS</t>
  </si>
  <si>
    <t>PY021 PY031</t>
  </si>
  <si>
    <t xml:space="preserve">based on pilot survey conducted in 2013 we saw that this kind of income had been recorded in very few cases so we decided not to collect this variable
</t>
  </si>
  <si>
    <t>DE</t>
  </si>
  <si>
    <t>PY030G/N
PY031G/N</t>
  </si>
  <si>
    <t>This variables are not collected in Germany</t>
  </si>
  <si>
    <t xml:space="preserve">Missing, DK: These pensions cannot be separated from other types of pensions </t>
  </si>
  <si>
    <t>FR</t>
  </si>
  <si>
    <t>Weights and income variables</t>
  </si>
  <si>
    <t>3 from 01-03-2016?</t>
  </si>
  <si>
    <t>Sur les données 2013, nous avons corrigé une erreur dans le programme de calcul des pondérations transversales de 2013 ainsi que certaines composantes de revenus. Cela a un impact relativement limité : le taux de pauvreté et l'indice de Gini ne sont pas modifiés entre les deux versions. La médiane est très peu modifiée. La correction affecte surtout les quantiles extrêmes. Elle modifie cependant peu les indicateurs d'inégalité : avec la correction, par exemple le D9/D1 passe de 4,6 à 4,7.</t>
  </si>
  <si>
    <t>AT</t>
  </si>
  <si>
    <t>Income variables</t>
  </si>
  <si>
    <t>1 from 01-03-2014</t>
  </si>
  <si>
    <t>3 from 01-03-2015</t>
  </si>
  <si>
    <t>AT now makes use of administrative data for all income components.</t>
  </si>
  <si>
    <t>CH</t>
  </si>
  <si>
    <t>PY031</t>
  </si>
  <si>
    <t>not collected</t>
  </si>
  <si>
    <t>changes in data</t>
  </si>
  <si>
    <t>PY030G</t>
  </si>
  <si>
    <t>Missing, DE: Employers social insurance contribution -- was not recorded.  According to the Feasibility Study for EU SILC the employers social insurance contribution can not be collected in Germany</t>
  </si>
  <si>
    <t>MT</t>
  </si>
  <si>
    <t>PY031G</t>
  </si>
  <si>
    <t>Not collected</t>
  </si>
  <si>
    <t>SE</t>
  </si>
  <si>
    <t>ES</t>
  </si>
  <si>
    <t>Update income variables according to methodology based on the use of administrative data</t>
  </si>
  <si>
    <t>PE040</t>
  </si>
  <si>
    <t>1 from 01-03-2013</t>
  </si>
  <si>
    <t xml:space="preserve">change and mistake in data collection
 Le questionnement sur les diplômes dans l’enquête SRCV a été modifié entre les collectes 2010 et 2011. Jusqu’en 2010, les individus enquêtés devait lister l’ensemble des diplômes qu’ils avaient obtenu. À partir de 2011, le dispositif collecte seulement le plus haut diplôme obtenu et la formation actuellement suivie. Cette modification du questionnaire a entrainé une profonde transformation du questionnement relatif au diplôme. Suite à un problème de filtre, un peu plus de 500 individus n’ont pas répondu à quelques questions auxquelles ils étaient supposés répondre. Lors de la collecte SRCV 2013, cette erreur sera corrigée : les individus toujours présents dans le panel qui n’avaient pas répondu en 2011 seront interrogés sur ces questions. 
Cette erreur nous invite donc à émettre quelques réserves sur la répartition des individus par diplôme. En particulier, nous vous invitons à considérer avec prudence la part des non diplômes en 2011.
    - since 2010, because an improvment in the questionnaire, we are now able to distinguish levels ISCED 5 and 6 : it was not the case before and all of them were coded 5.
    Furthermore, we have improved the questionnaire for people who have no diploma but studied at the secondary school : we were not able to distinguish levels ISCED 1 and 2 and all of them were coded 2.
    - since 2011, we are able to distinguish levels ISCED 4 and 3 (all of them were coded 3)
</t>
  </si>
  <si>
    <t>Cette question a également été modifiée dans le questionnaire français entre 2010 et 2011. D'une part, la formulation de la question a changé :
- Jusqu'en 2010, la question était posée de la manière suivante : "Dans votre emploi, avez-vous des responsabilités d'encadrement ? ",
- A partir de 2011, la question devient "dans votre emploi, vous arrive-t-il de superviser le travail d'autres salariés".
D'autre part, les modalités ont également été modifiées, Jusqu'en 2010, n'existaient que les modalités oui/non. A partir de 2011, trois modalités sont proposées : 
- oui et c'est ma tâche principale
- oui, mais ce n'est pas ma tâche principale
- non
L'ajout de la modalité "oui, mais ce n'est pas la tâche principale" a réduit la proportion de réponse négative.
Enfin, une erreur dans la remontées des données antérieures pour les individus réinterrogés a généré un certain nombre de valeurs manquantes. A partir des données de l'année précédente ces valeurs manquantes ont été corrigées.</t>
  </si>
  <si>
    <t>Missing: Employers social insurance contribution -- was not recorded.  According to the Feasibility Study for EU SILC the employers social insurance contribution can not be collected in Germany</t>
  </si>
  <si>
    <t>Missing: It is not possible to separate these pensions from other pensions, so the amount will be included in the variables PY100G-PY130G. As income data is not collected in the interview it will not be possible to give data on PY080G</t>
  </si>
  <si>
    <t>PL050</t>
  </si>
  <si>
    <t>2 from 01/08/2013</t>
  </si>
  <si>
    <t>Missing</t>
  </si>
  <si>
    <t>Missing: Variable not submitted by agreement with Eurostat (due to the fact that the optional component makes up less than 10% of the total social insurance contribution)</t>
  </si>
  <si>
    <t>Missing: PY031 is not delivered from Norway, as this variable cannot be extracted from income registers. Part of this income is recorded under PY020</t>
  </si>
  <si>
    <t>Missing: this variable is not applicable to Swedish conditions</t>
  </si>
  <si>
    <t>UK</t>
  </si>
  <si>
    <t>Education variables</t>
  </si>
  <si>
    <t>there have been a number of changes to the derivation of the education variables based on comparisons to the LFS methodology and analysis of the code. This includes changes to people being assigned to ISCED level 4 and 6 to harmonise with the LFS, the use of some additional rotated data, some minor code corrections and enhancements to make full use of collected data. The number of cases highlighted in check #724 has changed because PE030 has been imputed for some cases based on their calculated PE040 and the collected information</t>
  </si>
  <si>
    <t>wrong tax code being applied to company cars in PY020. This has now been corrected</t>
  </si>
  <si>
    <t>PY030</t>
  </si>
  <si>
    <t>The derivation of PY030 has been improved</t>
  </si>
  <si>
    <t>LT</t>
  </si>
  <si>
    <t>weights</t>
  </si>
  <si>
    <t>3 from 01/03/2014</t>
  </si>
  <si>
    <t>Weights revised following 2011 census</t>
  </si>
  <si>
    <t>LV</t>
  </si>
  <si>
    <t>Weight variables</t>
  </si>
  <si>
    <t>4 from 01-08-2014</t>
  </si>
  <si>
    <t>updated following 2011 census</t>
  </si>
  <si>
    <t>Income variables
Weights</t>
  </si>
  <si>
    <t>5 from 01-03-2015</t>
  </si>
  <si>
    <t>The revised data were prepared according to the register data methodology that was also applied for 2012 and 2013: register data for income variables as far as possible and extended use of register data for weighting</t>
  </si>
  <si>
    <t>Weights</t>
  </si>
  <si>
    <t>Revision of weighing procedure (both methodological changes and use of he updated time-series of a number of population variable from the latest census)</t>
  </si>
  <si>
    <t xml:space="preserve">implemented a new methodology based on the use of administrative files in the production of income variables </t>
  </si>
  <si>
    <t>2010-1 from 01-03-12</t>
  </si>
  <si>
    <t>The variable PY030G - Employers social insurance contribution -- was not recorded.  According to the Feasibility Study for EU SILC the employers social insurance contribution can not be collected in Germany</t>
  </si>
  <si>
    <t>Missing variable: 'In the Danish tax system it is not possible to separate these pensions from other pensions. So in fact the amount is included but as a part of the variables PY100G-PY130G. As we do not collect any income data in the interview we do not have any plans of collecting this variable. </t>
  </si>
  <si>
    <t>PY010G</t>
  </si>
  <si>
    <t>3 negative values: For this variable it is really some tricking peculiarities in the Danish tax system that for these 3 persons can generate a negative PY010G.</t>
  </si>
  <si>
    <t xml:space="preserve">Missing: this variable cannot be extracted from income registers. Part of this income is recorded under PY020. </t>
  </si>
  <si>
    <t>PL015 PL020</t>
  </si>
  <si>
    <t>2010-5 from 01-03-14</t>
  </si>
  <si>
    <t>missing due to error in the questionnaire</t>
  </si>
  <si>
    <t>CY</t>
  </si>
  <si>
    <t>WEIGHTS</t>
  </si>
  <si>
    <t>2010-2 from 01-08-12</t>
  </si>
  <si>
    <t>changes in weights according to new 2011 CENSUS</t>
  </si>
  <si>
    <t>Changes in weights according to new calibration variables and  2011CENSUS
For 2008 and onwards we have changed the calibration variables. At household level instead of using household size and household tenure we are using household type. At population level the variables age and gender remained the same. Additionally for the percentage distribution of household type we used the results of the Census 2011.</t>
  </si>
  <si>
    <t>pension variables</t>
  </si>
  <si>
    <t>2010-3 from 01-03-13 ?</t>
  </si>
  <si>
    <t>income from pension have been corrected. It affects indicators</t>
  </si>
  <si>
    <t xml:space="preserve">weights </t>
  </si>
  <si>
    <t>correction of mistakes in rotational group DB075=3</t>
  </si>
  <si>
    <t>Many</t>
  </si>
  <si>
    <t>2010-4 from 01-08-13</t>
  </si>
  <si>
    <t>Anomalies in the 2010 data that became apparent once the 2011 data were compiled</t>
  </si>
  <si>
    <t xml:space="preserve">UK </t>
  </si>
  <si>
    <t>PE010-040</t>
  </si>
  <si>
    <t>There have been a number of changes to the derivation of the education variables based on comparisons to the LFS methodology and analysis of the code. This includes changes to people being assigned to ISCED level 4 and 6 to harmonise with the LFS, the use of some additional rotated data, some minor code corrections and enhancements to make full use of collected data</t>
  </si>
  <si>
    <t>variables the main changes that have affected the indicators are the wrong tax code being applied to company cars in PY020, wrong tax codes applied to investments and shares and an error in the derivation of self-employed income. Additionally, the methodology for imputed rent and the derivation of PY030 have been improved</t>
  </si>
  <si>
    <t>income variables</t>
  </si>
  <si>
    <t>non taxables income variables have been updated</t>
  </si>
  <si>
    <t>Revised following 2011 census</t>
  </si>
  <si>
    <t>2010-6 from 01-03-15</t>
  </si>
  <si>
    <t>PL040, PL140, PL140_F, PL150, PL150_F,PL200, PL200_F, PY200G, PY200G_F, HH010, HH032, HH031_F</t>
  </si>
  <si>
    <t>?</t>
  </si>
  <si>
    <t>few changes in the variables content after quality control</t>
  </si>
  <si>
    <t>2009-1 from 01-03-11</t>
  </si>
  <si>
    <t>Not delivered from Norway as this variable cannot be extracted from income registers. Part of this income is recorded under PY020</t>
  </si>
  <si>
    <t>PY030G PY031G</t>
  </si>
  <si>
    <t>2009-01 from 01-03-11</t>
  </si>
  <si>
    <t>PY020G</t>
  </si>
  <si>
    <t>2009-03 from 01-03-12</t>
  </si>
  <si>
    <t>did not include PY021G</t>
  </si>
  <si>
    <t>SK</t>
  </si>
  <si>
    <t>BG</t>
  </si>
  <si>
    <t>P-file</t>
  </si>
  <si>
    <t>revision of P-file</t>
  </si>
  <si>
    <t>LU</t>
  </si>
  <si>
    <t>HU</t>
  </si>
  <si>
    <t>PY021G was not systematically inluded in PY020G</t>
  </si>
  <si>
    <t>2009-07 from 01/03/15</t>
  </si>
  <si>
    <t>2009-08 from 01/08/15 ?</t>
  </si>
  <si>
    <t>another changes in PE040</t>
  </si>
  <si>
    <t>2008-1 from 01-03-10</t>
  </si>
  <si>
    <t>Change in the definition compared to 2007:
the definition was changed according to our classification ISCED=0. According to education statistics methodology, it was decided that ISCED0 does not exist in Slovenia and this is the reason for the changes in the data. All persons with ISCED=0 now have PE040=NULL and PE040_F=-2 (person has never been in education).</t>
  </si>
  <si>
    <t>PL040, PL050</t>
  </si>
  <si>
    <t>Regarding to reduction in missing values some information were included (on last main job for unemployed)</t>
  </si>
  <si>
    <t>NL</t>
  </si>
  <si>
    <t>PL020, PL025</t>
  </si>
  <si>
    <t xml:space="preserve">The high percentage of missing values is mainly caused by students (according to the self-defined status) with a job of 12 hours per week or more. The questions whether they have looked for a job has not been asked to them because they have a job. </t>
  </si>
  <si>
    <t>2008-1 from 01-03-09</t>
  </si>
  <si>
    <t>2008-5 from 01-03-12</t>
  </si>
  <si>
    <t>does not include PY021G</t>
  </si>
  <si>
    <t>Pension variables</t>
  </si>
  <si>
    <t>next revision?</t>
  </si>
  <si>
    <t>Correction in pension variables values</t>
  </si>
  <si>
    <t>2008-6 from 01-03-14</t>
  </si>
  <si>
    <t>Revision following 2011 census</t>
  </si>
  <si>
    <t>2015 revision?</t>
  </si>
  <si>
    <t>changes in the data:
Nous avons constaté une erreur dans la construction des variables PE020 et PE040. Nous vous relivrons donc nos données avec ces corrections pour des questions d’homogénéité</t>
  </si>
  <si>
    <t>PL120, PL140, PL160</t>
  </si>
  <si>
    <t>We have experienced some issues with the questionnaire in 2008/9 due to the introduction of the IHS. As a result some employment questions were not asked. This will affect variables PL100, PL120, PL140 and PL160.</t>
  </si>
  <si>
    <t>PL210x</t>
  </si>
  <si>
    <t>Inconsistencies in the coding</t>
  </si>
  <si>
    <t>2007-1 from 01/03/09</t>
  </si>
  <si>
    <t>2007-2 from 01/08/09</t>
  </si>
  <si>
    <t>corrections</t>
  </si>
  <si>
    <t>ALL</t>
  </si>
  <si>
    <t>2007-1 from 01/03/10</t>
  </si>
  <si>
    <t>PY030 have been expressed in national currency instead of Euros. It affected any country who don't have euro as national currency</t>
  </si>
  <si>
    <t>PT</t>
  </si>
  <si>
    <t>not solved</t>
  </si>
  <si>
    <t xml:space="preserve">Values too low (about 10x):
It seems that an error have occurred, in the decimal place, in the relative rate to employers' social contributions (by example 0.02375 instead of 0.2375, when this rate it to be applied). </t>
  </si>
  <si>
    <t>PY010N</t>
  </si>
  <si>
    <t>the variable PY010N coded as missing value (instead of 0) in 2007</t>
  </si>
  <si>
    <t xml:space="preserve">The value of variable HY030G should be multiplied by 12 (will be yearly data) </t>
  </si>
  <si>
    <t>PY021G</t>
  </si>
  <si>
    <t>2007-1 from 01-03-10</t>
  </si>
  <si>
    <t>2007-4 from 01-08-10</t>
  </si>
  <si>
    <t>Company car: Problem in methodology corrected. 
Error in the methodology used to compute the Company car fringe benefit value in SILC 2007. This has resulted in a higher overall value for PY021G, since an extra component was erroneously included in the computation of this variable. This error has also been partially carried forward to SILC 2008, since the same method was used for persons in the 3 old panels while the methodology was changed for new households</t>
  </si>
  <si>
    <t>2007-1 from 01-03-09</t>
  </si>
  <si>
    <t>in 2012 release?</t>
  </si>
  <si>
    <t>2006-1 from 01-03-08</t>
  </si>
  <si>
    <t>not possible to solve</t>
  </si>
  <si>
    <t>Change in data collection compared to 2005
. In 2005 this variable was part of the microcensus that was obligatory to be answered by Hungarian citizens; one part of the question referred to general education (i.e. primary education, high school),  the other to education aiming at providing profession to the students (i.e. vocational training); measurement was accomplished by the number of completed classes. In 2005 this detailed structure was recoded to the ISCED strucutre. In 2006 there was only one question on the SILC questionnaire measured on a scale of 11 degrees.</t>
  </si>
  <si>
    <t xml:space="preserve">Change in data collection compared to 2005
From EU-SILC 2006 onwards  the employees' contributions to social insurance schemes are included in both PY010G and HY140G, so this has no impact on disposable income (HY020). </t>
  </si>
  <si>
    <t xml:space="preserve">Change in data collection compared to 2005
SI changed the crossing coding system about educational system. For example it had in 2005 »master degree« in ISCED=6, but in this year it has been coded ISCED=5. </t>
  </si>
  <si>
    <t>PL040</t>
  </si>
  <si>
    <t>Question have been asked only to selected respondent</t>
  </si>
  <si>
    <t>2006-3 from 01-08-09</t>
  </si>
  <si>
    <t>weights correction</t>
  </si>
  <si>
    <t>few variables and weights</t>
  </si>
  <si>
    <t>correction</t>
  </si>
  <si>
    <t>Une analyse attentive et concertée de ces écarts a mis en lumière plusieurs problèmes concernant la codification de la variable PE040 (Highest ISCED level attained). 
Ces problèmes conduisent à sous-estimer les niveaux d'études les plus faibles (de près de 10 points), à augmenter le poids relatif des plus diplômés et par ailleurs à sur-estimer la non-réponse.</t>
  </si>
  <si>
    <t>general cleaning: may affect any observation and variables</t>
  </si>
  <si>
    <t>FI</t>
  </si>
  <si>
    <t>2006-2 from 01-03-09</t>
  </si>
  <si>
    <t>PE030:Year when highest level of education was attained is to the persons with the ISCED 97 value 3 and higher values solely from register sources. PE030 has been derived on the basis of the compulsory education age to the persons, whose ISCED value is 2. PE040:according to ISCED 97 with value 3 and over has been derived from register sources. The value 4 has now been included in variable values. By using information on implementation of the Act on compulsory education, a value 2 has been imputed to the rest of Finnish citizens by birth (RB210 in “FI”, RB220a in “FI”).</t>
  </si>
  <si>
    <t>PY/HY var</t>
  </si>
  <si>
    <t xml:space="preserve">Survey year 2006: PY090G, PY100G, PY110G, PY130G, HY022 revised.See regrouping of PY100G to PY090G, PY110G, PY130G in survey year 2004.In addition, standard retirement age which was applied to regroup PY110G and  PY130G to PY100G was corrected to be valid with the statutory old-pension age change under employment scheme which took force at the beginning of the year </t>
  </si>
  <si>
    <t>PY080 PY100</t>
  </si>
  <si>
    <t>waiting for change</t>
  </si>
  <si>
    <t>PY080 is possibly filled only for people not having an old age benefit. Otherwise pension from individual pension plan (other than those covered by ESSPROSS) is included in PY100 with old age benefit</t>
  </si>
  <si>
    <t>PE020 PE040</t>
  </si>
  <si>
    <t>2005-1 from 01/06/07</t>
  </si>
  <si>
    <t>our classification of education is not completely comparable with ISCED-97</t>
  </si>
  <si>
    <t>PL015</t>
  </si>
  <si>
    <t>this question have been answered only by persons less than 75 years old. So, the missing values have all persons who are older.</t>
  </si>
  <si>
    <t>2005-4 from 01-03-09</t>
  </si>
  <si>
    <t>before 2009</t>
  </si>
  <si>
    <t xml:space="preserve">armed forces (code 01) have been coded by mistake 11 </t>
  </si>
  <si>
    <t>2005-3 from 01-03-08</t>
  </si>
  <si>
    <t xml:space="preserve">Improvement.
DE has not followed Eurostat recommendation for integrative calibration at household and individual level. Calibration of household weights and individual weights were carried out independently leading to somewhat inconsistencies between household and individual approach in analysis done on the basis of SILC data.  In most analysis, the primacy has been given to individual weights. </t>
  </si>
  <si>
    <t>problem at variable forming : difference with 06 data</t>
  </si>
  <si>
    <t>all</t>
  </si>
  <si>
    <t>general revision of data</t>
  </si>
  <si>
    <t>PE040 was seriously wrong</t>
  </si>
  <si>
    <t>RX020</t>
  </si>
  <si>
    <t>Miscalculation for theses constructed variables. They have to be calculated from IT data using algorithms as described in the UDB documentation</t>
  </si>
  <si>
    <t>PL</t>
  </si>
  <si>
    <t>INCOME VARIABLES</t>
  </si>
  <si>
    <t>In case of  individual non response, PL used  full imputation of the missing income records.  According to the then current EU-SILC recommendations the record imputed as a whole are not included the “P” file but the imputed incomes are directly integrated to the total incomes of households (gross and net) in the “H” file. Variable HY025 is thus always 1. In this situation there is a difference between the sum of components derived from “H” and “P” and the total income indicated in the “H” file.</t>
  </si>
  <si>
    <t>WEIGHTS and income variables</t>
  </si>
  <si>
    <t>PT has revised their weights and corrected some income variables</t>
  </si>
  <si>
    <t xml:space="preserve">A new imputation approach for individual non response has been implemented on 2005 data </t>
  </si>
  <si>
    <t>PE040 PM040 PM050</t>
  </si>
  <si>
    <t>2005-5 from 01-08-09</t>
  </si>
  <si>
    <t xml:space="preserve">Une analyse attentive et concertée de ces écarts a mis en lumière plusieurs problèmes concernant la codification de la variable PE040 (Highest ISCED level attained). 
Ces problèmes conduisent à sous-estimer les niveaux d'études les plus faibles (de près de 10 points), à augmenter le poids relatif des plus diplômés et par ailleurs à sur-estimer la non-réponse.Ce problème de codage concerne aussi le niveau d'étude des parents du module secondaire 2005 sur la mobilité : variables PM040 et PM050. Là-aussi il nous est possible de recodifier la variable à partir d'informations annexes. </t>
  </si>
  <si>
    <t>2005-1 from 01/06/08</t>
  </si>
  <si>
    <t>general cleaning: may affect any observation and variable</t>
  </si>
  <si>
    <t>2005-1 from 01/06/09</t>
  </si>
  <si>
    <t>PY090G, PY100G, PY110G, PY130G, HY022 revised.See regrouping of PY100G to PY090G, PY110G, PY130G in survey year 2004. A slight effect on HY022.</t>
  </si>
  <si>
    <t>2005-1 from 01-06-07</t>
  </si>
  <si>
    <t>2004-1 from 24-05-06</t>
  </si>
  <si>
    <t>2004-2 from 27-06-07</t>
  </si>
  <si>
    <t>39%  have been modified on microdata level. Slight modification on the distribution</t>
  </si>
  <si>
    <t>PL130</t>
  </si>
  <si>
    <t>Number of employee was = 1 for 1 to 10 employees.
In next version, full detail is given</t>
  </si>
  <si>
    <t>GR</t>
  </si>
  <si>
    <t>2004 weights: re-compute them in order to take into account new individuals in the R-file (but the procedure remains identical)</t>
  </si>
  <si>
    <t>distotion when comparing 05 and 06 data : problem at variable forming in 2005</t>
  </si>
  <si>
    <t xml:space="preserve">data is now available </t>
  </si>
  <si>
    <t>2004-3 from 01-03-09</t>
  </si>
  <si>
    <t>serious errors in this variable</t>
  </si>
  <si>
    <t>PT has revised their weights</t>
  </si>
  <si>
    <t>2004-4 from 01-08-09</t>
  </si>
  <si>
    <t>general cleaning: may affect an,y observation and variable</t>
  </si>
  <si>
    <t>weight corrections</t>
  </si>
  <si>
    <t>PY010G, PY020G, PY090G, PY100G, PY110G, PY130G, HY010, HY020, HY022 and HY023 revised. no effects on HY020 median equivalised  income or at-risk of poverty indicators (see appendix).  A little error concerning inclusion of benefits based on profit sharing twice for 48  sample persons has been corrected. This has effect on PY010G, but also on  PY020G as resulting from processing costs of employee income acquisition.  In addition, errors were found in processing a few social benefit items of the    source register database. These items had been grouped erroneously to old-age  benefits (PY100G) in a small number of younger persons under standard  retirement ages who received other types of social benefits during the income  reference year. For the revision, the PY100G items has been regrouped to  PY090G, PY110G or PY130G in these persons. The correction has a slight effect  on HY022  only, not on other household total income components.</t>
  </si>
  <si>
    <t>CZ</t>
  </si>
  <si>
    <t>EE</t>
  </si>
  <si>
    <t>HR</t>
  </si>
  <si>
    <t>RO</t>
  </si>
  <si>
    <t>.</t>
  </si>
  <si>
    <t>Number of categories with at least one observation</t>
  </si>
  <si>
    <t>PL030</t>
  </si>
  <si>
    <t>PL051</t>
  </si>
  <si>
    <t>% of [18-65[ year olds for which the information is available</t>
  </si>
  <si>
    <t>Self-defined current economic status in 9 cateories</t>
  </si>
  <si>
    <t>Self-defined current economic status in 11 cateories</t>
  </si>
  <si>
    <t>Personal interview, proxy or register data =&gt; also high rates for selected respondent countries</t>
  </si>
  <si>
    <t>Status in employment in 4 categories</t>
  </si>
  <si>
    <t>also here: interview, proxy or register data</t>
  </si>
  <si>
    <t>ISCO 88</t>
  </si>
  <si>
    <t>personal interview, proxy or registers. Still strange that proportion with numbers is so high, given that for inactive these data do not have to be collected.</t>
  </si>
  <si>
    <t>Number of persons working at the local unit in 15 categories</t>
  </si>
  <si>
    <t>but kind of gradual increase</t>
  </si>
  <si>
    <t>effect of crisis?</t>
  </si>
  <si>
    <t>crisis…</t>
  </si>
  <si>
    <t>S</t>
  </si>
  <si>
    <t>selected resp.</t>
  </si>
  <si>
    <t>Managerial position in two categories (supervisory / non-supervisory)</t>
  </si>
  <si>
    <t>To be collected only for employees + selected respondents</t>
  </si>
  <si>
    <t>selected respondent, but high number of observations?</t>
  </si>
  <si>
    <t>x</t>
  </si>
  <si>
    <t>careful</t>
  </si>
  <si>
    <t>2005-2011</t>
  </si>
  <si>
    <t>2011-2017</t>
  </si>
  <si>
    <t>1 Self-employed with employees</t>
  </si>
  <si>
    <t>2 Self-employed without employees</t>
  </si>
  <si>
    <t>3 Employee</t>
  </si>
  <si>
    <t>4 Family worker</t>
  </si>
  <si>
    <t>empl</t>
  </si>
  <si>
    <t>empstat</t>
  </si>
  <si>
    <t>employee (1)</t>
  </si>
  <si>
    <t>self-employed (2)</t>
  </si>
  <si>
    <t>empelno</t>
  </si>
  <si>
    <t>PL130  &lt;=9 (1)</t>
  </si>
  <si>
    <t>PL130  &gt;10 (2)</t>
  </si>
  <si>
    <t>PL150 (jbspv)</t>
  </si>
  <si>
    <t>supervisory (1)</t>
  </si>
  <si>
    <t>non-supervisory (2)</t>
  </si>
  <si>
    <t>2 (se &lt;=10)</t>
  </si>
  <si>
    <t>1 (se &gt;10)</t>
  </si>
  <si>
    <t>3 (supervisors)</t>
  </si>
  <si>
    <t>4 (employees)</t>
  </si>
  <si>
    <t xml:space="preserve"> ==&gt; Why putting all self-employed together to mix with emplno? Wouldn't it be better to keep PL040 and combine directly with PL130 to define empstat?</t>
  </si>
  <si>
    <t>Total</t>
  </si>
  <si>
    <t>self-employed with employees</t>
  </si>
  <si>
    <t>other self-employed</t>
  </si>
  <si>
    <t>employees</t>
  </si>
  <si>
    <t>family workers</t>
  </si>
  <si>
    <t xml:space="preserve"> ==&gt; wouldn't it be more logical to allocate family workers to self-employed with a small number of employees</t>
  </si>
  <si>
    <t>1 10 11 12 12 13 21 22 23 24 31 32 33 34 41 42 51 52 61 71 72 73 74 81 82 83 91 92 93 20 30 40 50 60 70 80 90  =1</t>
  </si>
  <si>
    <t>ESEC 88</t>
  </si>
  <si>
    <t>1 11 20 21 22 24 = 1</t>
  </si>
  <si>
    <t>23 31 32 =2</t>
  </si>
  <si>
    <t>10 12 13 30 33 34 40 41 42 50 51 52 70 71 72 73 74 80 81 82 83 90 91 93 =4</t>
  </si>
  <si>
    <t xml:space="preserve">60 61 92 =5 </t>
  </si>
  <si>
    <t>1 10 11 12 20 21 22 24  =1</t>
  </si>
  <si>
    <t>13 23 30 31 32 33 34 40 41 42 =2</t>
  </si>
  <si>
    <t>50 51 52 60 61 70 71 72 73 74 80 81 82 83 90 91 92 93 =6</t>
  </si>
  <si>
    <t>1 10 11 12 20 21 22 24 =1</t>
  </si>
  <si>
    <t>13 23 31 32 =2</t>
  </si>
  <si>
    <t xml:space="preserve">30 33 34 40 41 42  =3 </t>
  </si>
  <si>
    <t>73 =6</t>
  </si>
  <si>
    <t>50 51 52 =7</t>
  </si>
  <si>
    <t>60 61 70 71 72 74 =8</t>
  </si>
  <si>
    <t xml:space="preserve">80 81 82 83 90 91 92 93 =9 </t>
  </si>
  <si>
    <t>3 categories</t>
  </si>
  <si>
    <t xml:space="preserve"> 1/2 = 1</t>
  </si>
  <si>
    <t xml:space="preserve"> 3/6 = 2</t>
  </si>
  <si>
    <t xml:space="preserve"> 7/9 = 3</t>
  </si>
  <si>
    <t>1 digit would be ok</t>
  </si>
  <si>
    <t>ESEC-08</t>
  </si>
  <si>
    <t>ESEC-88</t>
  </si>
  <si>
    <t>2 digit makes a (small) difference: if 30 would be allocated to 1, then 11, 33 and 34 would be classified wrongly.</t>
  </si>
  <si>
    <t>2 digit makes a small difference: cateories 30, 33 and 34 may be classified wrongly</t>
  </si>
  <si>
    <t>consistent analysis on the basis of selected respondent required</t>
  </si>
  <si>
    <t>% among self-employed (PL040==1 | PL040==2)</t>
  </si>
  <si>
    <t>also filled out for non-selected respondents (PX040==3)</t>
  </si>
  <si>
    <t>% with response if active age==1 and PL040==3 | PL040==4</t>
  </si>
  <si>
    <t>Proportion PL040!=. | PL031&lt;5</t>
  </si>
  <si>
    <t>Increase in proportion of those at active age with an observation due to adding PL031: highlighted cells contain values higher than 0.003 percentage points</t>
  </si>
  <si>
    <t>remarks</t>
  </si>
  <si>
    <t>2017 not yet available</t>
  </si>
  <si>
    <t>available from 2010 onwards</t>
  </si>
  <si>
    <t>Change in weighting in 2012; 2005 SILC armed forces (code 01) have been coded by mistake 11</t>
  </si>
  <si>
    <t>until 2014 significantly reduced number of categories for PL051</t>
  </si>
  <si>
    <t>Copy past of ESEC variables mentioned in the 'problems and modification' excel files provided by Eurostat</t>
  </si>
  <si>
    <t>Break in 2016; includes strong drop in response rate PL050 and strong increase in response rate PL130</t>
  </si>
  <si>
    <t>2009: strong drop in response rate PL130</t>
  </si>
  <si>
    <t>Available from 2007 onwards; 2009: drop in response rate PL130; 2014 sudden temporary drop in response rate for PL051</t>
  </si>
  <si>
    <t>Available from 2013 onwards. Strong increase in response rate PL130 in 2014</t>
  </si>
  <si>
    <t>2006: jump in response rate PL130; 2009: strong change  response rate PL040 and PL050; Since 2014 PL051 only available at 1 digit level</t>
  </si>
  <si>
    <t>2009: strong jump in respone rates PL040 and PL050; ISCO-88 missing for 2011</t>
  </si>
  <si>
    <t>2006 strong jump in response rate PL040; ISCO-88 missing for 2011; second period: unclear aggregation of PL051; 2014 jump in response rate of PL130</t>
  </si>
  <si>
    <t>Since 2014 PL051 not available; 2017 not yet available.</t>
  </si>
  <si>
    <t>Quota sample until 2008; Strong drop in response rate PL040 in 2007 and strong increase again in 2010. Strong increase/change in response rate PL130 and PL150 over the course of the first period; Since 2015 PL051 only 9 categories.</t>
  </si>
  <si>
    <t>Available from 2007 onwards. PL050 since 2008 available only at 1 digit level</t>
  </si>
  <si>
    <t>ta PL051 country if (country=="DE" | country=="IE" | country=="MT" | country=="SK" | country=="BG" | country=="UK") &amp; year==2011</t>
  </si>
  <si>
    <t>ta PL051 country if (country=="DE" | country=="IE" | country=="MT" | country=="SK" | country=="BG" | country=="UK") &amp; year==2017</t>
  </si>
  <si>
    <t>Official break in series</t>
  </si>
  <si>
    <t>ESEC08</t>
  </si>
  <si>
    <t>Large</t>
  </si>
  <si>
    <t>Lower</t>
  </si>
  <si>
    <t>Interm</t>
  </si>
  <si>
    <t>Small</t>
  </si>
  <si>
    <t>Routin</t>
  </si>
  <si>
    <t>Large employers, high</t>
  </si>
  <si>
    <t>Lower mgrs/profession</t>
  </si>
  <si>
    <t>Intermediate occupati</t>
  </si>
  <si>
    <t>Small employers and s</t>
  </si>
  <si>
    <t>Lower supervisors and</t>
  </si>
  <si>
    <t>Lower sales and servi</t>
  </si>
  <si>
    <t>Lower technical</t>
  </si>
  <si>
    <t>Routine</t>
  </si>
  <si>
    <t xml:space="preserve"> =&gt; for quite a few cases social class is very different depending on ISCO 88 and ISCO 08</t>
  </si>
  <si>
    <t xml:space="preserve"> =&gt; real break in series between two modes of computing ESEC</t>
  </si>
  <si>
    <t>at least 1</t>
  </si>
  <si>
    <t>at least 2</t>
  </si>
  <si>
    <t>% of population with observed ESEC for which ESEC 08 and ESEC 88 differ at least x categories with 9 category ESEC, SILC 2011</t>
  </si>
  <si>
    <t>ESEC083</t>
  </si>
  <si>
    <t>ESEC883</t>
  </si>
  <si>
    <t>ESEC in three categories, crosstab for 2011</t>
  </si>
  <si>
    <t>same class</t>
  </si>
  <si>
    <t>1 class different</t>
  </si>
  <si>
    <t>2 up or down</t>
  </si>
  <si>
    <t xml:space="preserve"> 1. ESEC 08 vs. ESEC 88</t>
  </si>
  <si>
    <t>% esec88 among working age</t>
  </si>
  <si>
    <t>% esec08 among workin age</t>
  </si>
  <si>
    <t>ESEC88</t>
  </si>
  <si>
    <t>ta ESEC08 ESEC88 if year==2011 &amp; country!="IE" &amp; country!="FI" &amp; country!="BG" , m</t>
  </si>
  <si>
    <t>ta ESEC083 ESEC883 if year==2011 &amp; country!="IE" &amp; country!="FI" &amp; country!="BG" , m</t>
  </si>
  <si>
    <t>Crosstab, 2011 as % of total number of non-missing observations</t>
  </si>
  <si>
    <t>esec88</t>
  </si>
  <si>
    <t>esec08</t>
  </si>
  <si>
    <t>diff 2011</t>
  </si>
  <si>
    <t xml:space="preserve"> =&gt; composition of classes (and population for which we have info on class) changes over time due to people loosing their jobs / retiring (and gaining jobs etc.)</t>
  </si>
  <si>
    <t>% esec among working age who define themselves as working (PL030&lt;3 | PL031&lt;5)</t>
  </si>
  <si>
    <t>2. Comparability across time</t>
  </si>
  <si>
    <t>% esec among working age who are economically active (PL040!=.)</t>
  </si>
  <si>
    <t>Includes those who were previously active but are no longer now</t>
  </si>
  <si>
    <t>sum selfemp [iw=pb040] if year==`year' &amp; actage==1 &amp; esec883==1</t>
  </si>
  <si>
    <t>sum selfemp [iw=pb040] if year==`year' &amp; actage==1 &amp; esec883==2</t>
  </si>
  <si>
    <t>RB020</t>
  </si>
  <si>
    <t xml:space="preserve">         </t>
  </si>
  <si>
    <t>Unweighted proportion in work (pl030 / pl031) among those at working age for which esec is not missing</t>
  </si>
  <si>
    <t>at least 3</t>
  </si>
  <si>
    <t>due to missings in PL030?</t>
  </si>
  <si>
    <t>replace inwork = 1 if PL030==.</t>
  </si>
  <si>
    <t>PL130 available for very few self-employed in 2007 &amp; 2008 =&gt; drop in n for those at work</t>
  </si>
  <si>
    <t>(x)</t>
  </si>
  <si>
    <t>indic</t>
  </si>
  <si>
    <t>Estimate</t>
  </si>
  <si>
    <t>LB</t>
  </si>
  <si>
    <t>UB</t>
  </si>
  <si>
    <t>DF</t>
  </si>
  <si>
    <t>AT_2007_av1</t>
  </si>
  <si>
    <t>AT_2007_av2</t>
  </si>
  <si>
    <t>AT_2007_dav</t>
  </si>
  <si>
    <t>AT_2007_gi~1</t>
  </si>
  <si>
    <t>AT_2007_gi~2</t>
  </si>
  <si>
    <t>AT_2007_dg~i</t>
  </si>
  <si>
    <t>AT_2008_av1</t>
  </si>
  <si>
    <t>AT_2008_av2</t>
  </si>
  <si>
    <t>AT_2008_dav</t>
  </si>
  <si>
    <t>AT_2008_gi~1</t>
  </si>
  <si>
    <t>AT_2008_gi~2</t>
  </si>
  <si>
    <t>AT_2008_dg~i</t>
  </si>
  <si>
    <t>AT_2009_av1</t>
  </si>
  <si>
    <t>AT_2009_av2</t>
  </si>
  <si>
    <t>AT_2009_dav</t>
  </si>
  <si>
    <t>AT_2009_gi~1</t>
  </si>
  <si>
    <t>AT_2009_gi~2</t>
  </si>
  <si>
    <t>AT_2009_dg~i</t>
  </si>
  <si>
    <t>AT_2010_av1</t>
  </si>
  <si>
    <t>AT_2010_av2</t>
  </si>
  <si>
    <t>AT_2010_dav</t>
  </si>
  <si>
    <t>AT_2010_gi~1</t>
  </si>
  <si>
    <t>AT_2010_gi~2</t>
  </si>
  <si>
    <t>AT_2010_dg~i</t>
  </si>
  <si>
    <t>AT_2011_av1</t>
  </si>
  <si>
    <t>AT_2011_av2</t>
  </si>
  <si>
    <t>AT_2011_dav</t>
  </si>
  <si>
    <t>AT_2011_gi~1</t>
  </si>
  <si>
    <t>AT_2011_gi~2</t>
  </si>
  <si>
    <t>AT_2011_dg~i</t>
  </si>
  <si>
    <t>DE_2007_av1</t>
  </si>
  <si>
    <t>DE_2007_av2</t>
  </si>
  <si>
    <t>DE_2007_dav</t>
  </si>
  <si>
    <t>DE_2007_gi~1</t>
  </si>
  <si>
    <t>DE_2007_gi~2</t>
  </si>
  <si>
    <t>DE_2007_dg~i</t>
  </si>
  <si>
    <t>DE_2008_av1</t>
  </si>
  <si>
    <t>DE_2008_av2</t>
  </si>
  <si>
    <t>DE_2008_dav</t>
  </si>
  <si>
    <t>DE_2008_gi~1</t>
  </si>
  <si>
    <t>DE_2008_gi~2</t>
  </si>
  <si>
    <t>DE_2008_dg~i</t>
  </si>
  <si>
    <t>DE_2009_av1</t>
  </si>
  <si>
    <t>DE_2009_av2</t>
  </si>
  <si>
    <t>DE_2009_dav</t>
  </si>
  <si>
    <t>DE_2009_gi~1</t>
  </si>
  <si>
    <t>DE_2009_gi~2</t>
  </si>
  <si>
    <t>DE_2009_dg~i</t>
  </si>
  <si>
    <t>DE_2010_av1</t>
  </si>
  <si>
    <t>DE_2010_av2</t>
  </si>
  <si>
    <t>DE_2010_dav</t>
  </si>
  <si>
    <t>DE_2010_gi~1</t>
  </si>
  <si>
    <t>DE_2010_gi~2</t>
  </si>
  <si>
    <t>DE_2010_dg~i</t>
  </si>
  <si>
    <t>DE_2011_av1</t>
  </si>
  <si>
    <t>DE_2011_av2</t>
  </si>
  <si>
    <t>DE_2011_dav</t>
  </si>
  <si>
    <t>DE_2011_gi~1</t>
  </si>
  <si>
    <t>DE_2011_gi~2</t>
  </si>
  <si>
    <t>DE_2011_dg~i</t>
  </si>
  <si>
    <t>FR_2007_av1</t>
  </si>
  <si>
    <t>FR_2007_av2</t>
  </si>
  <si>
    <t>FR_2007_dav</t>
  </si>
  <si>
    <t>FR_2007_gi~1</t>
  </si>
  <si>
    <t>FR_2007_gi~2</t>
  </si>
  <si>
    <t>FR_2007_dg~i</t>
  </si>
  <si>
    <t>FR_2008_av1</t>
  </si>
  <si>
    <t>FR_2008_av2</t>
  </si>
  <si>
    <t>FR_2008_dav</t>
  </si>
  <si>
    <t>FR_2008_gi~1</t>
  </si>
  <si>
    <t>FR_2008_gi~2</t>
  </si>
  <si>
    <t>FR_2008_dg~i</t>
  </si>
  <si>
    <t>FR_2009_av1</t>
  </si>
  <si>
    <t>FR_2009_av2</t>
  </si>
  <si>
    <t>FR_2009_dav</t>
  </si>
  <si>
    <t>FR_2009_gi~1</t>
  </si>
  <si>
    <t>FR_2009_gi~2</t>
  </si>
  <si>
    <t>FR_2009_dg~i</t>
  </si>
  <si>
    <t>FR_2010_av1</t>
  </si>
  <si>
    <t>FR_2010_av2</t>
  </si>
  <si>
    <t>FR_2010_dav</t>
  </si>
  <si>
    <t>FR_2010_gi~1</t>
  </si>
  <si>
    <t>FR_2010_gi~2</t>
  </si>
  <si>
    <t>FR_2010_dg~i</t>
  </si>
  <si>
    <t>FR_2011_av1</t>
  </si>
  <si>
    <t>FR_2011_av2</t>
  </si>
  <si>
    <t>FR_2011_dav</t>
  </si>
  <si>
    <t>FR_2011_gi~1</t>
  </si>
  <si>
    <t>FR_2011_gi~2</t>
  </si>
  <si>
    <t>FR_2011_dg~i</t>
  </si>
  <si>
    <t>UK_2007_av1</t>
  </si>
  <si>
    <t>UK_2007_av2</t>
  </si>
  <si>
    <t>UK_2007_dav</t>
  </si>
  <si>
    <t>UK_2007_gi~1</t>
  </si>
  <si>
    <t>UK_2007_gi~2</t>
  </si>
  <si>
    <t>UK_2007_dg~i</t>
  </si>
  <si>
    <t>UK_2008_av1</t>
  </si>
  <si>
    <t>UK_2008_av2</t>
  </si>
  <si>
    <t>UK_2008_dav</t>
  </si>
  <si>
    <t>UK_2008_gi~1</t>
  </si>
  <si>
    <t>UK_2008_gi~2</t>
  </si>
  <si>
    <t>UK_2008_dg~i</t>
  </si>
  <si>
    <t>UK_2009_av1</t>
  </si>
  <si>
    <t>UK_2009_av2</t>
  </si>
  <si>
    <t>UK_2009_dav</t>
  </si>
  <si>
    <t>UK_2009_gi~1</t>
  </si>
  <si>
    <t>UK_2009_gi~2</t>
  </si>
  <si>
    <t>UK_2009_dg~i</t>
  </si>
  <si>
    <t>UK_2010_av1</t>
  </si>
  <si>
    <t>UK_2010_av2</t>
  </si>
  <si>
    <t>UK_2010_dav</t>
  </si>
  <si>
    <t>UK_2010_gi~1</t>
  </si>
  <si>
    <t>UK_2010_gi~2</t>
  </si>
  <si>
    <t>UK_2010_dg~i</t>
  </si>
  <si>
    <t>UK_2011_av1</t>
  </si>
  <si>
    <t>UK_2011_av2</t>
  </si>
  <si>
    <t>UK_2011_dav</t>
  </si>
  <si>
    <t>UK_2011_gi~1</t>
  </si>
  <si>
    <t>UK_2011_gi~2</t>
  </si>
  <si>
    <t>UK_2011_dg~i</t>
  </si>
  <si>
    <t>no top bottom coding</t>
  </si>
  <si>
    <t>bottom coding at zero (replace earnings = 0 if earnings &lt;0)</t>
  </si>
  <si>
    <t>AT_2007_rav</t>
  </si>
  <si>
    <t>AT_2008_rav</t>
  </si>
  <si>
    <t>AT_2009_rav</t>
  </si>
  <si>
    <t>AT_2010_rav</t>
  </si>
  <si>
    <t>AT_2011_rav</t>
  </si>
  <si>
    <t>DE_2007_rav</t>
  </si>
  <si>
    <t>DE_2008_rav</t>
  </si>
  <si>
    <t>DE_2009_rav</t>
  </si>
  <si>
    <t>DE_2010_rav</t>
  </si>
  <si>
    <t>DE_2011_rav</t>
  </si>
  <si>
    <t>FR_2007_rav</t>
  </si>
  <si>
    <t>FR_2008_rav</t>
  </si>
  <si>
    <t>FR_2009_rav</t>
  </si>
  <si>
    <t>FR_2010_rav</t>
  </si>
  <si>
    <t>FR_2011_rav</t>
  </si>
  <si>
    <t>UK_2007_rav</t>
  </si>
  <si>
    <t>UK_2008_rav</t>
  </si>
  <si>
    <t>UK_2009_rav</t>
  </si>
  <si>
    <t>UK_2010_rav</t>
  </si>
  <si>
    <t>UK_2011_rav</t>
  </si>
  <si>
    <t>country</t>
  </si>
  <si>
    <t>year</t>
  </si>
  <si>
    <t>Gini for observed ESEC-88</t>
  </si>
  <si>
    <t>hypothetical case</t>
  </si>
  <si>
    <t>DK_2004_av1</t>
  </si>
  <si>
    <t>DK_2004_av2</t>
  </si>
  <si>
    <t>DK_2004_dav</t>
  </si>
  <si>
    <t>DK_2004_rav</t>
  </si>
  <si>
    <t>DK_2004_gi~1</t>
  </si>
  <si>
    <t>DK_2004_gi~2</t>
  </si>
  <si>
    <t>DK_2004_dg~i</t>
  </si>
  <si>
    <t>DK_2005_av1</t>
  </si>
  <si>
    <t>DK_2005_av2</t>
  </si>
  <si>
    <t>DK_2005_dav</t>
  </si>
  <si>
    <t>DK_2005_rav</t>
  </si>
  <si>
    <t>DK_2005_gi~1</t>
  </si>
  <si>
    <t>DK_2005_gi~2</t>
  </si>
  <si>
    <t>DK_2005_dg~i</t>
  </si>
  <si>
    <t>DK_2006_av1</t>
  </si>
  <si>
    <t>DK_2006_av2</t>
  </si>
  <si>
    <t>DK_2006_dav</t>
  </si>
  <si>
    <t>DK_2006_rav</t>
  </si>
  <si>
    <t>DK_2006_gi~1</t>
  </si>
  <si>
    <t>DK_2006_gi~2</t>
  </si>
  <si>
    <t>DK_2006_dg~i</t>
  </si>
  <si>
    <t>DK_2007_av1</t>
  </si>
  <si>
    <t>DK_2007_av2</t>
  </si>
  <si>
    <t>DK_2007_dav</t>
  </si>
  <si>
    <t>DK_2007_rav</t>
  </si>
  <si>
    <t>DK_2007_gi~1</t>
  </si>
  <si>
    <t>DK_2007_gi~2</t>
  </si>
  <si>
    <t>DK_2007_dg~i</t>
  </si>
  <si>
    <t>DK_2008_av1</t>
  </si>
  <si>
    <t>DK_2008_av2</t>
  </si>
  <si>
    <t>DK_2008_dav</t>
  </si>
  <si>
    <t>DK_2008_rav</t>
  </si>
  <si>
    <t>DK_2008_gi~1</t>
  </si>
  <si>
    <t>DK_2008_gi~2</t>
  </si>
  <si>
    <t>DK_2008_dg~i</t>
  </si>
  <si>
    <t>DK_2009_av1</t>
  </si>
  <si>
    <t>DK_2009_av2</t>
  </si>
  <si>
    <t>DK_2009_dav</t>
  </si>
  <si>
    <t>DK_2009_rav</t>
  </si>
  <si>
    <t>DK_2009_gi~1</t>
  </si>
  <si>
    <t>DK_2009_gi~2</t>
  </si>
  <si>
    <t>DK_2009_dg~i</t>
  </si>
  <si>
    <t>DK_2010_av1</t>
  </si>
  <si>
    <t>DK_2010_av2</t>
  </si>
  <si>
    <t>DK_2010_dav</t>
  </si>
  <si>
    <t>DK_2010_rav</t>
  </si>
  <si>
    <t>DK_2010_gi~1</t>
  </si>
  <si>
    <t>DK_2010_gi~2</t>
  </si>
  <si>
    <t>DK_2010_dg~i</t>
  </si>
  <si>
    <t>DK_2011_av1</t>
  </si>
  <si>
    <t>DK_2011_av2</t>
  </si>
  <si>
    <t>DK_2011_dav</t>
  </si>
  <si>
    <t>DK_2011_rav</t>
  </si>
  <si>
    <t>DK_2011_gi~1</t>
  </si>
  <si>
    <t>DK_2011_gi~2</t>
  </si>
  <si>
    <t>DK_2011_dg~i</t>
  </si>
  <si>
    <t>DK_2012_av1</t>
  </si>
  <si>
    <t>DK_2012_av2</t>
  </si>
  <si>
    <t>DK_2012_dav</t>
  </si>
  <si>
    <t>DK_2012_rav</t>
  </si>
  <si>
    <t>DK_2012_gi~1</t>
  </si>
  <si>
    <t>DK_2012_gi~2</t>
  </si>
  <si>
    <t>DK_2012_dg~i</t>
  </si>
  <si>
    <t>DK_2013_av1</t>
  </si>
  <si>
    <t>DK_2013_av2</t>
  </si>
  <si>
    <t>DK_2013_dav</t>
  </si>
  <si>
    <t>DK_2013_rav</t>
  </si>
  <si>
    <t>DK_2013_gi~1</t>
  </si>
  <si>
    <t>DK_2013_gi~2</t>
  </si>
  <si>
    <t>DK_2013_dg~i</t>
  </si>
  <si>
    <t>DK_2014_av1</t>
  </si>
  <si>
    <t>DK_2014_av2</t>
  </si>
  <si>
    <t>DK_2014_dav</t>
  </si>
  <si>
    <t>DK_2014_rav</t>
  </si>
  <si>
    <t>DK_2014_gi~1</t>
  </si>
  <si>
    <t>DK_2014_gi~2</t>
  </si>
  <si>
    <t>DK_2014_dg~i</t>
  </si>
  <si>
    <t>DK_2015_av1</t>
  </si>
  <si>
    <t>DK_2015_av2</t>
  </si>
  <si>
    <t>DK_2015_dav</t>
  </si>
  <si>
    <t>DK_2015_rav</t>
  </si>
  <si>
    <t>DK_2015_gi~1</t>
  </si>
  <si>
    <t>DK_2015_gi~2</t>
  </si>
  <si>
    <t>DK_2015_dg~i</t>
  </si>
  <si>
    <t>DK_2016_av1</t>
  </si>
  <si>
    <t>DK_2016_av2</t>
  </si>
  <si>
    <t>DK_2016_dav</t>
  </si>
  <si>
    <t>DK_2016_rav</t>
  </si>
  <si>
    <t>DK_2016_gi~1</t>
  </si>
  <si>
    <t>DK_2016_gi~2</t>
  </si>
  <si>
    <t>DK_2016_dg~i</t>
  </si>
  <si>
    <t>DK_2017_av1</t>
  </si>
  <si>
    <t>DK_2017_av2</t>
  </si>
  <si>
    <t>DK_2017_dav</t>
  </si>
  <si>
    <t>DK_2017_rav</t>
  </si>
  <si>
    <t>DK_2017_gi~1</t>
  </si>
  <si>
    <t>DK_2017_gi~2</t>
  </si>
  <si>
    <t>DK_2017_dg~i</t>
  </si>
  <si>
    <t>FI_2004_av1</t>
  </si>
  <si>
    <t>FI_2004_av2</t>
  </si>
  <si>
    <t>FI_2004_dav</t>
  </si>
  <si>
    <t>FI_2004_rav</t>
  </si>
  <si>
    <t>FI_2004_gi~1</t>
  </si>
  <si>
    <t>FI_2004_gi~2</t>
  </si>
  <si>
    <t>FI_2004_dg~i</t>
  </si>
  <si>
    <t>FI_2005_av1</t>
  </si>
  <si>
    <t>FI_2005_av2</t>
  </si>
  <si>
    <t>FI_2005_dav</t>
  </si>
  <si>
    <t>FI_2005_rav</t>
  </si>
  <si>
    <t>FI_2005_gi~1</t>
  </si>
  <si>
    <t>FI_2005_gi~2</t>
  </si>
  <si>
    <t>FI_2005_dg~i</t>
  </si>
  <si>
    <t>FI_2006_av1</t>
  </si>
  <si>
    <t>FI_2006_av2</t>
  </si>
  <si>
    <t>FI_2006_dav</t>
  </si>
  <si>
    <t>FI_2006_rav</t>
  </si>
  <si>
    <t>FI_2006_gi~1</t>
  </si>
  <si>
    <t>FI_2006_gi~2</t>
  </si>
  <si>
    <t>FI_2006_dg~i</t>
  </si>
  <si>
    <t>FI_2007_av1</t>
  </si>
  <si>
    <t>FI_2007_av2</t>
  </si>
  <si>
    <t>FI_2007_dav</t>
  </si>
  <si>
    <t>FI_2007_rav</t>
  </si>
  <si>
    <t>FI_2007_gi~1</t>
  </si>
  <si>
    <t>FI_2007_gi~2</t>
  </si>
  <si>
    <t>FI_2007_dg~i</t>
  </si>
  <si>
    <t>FI_2008_av1</t>
  </si>
  <si>
    <t>FI_2008_av2</t>
  </si>
  <si>
    <t>FI_2008_dav</t>
  </si>
  <si>
    <t>FI_2008_rav</t>
  </si>
  <si>
    <t>FI_2008_gi~1</t>
  </si>
  <si>
    <t>FI_2008_gi~2</t>
  </si>
  <si>
    <t>FI_2008_dg~i</t>
  </si>
  <si>
    <t>FI_2009_av1</t>
  </si>
  <si>
    <t>FI_2009_av2</t>
  </si>
  <si>
    <t>FI_2009_dav</t>
  </si>
  <si>
    <t>FI_2009_rav</t>
  </si>
  <si>
    <t>FI_2009_gi~1</t>
  </si>
  <si>
    <t>FI_2009_gi~2</t>
  </si>
  <si>
    <t>FI_2009_dg~i</t>
  </si>
  <si>
    <t>FI_2010_av1</t>
  </si>
  <si>
    <t>FI_2010_av2</t>
  </si>
  <si>
    <t>FI_2010_dav</t>
  </si>
  <si>
    <t>FI_2010_rav</t>
  </si>
  <si>
    <t>FI_2010_gi~1</t>
  </si>
  <si>
    <t>FI_2010_gi~2</t>
  </si>
  <si>
    <t>FI_2010_dg~i</t>
  </si>
  <si>
    <t>FI_2011_av1</t>
  </si>
  <si>
    <t>FI_2011_av2</t>
  </si>
  <si>
    <t>FI_2011_dav</t>
  </si>
  <si>
    <t>FI_2011_rav</t>
  </si>
  <si>
    <t>FI_2011_gi~1</t>
  </si>
  <si>
    <t>FI_2011_gi~2</t>
  </si>
  <si>
    <t>FI_2011_dg~i</t>
  </si>
  <si>
    <t>FI_2012_av1</t>
  </si>
  <si>
    <t>FI_2012_av2</t>
  </si>
  <si>
    <t>FI_2012_dav</t>
  </si>
  <si>
    <t>FI_2012_rav</t>
  </si>
  <si>
    <t>FI_2012_gi~1</t>
  </si>
  <si>
    <t>FI_2012_gi~2</t>
  </si>
  <si>
    <t>FI_2012_dg~i</t>
  </si>
  <si>
    <t>FI_2013_av1</t>
  </si>
  <si>
    <t>FI_2013_av2</t>
  </si>
  <si>
    <t>FI_2013_dav</t>
  </si>
  <si>
    <t>FI_2013_rav</t>
  </si>
  <si>
    <t>FI_2013_gi~1</t>
  </si>
  <si>
    <t>FI_2013_gi~2</t>
  </si>
  <si>
    <t>FI_2013_dg~i</t>
  </si>
  <si>
    <t>FI_2014_av1</t>
  </si>
  <si>
    <t>FI_2014_av2</t>
  </si>
  <si>
    <t>FI_2014_dav</t>
  </si>
  <si>
    <t>FI_2014_rav</t>
  </si>
  <si>
    <t>FI_2014_gi~1</t>
  </si>
  <si>
    <t>FI_2014_gi~2</t>
  </si>
  <si>
    <t>FI_2014_dg~i</t>
  </si>
  <si>
    <t>FI_2015_av1</t>
  </si>
  <si>
    <t>FI_2015_av2</t>
  </si>
  <si>
    <t>FI_2015_dav</t>
  </si>
  <si>
    <t>FI_2015_rav</t>
  </si>
  <si>
    <t>FI_2015_gi~1</t>
  </si>
  <si>
    <t>FI_2015_gi~2</t>
  </si>
  <si>
    <t>FI_2015_dg~i</t>
  </si>
  <si>
    <t>FI_2016_av1</t>
  </si>
  <si>
    <t>FI_2016_av2</t>
  </si>
  <si>
    <t>FI_2016_dav</t>
  </si>
  <si>
    <t>FI_2016_rav</t>
  </si>
  <si>
    <t>FI_2016_gi~1</t>
  </si>
  <si>
    <t>FI_2016_gi~2</t>
  </si>
  <si>
    <t>FI_2016_dg~i</t>
  </si>
  <si>
    <t>FI_2017_av1</t>
  </si>
  <si>
    <t>FI_2017_av2</t>
  </si>
  <si>
    <t>FI_2017_dav</t>
  </si>
  <si>
    <t>FI_2017_rav</t>
  </si>
  <si>
    <t>FI_2017_gi~1</t>
  </si>
  <si>
    <t>FI_2017_gi~2</t>
  </si>
  <si>
    <t>FI_2017_dg~i</t>
  </si>
  <si>
    <t>IS_2004_av1</t>
  </si>
  <si>
    <t>IS_2004_av2</t>
  </si>
  <si>
    <t>IS_2004_dav</t>
  </si>
  <si>
    <t>IS_2004_rav</t>
  </si>
  <si>
    <t>IS_2004_gi~1</t>
  </si>
  <si>
    <t>IS_2004_gi~2</t>
  </si>
  <si>
    <t>IS_2004_dg~i</t>
  </si>
  <si>
    <t>IS_2005_av1</t>
  </si>
  <si>
    <t>IS_2005_av2</t>
  </si>
  <si>
    <t>IS_2005_dav</t>
  </si>
  <si>
    <t>IS_2005_rav</t>
  </si>
  <si>
    <t>IS_2005_gi~1</t>
  </si>
  <si>
    <t>IS_2005_gi~2</t>
  </si>
  <si>
    <t>IS_2005_dg~i</t>
  </si>
  <si>
    <t>IS_2006_av1</t>
  </si>
  <si>
    <t>IS_2006_av2</t>
  </si>
  <si>
    <t>IS_2006_dav</t>
  </si>
  <si>
    <t>IS_2006_rav</t>
  </si>
  <si>
    <t>IS_2006_gi~1</t>
  </si>
  <si>
    <t>IS_2006_gi~2</t>
  </si>
  <si>
    <t>IS_2006_dg~i</t>
  </si>
  <si>
    <t>IS_2007_av1</t>
  </si>
  <si>
    <t>IS_2007_av2</t>
  </si>
  <si>
    <t>IS_2007_dav</t>
  </si>
  <si>
    <t>IS_2007_rav</t>
  </si>
  <si>
    <t>IS_2007_gi~1</t>
  </si>
  <si>
    <t>IS_2007_gi~2</t>
  </si>
  <si>
    <t>IS_2007_dg~i</t>
  </si>
  <si>
    <t>IS_2008_av1</t>
  </si>
  <si>
    <t>IS_2008_av2</t>
  </si>
  <si>
    <t>IS_2008_dav</t>
  </si>
  <si>
    <t>IS_2008_rav</t>
  </si>
  <si>
    <t>IS_2008_gi~1</t>
  </si>
  <si>
    <t>IS_2008_gi~2</t>
  </si>
  <si>
    <t>IS_2008_dg~i</t>
  </si>
  <si>
    <t>IS_2009_av1</t>
  </si>
  <si>
    <t>IS_2009_av2</t>
  </si>
  <si>
    <t>IS_2009_dav</t>
  </si>
  <si>
    <t>IS_2009_rav</t>
  </si>
  <si>
    <t>IS_2009_gi~1</t>
  </si>
  <si>
    <t>IS_2009_gi~2</t>
  </si>
  <si>
    <t>IS_2009_dg~i</t>
  </si>
  <si>
    <t>IS_2010_av1</t>
  </si>
  <si>
    <t>IS_2010_av2</t>
  </si>
  <si>
    <t>IS_2010_dav</t>
  </si>
  <si>
    <t>IS_2010_rav</t>
  </si>
  <si>
    <t>IS_2010_gi~1</t>
  </si>
  <si>
    <t>IS_2010_gi~2</t>
  </si>
  <si>
    <t>IS_2010_dg~i</t>
  </si>
  <si>
    <t>IS_2011_av1</t>
  </si>
  <si>
    <t>IS_2011_av2</t>
  </si>
  <si>
    <t>IS_2011_dav</t>
  </si>
  <si>
    <t>IS_2011_rav</t>
  </si>
  <si>
    <t>IS_2011_gi~1</t>
  </si>
  <si>
    <t>IS_2011_gi~2</t>
  </si>
  <si>
    <t>IS_2011_dg~i</t>
  </si>
  <si>
    <t>IS_2012_av1</t>
  </si>
  <si>
    <t>IS_2012_av2</t>
  </si>
  <si>
    <t>IS_2012_dav</t>
  </si>
  <si>
    <t>IS_2012_rav</t>
  </si>
  <si>
    <t>IS_2012_gi~1</t>
  </si>
  <si>
    <t>IS_2012_gi~2</t>
  </si>
  <si>
    <t>IS_2012_dg~i</t>
  </si>
  <si>
    <t>IS_2013_av1</t>
  </si>
  <si>
    <t>IS_2013_av2</t>
  </si>
  <si>
    <t>IS_2013_dav</t>
  </si>
  <si>
    <t>IS_2013_rav</t>
  </si>
  <si>
    <t>IS_2013_gi~1</t>
  </si>
  <si>
    <t>IS_2013_gi~2</t>
  </si>
  <si>
    <t>IS_2013_dg~i</t>
  </si>
  <si>
    <t>NL_2005_av1</t>
  </si>
  <si>
    <t>NL_2005_av2</t>
  </si>
  <si>
    <t>NL_2005_dav</t>
  </si>
  <si>
    <t>NL_2005_rav</t>
  </si>
  <si>
    <t>NL_2005_gi~1</t>
  </si>
  <si>
    <t>NL_2005_gi~2</t>
  </si>
  <si>
    <t>NL_2005_dg~i</t>
  </si>
  <si>
    <t>NL_2006_av1</t>
  </si>
  <si>
    <t>NL_2006_av2</t>
  </si>
  <si>
    <t>NL_2006_dav</t>
  </si>
  <si>
    <t>NL_2006_rav</t>
  </si>
  <si>
    <t>NL_2006_gi~1</t>
  </si>
  <si>
    <t>NL_2006_gi~2</t>
  </si>
  <si>
    <t>NL_2006_dg~i</t>
  </si>
  <si>
    <t>NL_2007_av1</t>
  </si>
  <si>
    <t>NL_2007_av2</t>
  </si>
  <si>
    <t>NL_2007_dav</t>
  </si>
  <si>
    <t>NL_2007_rav</t>
  </si>
  <si>
    <t>NL_2007_gi~1</t>
  </si>
  <si>
    <t>NL_2007_gi~2</t>
  </si>
  <si>
    <t>NL_2007_dg~i</t>
  </si>
  <si>
    <t>NL_2008_av1</t>
  </si>
  <si>
    <t>NL_2008_av2</t>
  </si>
  <si>
    <t>NL_2008_dav</t>
  </si>
  <si>
    <t>NL_2008_rav</t>
  </si>
  <si>
    <t>NL_2008_gi~1</t>
  </si>
  <si>
    <t>NL_2008_gi~2</t>
  </si>
  <si>
    <t>NL_2008_dg~i</t>
  </si>
  <si>
    <t>NL_2009_av1</t>
  </si>
  <si>
    <t>NL_2009_av2</t>
  </si>
  <si>
    <t>NL_2009_dav</t>
  </si>
  <si>
    <t>NL_2009_rav</t>
  </si>
  <si>
    <t>NL_2009_gi~1</t>
  </si>
  <si>
    <t>NL_2009_gi~2</t>
  </si>
  <si>
    <t>NL_2009_dg~i</t>
  </si>
  <si>
    <t>NL_2010_av1</t>
  </si>
  <si>
    <t>NL_2010_av2</t>
  </si>
  <si>
    <t>NL_2010_dav</t>
  </si>
  <si>
    <t>NL_2010_rav</t>
  </si>
  <si>
    <t>NL_2010_gi~1</t>
  </si>
  <si>
    <t>NL_2010_gi~2</t>
  </si>
  <si>
    <t>NL_2010_dg~i</t>
  </si>
  <si>
    <t>NL_2011_av1</t>
  </si>
  <si>
    <t>NL_2011_av2</t>
  </si>
  <si>
    <t>NL_2011_dav</t>
  </si>
  <si>
    <t>NL_2011_rav</t>
  </si>
  <si>
    <t>NL_2011_gi~1</t>
  </si>
  <si>
    <t>NL_2011_gi~2</t>
  </si>
  <si>
    <t>NL_2011_dg~i</t>
  </si>
  <si>
    <t>NL_2012_av1</t>
  </si>
  <si>
    <t>NL_2012_av2</t>
  </si>
  <si>
    <t>NL_2012_dav</t>
  </si>
  <si>
    <t>NL_2012_rav</t>
  </si>
  <si>
    <t>NL_2012_gi~1</t>
  </si>
  <si>
    <t>NL_2012_gi~2</t>
  </si>
  <si>
    <t>NL_2012_dg~i</t>
  </si>
  <si>
    <t>NL_2013_av1</t>
  </si>
  <si>
    <t>NL_2013_av2</t>
  </si>
  <si>
    <t>NL_2013_dav</t>
  </si>
  <si>
    <t>NL_2013_rav</t>
  </si>
  <si>
    <t>NL_2013_gi~1</t>
  </si>
  <si>
    <t>NL_2013_gi~2</t>
  </si>
  <si>
    <t>NL_2013_dg~i</t>
  </si>
  <si>
    <t>NL_2014_av1</t>
  </si>
  <si>
    <t>NL_2014_av2</t>
  </si>
  <si>
    <t>NL_2014_dav</t>
  </si>
  <si>
    <t>NL_2014_rav</t>
  </si>
  <si>
    <t>NL_2014_gi~1</t>
  </si>
  <si>
    <t>NL_2014_gi~2</t>
  </si>
  <si>
    <t>NL_2014_dg~i</t>
  </si>
  <si>
    <t>NL_2015_av1</t>
  </si>
  <si>
    <t>NL_2015_av2</t>
  </si>
  <si>
    <t>NL_2015_dav</t>
  </si>
  <si>
    <t>NL_2015_rav</t>
  </si>
  <si>
    <t>NL_2015_gi~1</t>
  </si>
  <si>
    <t>NL_2015_gi~2</t>
  </si>
  <si>
    <t>NL_2015_dg~i</t>
  </si>
  <si>
    <t>NL_2016_av1</t>
  </si>
  <si>
    <t>NL_2016_av2</t>
  </si>
  <si>
    <t>NL_2016_dav</t>
  </si>
  <si>
    <t>NL_2016_rav</t>
  </si>
  <si>
    <t>NL_2016_gi~1</t>
  </si>
  <si>
    <t>NL_2016_gi~2</t>
  </si>
  <si>
    <t>NL_2016_dg~i</t>
  </si>
  <si>
    <t>NL_2017_av1</t>
  </si>
  <si>
    <t>NL_2017_av2</t>
  </si>
  <si>
    <t>NL_2017_dav</t>
  </si>
  <si>
    <t>NL_2017_rav</t>
  </si>
  <si>
    <t>NL_2017_gi~1</t>
  </si>
  <si>
    <t>NL_2017_gi~2</t>
  </si>
  <si>
    <t>NL_2017_dg~i</t>
  </si>
  <si>
    <t>NO_2004_av1</t>
  </si>
  <si>
    <t>NO_2004_av2</t>
  </si>
  <si>
    <t>NO_2004_dav</t>
  </si>
  <si>
    <t>NO_2004_rav</t>
  </si>
  <si>
    <t>NO_2004_gi~1</t>
  </si>
  <si>
    <t>NO_2004_gi~2</t>
  </si>
  <si>
    <t>NO_2004_dg~i</t>
  </si>
  <si>
    <t>NO_2005_av1</t>
  </si>
  <si>
    <t>NO_2005_av2</t>
  </si>
  <si>
    <t>NO_2005_dav</t>
  </si>
  <si>
    <t>NO_2005_rav</t>
  </si>
  <si>
    <t>NO_2005_gi~1</t>
  </si>
  <si>
    <t>NO_2005_gi~2</t>
  </si>
  <si>
    <t>NO_2005_dg~i</t>
  </si>
  <si>
    <t>NO_2006_av1</t>
  </si>
  <si>
    <t>NO_2006_av2</t>
  </si>
  <si>
    <t>NO_2006_dav</t>
  </si>
  <si>
    <t>NO_2006_rav</t>
  </si>
  <si>
    <t>NO_2006_gi~1</t>
  </si>
  <si>
    <t>NO_2006_gi~2</t>
  </si>
  <si>
    <t>NO_2006_dg~i</t>
  </si>
  <si>
    <t>NO_2007_av1</t>
  </si>
  <si>
    <t>NO_2007_av2</t>
  </si>
  <si>
    <t>NO_2007_dav</t>
  </si>
  <si>
    <t>NO_2007_rav</t>
  </si>
  <si>
    <t>NO_2007_gi~1</t>
  </si>
  <si>
    <t>NO_2007_gi~2</t>
  </si>
  <si>
    <t>NO_2007_dg~i</t>
  </si>
  <si>
    <t>NO_2008_av1</t>
  </si>
  <si>
    <t>NO_2008_av2</t>
  </si>
  <si>
    <t>NO_2008_dav</t>
  </si>
  <si>
    <t>NO_2008_rav</t>
  </si>
  <si>
    <t>NO_2008_gi~1</t>
  </si>
  <si>
    <t>NO_2008_gi~2</t>
  </si>
  <si>
    <t>NO_2008_dg~i</t>
  </si>
  <si>
    <t>NO_2009_av1</t>
  </si>
  <si>
    <t>NO_2009_av2</t>
  </si>
  <si>
    <t>NO_2009_dav</t>
  </si>
  <si>
    <t>NO_2009_rav</t>
  </si>
  <si>
    <t>NO_2009_gi~1</t>
  </si>
  <si>
    <t>NO_2009_gi~2</t>
  </si>
  <si>
    <t>NO_2009_dg~i</t>
  </si>
  <si>
    <t>NO_2010_av1</t>
  </si>
  <si>
    <t>NO_2010_av2</t>
  </si>
  <si>
    <t>NO_2010_dav</t>
  </si>
  <si>
    <t>NO_2010_rav</t>
  </si>
  <si>
    <t>NO_2010_gi~1</t>
  </si>
  <si>
    <t>NO_2010_gi~2</t>
  </si>
  <si>
    <t>NO_2010_dg~i</t>
  </si>
  <si>
    <t>NO_2011_av1</t>
  </si>
  <si>
    <t>NO_2011_av2</t>
  </si>
  <si>
    <t>NO_2011_dav</t>
  </si>
  <si>
    <t>NO_2011_rav</t>
  </si>
  <si>
    <t>NO_2011_gi~1</t>
  </si>
  <si>
    <t>NO_2011_gi~2</t>
  </si>
  <si>
    <t>NO_2011_dg~i</t>
  </si>
  <si>
    <t>NO_2012_av1</t>
  </si>
  <si>
    <t>NO_2012_av2</t>
  </si>
  <si>
    <t>NO_2012_dav</t>
  </si>
  <si>
    <t>NO_2012_rav</t>
  </si>
  <si>
    <t>NO_2012_gi~1</t>
  </si>
  <si>
    <t>NO_2012_gi~2</t>
  </si>
  <si>
    <t>NO_2012_dg~i</t>
  </si>
  <si>
    <t>NO_2013_av1</t>
  </si>
  <si>
    <t>NO_2013_av2</t>
  </si>
  <si>
    <t>NO_2013_dav</t>
  </si>
  <si>
    <t>NO_2013_rav</t>
  </si>
  <si>
    <t>NO_2013_gi~1</t>
  </si>
  <si>
    <t>NO_2013_gi~2</t>
  </si>
  <si>
    <t>NO_2013_dg~i</t>
  </si>
  <si>
    <t>NO_2014_av1</t>
  </si>
  <si>
    <t>NO_2014_av2</t>
  </si>
  <si>
    <t>NO_2014_dav</t>
  </si>
  <si>
    <t>NO_2014_rav</t>
  </si>
  <si>
    <t>NO_2014_gi~1</t>
  </si>
  <si>
    <t>NO_2014_gi~2</t>
  </si>
  <si>
    <t>NO_2014_dg~i</t>
  </si>
  <si>
    <t>NO_2015_av1</t>
  </si>
  <si>
    <t>NO_2015_av2</t>
  </si>
  <si>
    <t>NO_2015_dav</t>
  </si>
  <si>
    <t>NO_2015_rav</t>
  </si>
  <si>
    <t>NO_2015_gi~1</t>
  </si>
  <si>
    <t>NO_2015_gi~2</t>
  </si>
  <si>
    <t>NO_2015_dg~i</t>
  </si>
  <si>
    <t>NO_2016_av1</t>
  </si>
  <si>
    <t>NO_2016_av2</t>
  </si>
  <si>
    <t>NO_2016_dav</t>
  </si>
  <si>
    <t>NO_2016_rav</t>
  </si>
  <si>
    <t>NO_2016_gi~1</t>
  </si>
  <si>
    <t>NO_2016_gi~2</t>
  </si>
  <si>
    <t>NO_2016_dg~i</t>
  </si>
  <si>
    <t>NO_2017_av1</t>
  </si>
  <si>
    <t>NO_2017_av2</t>
  </si>
  <si>
    <t>NO_2017_dav</t>
  </si>
  <si>
    <t>NO_2017_rav</t>
  </si>
  <si>
    <t>NO_2017_gi~1</t>
  </si>
  <si>
    <t>NO_2017_gi~2</t>
  </si>
  <si>
    <t>NO_2017_dg~i</t>
  </si>
  <si>
    <t>SE_2004_av1</t>
  </si>
  <si>
    <t>SE_2004_av2</t>
  </si>
  <si>
    <t>SE_2004_dav</t>
  </si>
  <si>
    <t>SE_2004_rav</t>
  </si>
  <si>
    <t>SE_2004_gi~1</t>
  </si>
  <si>
    <t>SE_2004_gi~2</t>
  </si>
  <si>
    <t>SE_2004_dg~i</t>
  </si>
  <si>
    <t>SE_2005_av1</t>
  </si>
  <si>
    <t>SE_2005_av2</t>
  </si>
  <si>
    <t>SE_2005_dav</t>
  </si>
  <si>
    <t>SE_2005_rav</t>
  </si>
  <si>
    <t>SE_2005_gi~1</t>
  </si>
  <si>
    <t>SE_2005_gi~2</t>
  </si>
  <si>
    <t>SE_2005_dg~i</t>
  </si>
  <si>
    <t>SE_2006_av1</t>
  </si>
  <si>
    <t>SE_2006_av2</t>
  </si>
  <si>
    <t>SE_2006_dav</t>
  </si>
  <si>
    <t>SE_2006_rav</t>
  </si>
  <si>
    <t>SE_2006_gi~1</t>
  </si>
  <si>
    <t>SE_2006_gi~2</t>
  </si>
  <si>
    <t>SE_2006_dg~i</t>
  </si>
  <si>
    <t>SE_2007_av1</t>
  </si>
  <si>
    <t>SE_2007_av2</t>
  </si>
  <si>
    <t>SE_2007_dav</t>
  </si>
  <si>
    <t>SE_2007_rav</t>
  </si>
  <si>
    <t>SE_2007_gi~1</t>
  </si>
  <si>
    <t>SE_2007_gi~2</t>
  </si>
  <si>
    <t>SE_2007_dg~i</t>
  </si>
  <si>
    <t>SE_2008_av1</t>
  </si>
  <si>
    <t>SE_2008_av2</t>
  </si>
  <si>
    <t>SE_2008_dav</t>
  </si>
  <si>
    <t>SE_2008_rav</t>
  </si>
  <si>
    <t>SE_2008_gi~1</t>
  </si>
  <si>
    <t>SE_2008_gi~2</t>
  </si>
  <si>
    <t>SE_2008_dg~i</t>
  </si>
  <si>
    <t>SE_2009_av1</t>
  </si>
  <si>
    <t>SE_2009_av2</t>
  </si>
  <si>
    <t>SE_2009_dav</t>
  </si>
  <si>
    <t>SE_2009_rav</t>
  </si>
  <si>
    <t>SE_2009_gi~1</t>
  </si>
  <si>
    <t>SE_2009_gi~2</t>
  </si>
  <si>
    <t>SE_2009_dg~i</t>
  </si>
  <si>
    <t>SE_2010_av1</t>
  </si>
  <si>
    <t>SE_2010_av2</t>
  </si>
  <si>
    <t>SE_2010_dav</t>
  </si>
  <si>
    <t>SE_2010_rav</t>
  </si>
  <si>
    <t>SE_2010_gi~1</t>
  </si>
  <si>
    <t>SE_2010_gi~2</t>
  </si>
  <si>
    <t>SE_2010_dg~i</t>
  </si>
  <si>
    <t>SE_2011_av1</t>
  </si>
  <si>
    <t>SE_2011_av2</t>
  </si>
  <si>
    <t>SE_2011_dav</t>
  </si>
  <si>
    <t>SE_2011_rav</t>
  </si>
  <si>
    <t>SE_2011_gi~1</t>
  </si>
  <si>
    <t>SE_2011_gi~2</t>
  </si>
  <si>
    <t>SE_2011_dg~i</t>
  </si>
  <si>
    <t>SE_2012_av1</t>
  </si>
  <si>
    <t>SE_2012_av2</t>
  </si>
  <si>
    <t>SE_2012_dav</t>
  </si>
  <si>
    <t>SE_2012_rav</t>
  </si>
  <si>
    <t>SE_2012_gi~1</t>
  </si>
  <si>
    <t>SE_2012_gi~2</t>
  </si>
  <si>
    <t>SE_2012_dg~i</t>
  </si>
  <si>
    <t>SE_2013_av1</t>
  </si>
  <si>
    <t>SE_2013_av2</t>
  </si>
  <si>
    <t>SE_2013_dav</t>
  </si>
  <si>
    <t>SE_2013_rav</t>
  </si>
  <si>
    <t>SE_2013_gi~1</t>
  </si>
  <si>
    <t>SE_2013_gi~2</t>
  </si>
  <si>
    <t>SE_2013_dg~i</t>
  </si>
  <si>
    <t>SE_2014_av1</t>
  </si>
  <si>
    <t>SE_2014_av2</t>
  </si>
  <si>
    <t>SE_2014_dav</t>
  </si>
  <si>
    <t>SE_2014_rav</t>
  </si>
  <si>
    <t>SE_2014_gi~1</t>
  </si>
  <si>
    <t>SE_2014_gi~2</t>
  </si>
  <si>
    <t>SE_2014_dg~i</t>
  </si>
  <si>
    <t>SE_2015_av1</t>
  </si>
  <si>
    <t>SE_2015_av2</t>
  </si>
  <si>
    <t>SE_2015_dav</t>
  </si>
  <si>
    <t>SE_2015_rav</t>
  </si>
  <si>
    <t>SE_2015_gi~1</t>
  </si>
  <si>
    <t>SE_2015_gi~2</t>
  </si>
  <si>
    <t>SE_2015_dg~i</t>
  </si>
  <si>
    <t>SE_2016_av1</t>
  </si>
  <si>
    <t>SE_2016_av2</t>
  </si>
  <si>
    <t>SE_2016_dav</t>
  </si>
  <si>
    <t>SE_2016_rav</t>
  </si>
  <si>
    <t>SE_2016_gi~1</t>
  </si>
  <si>
    <t>SE_2016_gi~2</t>
  </si>
  <si>
    <t>SE_2016_dg~i</t>
  </si>
  <si>
    <t>SE_2017_av1</t>
  </si>
  <si>
    <t>SE_2017_av2</t>
  </si>
  <si>
    <t>SE_2017_dav</t>
  </si>
  <si>
    <t>SE_2017_rav</t>
  </si>
  <si>
    <t>SE_2017_gi~1</t>
  </si>
  <si>
    <t>SE_2017_gi~2</t>
  </si>
  <si>
    <t>SE_2017_dg~i</t>
  </si>
  <si>
    <t>SI_2005_av1</t>
  </si>
  <si>
    <t>SI_2005_av2</t>
  </si>
  <si>
    <t>SI_2005_dav</t>
  </si>
  <si>
    <t>SI_2005_rav</t>
  </si>
  <si>
    <t>SI_2005_gi~1</t>
  </si>
  <si>
    <t>SI_2005_gi~2</t>
  </si>
  <si>
    <t>SI_2005_dg~i</t>
  </si>
  <si>
    <t>SI_2006_av1</t>
  </si>
  <si>
    <t>SI_2006_av2</t>
  </si>
  <si>
    <t>SI_2006_dav</t>
  </si>
  <si>
    <t>SI_2006_rav</t>
  </si>
  <si>
    <t>SI_2006_gi~1</t>
  </si>
  <si>
    <t>SI_2006_gi~2</t>
  </si>
  <si>
    <t>SI_2006_dg~i</t>
  </si>
  <si>
    <t>SI_2007_av1</t>
  </si>
  <si>
    <t>SI_2007_av2</t>
  </si>
  <si>
    <t>SI_2007_dav</t>
  </si>
  <si>
    <t>SI_2007_rav</t>
  </si>
  <si>
    <t>SI_2007_gi~1</t>
  </si>
  <si>
    <t>SI_2007_gi~2</t>
  </si>
  <si>
    <t>SI_2007_dg~i</t>
  </si>
  <si>
    <t>SI_2008_av1</t>
  </si>
  <si>
    <t>SI_2008_av2</t>
  </si>
  <si>
    <t>SI_2008_dav</t>
  </si>
  <si>
    <t>SI_2008_rav</t>
  </si>
  <si>
    <t>SI_2008_gi~1</t>
  </si>
  <si>
    <t>SI_2008_gi~2</t>
  </si>
  <si>
    <t>SI_2008_dg~i</t>
  </si>
  <si>
    <t>SI_2009_av1</t>
  </si>
  <si>
    <t>SI_2009_av2</t>
  </si>
  <si>
    <t>SI_2009_dav</t>
  </si>
  <si>
    <t>SI_2009_rav</t>
  </si>
  <si>
    <t>SI_2009_gi~1</t>
  </si>
  <si>
    <t>SI_2009_gi~2</t>
  </si>
  <si>
    <t>SI_2009_dg~i</t>
  </si>
  <si>
    <t>SI_2010_av1</t>
  </si>
  <si>
    <t>SI_2010_av2</t>
  </si>
  <si>
    <t>SI_2010_dav</t>
  </si>
  <si>
    <t>SI_2010_rav</t>
  </si>
  <si>
    <t>SI_2010_gi~1</t>
  </si>
  <si>
    <t>SI_2010_gi~2</t>
  </si>
  <si>
    <t>SI_2010_dg~i</t>
  </si>
  <si>
    <t>SI_2011_av1</t>
  </si>
  <si>
    <t>SI_2011_av2</t>
  </si>
  <si>
    <t>SI_2011_dav</t>
  </si>
  <si>
    <t>SI_2011_rav</t>
  </si>
  <si>
    <t>SI_2011_gi~1</t>
  </si>
  <si>
    <t>SI_2011_gi~2</t>
  </si>
  <si>
    <t>SI_2011_dg~i</t>
  </si>
  <si>
    <t>SI_2012_av1</t>
  </si>
  <si>
    <t>SI_2012_av2</t>
  </si>
  <si>
    <t>SI_2012_dav</t>
  </si>
  <si>
    <t>SI_2012_rav</t>
  </si>
  <si>
    <t>SI_2012_gi~1</t>
  </si>
  <si>
    <t>SI_2012_gi~2</t>
  </si>
  <si>
    <t>SI_2012_dg~i</t>
  </si>
  <si>
    <t>SI_2013_av1</t>
  </si>
  <si>
    <t>SI_2013_av2</t>
  </si>
  <si>
    <t>SI_2013_dav</t>
  </si>
  <si>
    <t>SI_2013_rav</t>
  </si>
  <si>
    <t>SI_2013_gi~1</t>
  </si>
  <si>
    <t>SI_2013_gi~2</t>
  </si>
  <si>
    <t>SI_2013_dg~i</t>
  </si>
  <si>
    <t>SI_2014_av1</t>
  </si>
  <si>
    <t>SI_2014_av2</t>
  </si>
  <si>
    <t>SI_2014_dav</t>
  </si>
  <si>
    <t>SI_2014_rav</t>
  </si>
  <si>
    <t>SI_2014_gi~1</t>
  </si>
  <si>
    <t>SI_2014_gi~2</t>
  </si>
  <si>
    <t>SI_2014_dg~i</t>
  </si>
  <si>
    <t>SI_2015_av1</t>
  </si>
  <si>
    <t>SI_2015_av2</t>
  </si>
  <si>
    <t>SI_2015_dav</t>
  </si>
  <si>
    <t>SI_2015_rav</t>
  </si>
  <si>
    <t>SI_2015_gi~1</t>
  </si>
  <si>
    <t>SI_2015_gi~2</t>
  </si>
  <si>
    <t>SI_2015_dg~i</t>
  </si>
  <si>
    <t>SI_2016_av1</t>
  </si>
  <si>
    <t>SI_2016_av2</t>
  </si>
  <si>
    <t>SI_2016_dav</t>
  </si>
  <si>
    <t>SI_2016_rav</t>
  </si>
  <si>
    <t>SI_2016_gi~1</t>
  </si>
  <si>
    <t>SI_2016_gi~2</t>
  </si>
  <si>
    <t>SI_2016_dg~i</t>
  </si>
  <si>
    <t>SI_2017_av1</t>
  </si>
  <si>
    <t>SI_2017_av2</t>
  </si>
  <si>
    <t>SI_2017_dav</t>
  </si>
  <si>
    <t>SI_2017_rav</t>
  </si>
  <si>
    <t>SI_2017_gi~1</t>
  </si>
  <si>
    <t>SI_2017_gi~2</t>
  </si>
  <si>
    <t>SI_2017_dg~i</t>
  </si>
  <si>
    <t>g</t>
  </si>
  <si>
    <t>ineq</t>
  </si>
  <si>
    <t>code</t>
  </si>
  <si>
    <t>2004</t>
  </si>
  <si>
    <t>2005</t>
  </si>
  <si>
    <t>2006</t>
  </si>
  <si>
    <t>2007</t>
  </si>
  <si>
    <t>2008</t>
  </si>
  <si>
    <t>2009</t>
  </si>
  <si>
    <t>2010</t>
  </si>
  <si>
    <t>2011</t>
  </si>
  <si>
    <t>2012</t>
  </si>
  <si>
    <t>2013</t>
  </si>
  <si>
    <t>2014</t>
  </si>
  <si>
    <t>2015</t>
  </si>
  <si>
    <t>2016</t>
  </si>
  <si>
    <t>2017</t>
  </si>
  <si>
    <t>ci</t>
  </si>
  <si>
    <t>CI</t>
  </si>
  <si>
    <t>estimateDK</t>
  </si>
  <si>
    <t>ubDK</t>
  </si>
  <si>
    <t>estimateFI</t>
  </si>
  <si>
    <t>ubFI</t>
  </si>
  <si>
    <t>estimateIS</t>
  </si>
  <si>
    <t>ubIS</t>
  </si>
  <si>
    <t>estimateNL</t>
  </si>
  <si>
    <t>ubNL</t>
  </si>
  <si>
    <t>estimateNO</t>
  </si>
  <si>
    <t>ubNO</t>
  </si>
  <si>
    <t>estimateSE</t>
  </si>
  <si>
    <t>ubSE</t>
  </si>
  <si>
    <t>estimateSI</t>
  </si>
  <si>
    <t>ubSI</t>
  </si>
  <si>
    <t>dif in gini</t>
  </si>
  <si>
    <t>ratio of earnings</t>
  </si>
  <si>
    <t>ratio</t>
  </si>
  <si>
    <t>gini</t>
  </si>
  <si>
    <t>ratio (left)</t>
  </si>
  <si>
    <t>gini (right)</t>
  </si>
  <si>
    <t>Selected respondent countries</t>
  </si>
  <si>
    <t>PL130 available at more aggregated level in 2014 (misclassification self-employed in units of 10 and more); Careful with sudden drops / increases in data availability for ESEC88 / ESEC08 in 2006 and 2014/2015. PL130 not available for self-employed in period 2012-2015 (incl).</t>
  </si>
  <si>
    <t>bias in selected respondent countries, all non-response</t>
  </si>
  <si>
    <t>only selected respondents</t>
  </si>
  <si>
    <t>all respondents</t>
  </si>
  <si>
    <t>same as previous, but now if px040==3</t>
  </si>
  <si>
    <t>Strong variation in people at work for which social class is available in the first period, in 2011 lower response rate for esec-08</t>
  </si>
  <si>
    <t>available from 2007 onwards; break in 2016; PL040 and PL050 contain relatively few observations in 2007, and much lower share of self-employed in 2007; ISCO-88 missing for 2011; PL130 much higher response rate in 2007 than thereafter</t>
  </si>
  <si>
    <t>Some undefined minor (?) problems with PL050 in 2005; much lower response rate ESEC-88 in 2005 (among active pop); sudden much higher share of self-employed in 2010 and 2011 and drop in 2014); Jump in response rate for PL130 in 2016</t>
  </si>
  <si>
    <t>low response rate for ESEC-88 in 2005; Break in 2016; 2013-2017 small number allocated to 'weird' PL051 categories. Response rate PL040 jumps in 2006 and 2009. PL130 contains only 5 categories, misclassifying economic units of 10.</t>
  </si>
  <si>
    <t>Sudden temporary drop in response rate PL040 and PL050 in 2014; relatively low ESEC-08 response rate in 2011; careful with changes in ESEC availability and non-random non-response</t>
  </si>
  <si>
    <t>Careful with changes in share of self-employed.</t>
  </si>
  <si>
    <t>2005: unusal high share of self-employed in middle/upper class. Break in 2017; some variation in availability of data in first period (esp. 2009); strong drop in responserate PL150 in 2012.</t>
  </si>
  <si>
    <t>Break in series in 2008. Strong drop in response rate PL130 since 2006, and increased strongly again only since 2012. High share of self-employed in 2005; Low share of self-employed in 2011 (ESEC-08). Careful with fluctuations in ESEC availability.</t>
  </si>
  <si>
    <t>3 class schema</t>
  </si>
  <si>
    <t>The major difference lies in the % of self-employed in the various social classes</t>
  </si>
  <si>
    <t>Please note that everything at the level of availability of ESEC is exactly the same as in the GESIS code</t>
  </si>
  <si>
    <t>3. Comparability across time</t>
  </si>
  <si>
    <t>total</t>
  </si>
  <si>
    <t>two categs</t>
  </si>
  <si>
    <t xml:space="preserve"> </t>
  </si>
  <si>
    <t>one categ</t>
  </si>
  <si>
    <t>ta ESEC083 ESEC883 if year==2011 &amp; country!="IE" &amp; country!="FI" &amp; country!="BG", cell nofreq</t>
  </si>
  <si>
    <t xml:space="preserve">ta ESEC083 ESEC883 if year==2011 &amp; country!="IE" &amp; country!="FI" &amp; country!="BG" , m
</t>
  </si>
  <si>
    <t>same with GESIS code</t>
  </si>
  <si>
    <t>GESIS code</t>
  </si>
  <si>
    <t>% unweighted sample in 2011 with at least x categories difference in ESEC08 and ESEC88 for which both variables are available</t>
  </si>
  <si>
    <t>% in different class ESEC08 and ESEC88 compared</t>
  </si>
  <si>
    <t>2. ESEC88 vs. ESEC08</t>
  </si>
  <si>
    <t xml:space="preserve"> =&gt; the impact on social class is (much) smaller: less than 20% of self-employed in the highest class change to a lower class</t>
  </si>
  <si>
    <t>Intermediate</t>
  </si>
  <si>
    <t>Lower tec</t>
  </si>
  <si>
    <t>Lower sal</t>
  </si>
  <si>
    <t>Lower sup</t>
  </si>
  <si>
    <t>Small emp</t>
  </si>
  <si>
    <t>Intermedi</t>
  </si>
  <si>
    <t>Lower mgr</t>
  </si>
  <si>
    <t>Large emp</t>
  </si>
  <si>
    <t>new ESEC</t>
  </si>
  <si>
    <t>GESIS ESEC</t>
  </si>
  <si>
    <t>ta esec08 esec08g if pl040&lt;3 &amp; country!="MT" &amp; actage==1 &amp; active==1</t>
  </si>
  <si>
    <t>ta esec88 esec88g if pl040&lt;3 &amp; country!="MT" &amp; actage==1 &amp; active==1 (i.e., self-employed only)</t>
  </si>
  <si>
    <t xml:space="preserve"> =&gt; slightly less than half of the large self-employed are now classified as small self-employed in the active population at working age</t>
  </si>
  <si>
    <t>9. Routine</t>
  </si>
  <si>
    <t>8. Lower technical</t>
  </si>
  <si>
    <t>Lower sales and se</t>
  </si>
  <si>
    <t>Lower supervisors</t>
  </si>
  <si>
    <t>Small employers an</t>
  </si>
  <si>
    <t>Intermediate occup</t>
  </si>
  <si>
    <t>selfgesis</t>
  </si>
  <si>
    <t>Lower mgrs/profess</t>
  </si>
  <si>
    <t>selfTim</t>
  </si>
  <si>
    <t>Large employers, h</t>
  </si>
  <si>
    <t xml:space="preserve">ta selfgesis selfTim if country!="MT" &amp; actage==1 &amp; active==1
</t>
  </si>
  <si>
    <t xml:space="preserve">1. Large   2. Lower   3. Interm  4. Small   5. Small   6. Lower   7. Lower   8. Lower   9. Routin | </t>
  </si>
  <si>
    <t>Change in self-employment status (big or small) as a consequence of the new code</t>
  </si>
  <si>
    <t>1. New ESEC code vs GESIS code</t>
  </si>
  <si>
    <t>Note that, in principle, the sample could now be enlarged, as the size of the unit is only required for self-employed with employees, and not for the others. However, we do not change this rule and decided to keep this part of the code consistent with the 'original' GESIS code</t>
  </si>
  <si>
    <t>In contrast to the GESIS code, self-employed are only classified as large employers if PL040 indicates that they have employees</t>
  </si>
  <si>
    <t>Gesis code</t>
  </si>
  <si>
    <t>new code</t>
  </si>
  <si>
    <t>Upper class</t>
  </si>
  <si>
    <t>Middle class</t>
  </si>
  <si>
    <t>average share ESeC-08 vs ESeC-88</t>
  </si>
  <si>
    <t>New share self-employed / old share self-employed</t>
  </si>
  <si>
    <t>original GESIS code</t>
  </si>
  <si>
    <t>selfemp [iw=pb040] if year==`year' &amp; actage==1 &amp; esec083==2</t>
  </si>
  <si>
    <t>selfemp [iw=pb040] if year==`year' &amp; actage==1 &amp; esec883==2</t>
  </si>
  <si>
    <t>share of self-employed in middle class</t>
  </si>
  <si>
    <t>CLASS 2</t>
  </si>
  <si>
    <t>Highlights: at least two points difference (excluding rounding errors)</t>
  </si>
  <si>
    <t>sum selfemp [iw=pb040] if year==`year' &amp; actage==1 &amp; esec083==1</t>
  </si>
  <si>
    <t>old code</t>
  </si>
  <si>
    <t>2017 (eSeC-08)</t>
  </si>
  <si>
    <t>2007 (ESeC-88)</t>
  </si>
  <si>
    <t>ESeC classes 3-6</t>
  </si>
  <si>
    <t>ESeC classes 1 and 2</t>
  </si>
  <si>
    <t>Original GESIS code</t>
  </si>
  <si>
    <t>Share of self-employed in the upper class / salariat)</t>
  </si>
  <si>
    <t>CLASS 1</t>
  </si>
  <si>
    <t>4. number of self employed in class 1 and 2</t>
  </si>
  <si>
    <t>Exploration of ESeC variables in EU-SILC</t>
  </si>
  <si>
    <t>Tim Goedemé</t>
  </si>
  <si>
    <t>June 2019</t>
  </si>
  <si>
    <t>What's in this excel workbook?</t>
  </si>
  <si>
    <t>A list of the 'notes and modifications' as reported by Eurostat with the data, restricted to the variables that are relevant for ESeC</t>
  </si>
  <si>
    <t>N categories - %</t>
  </si>
  <si>
    <t>cats PL051</t>
  </si>
  <si>
    <t>categories of PL051 in selected countries</t>
  </si>
  <si>
    <t>Problems and modifications</t>
  </si>
  <si>
    <t>sheet</t>
  </si>
  <si>
    <t>description</t>
  </si>
  <si>
    <t>classification countries</t>
  </si>
  <si>
    <t>List of problems/remarks by country, basis for table in word document. The table in word is more complete than the table here in the spreadsheet</t>
  </si>
  <si>
    <t>Def social class</t>
  </si>
  <si>
    <t>Schematic representation of the construction of ESeC in EU-SILC</t>
  </si>
  <si>
    <t>Explorations</t>
  </si>
  <si>
    <t>Respons rates ESeC, ESeC-88 vs. ESeC-08 =&gt; all based on the GESIS do-files</t>
  </si>
  <si>
    <t>Bias non-response</t>
  </si>
  <si>
    <t>Assessment of bias due to missing ESeC for selected countries  =&gt; ESeC in accordance with GESIS do-files</t>
  </si>
  <si>
    <t>Bias Select Resp</t>
  </si>
  <si>
    <t>Assessment of bias due to missing ESeC for countries with the selected respondent model  =&gt; ESeC in accordance with GESIS do-files</t>
  </si>
  <si>
    <t>Graphs1</t>
  </si>
  <si>
    <t>grapsh related to 'Bias Select Resp'</t>
  </si>
  <si>
    <t>New code vs GESIS</t>
  </si>
  <si>
    <t>comparison of ESeC with revised coding as compared to original GESIS codes</t>
  </si>
  <si>
    <t>New share self-employed</t>
  </si>
  <si>
    <t>Assessment of the share of self-employed in various social classes in the case of the new ESeC code, as compared to the GESIS ESeC code</t>
  </si>
  <si>
    <t>Number of categories  that can be found in EU-SILC and response rates, by country and year, for the relevant variables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</si>
</sst>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0"/>
    <numFmt numFmtId="165" formatCode="0.0"/>
    <numFmt numFmtId="166" formatCode="0.0000"/>
  </numFmts>
  <fonts count="14">
    <font>
      <sz val="11"/>
      <color theme="1"/>
      <name val="Calibri"/>
      <family val="2"/>
      <scheme val="minor"/>
    </font>
    <font>
      <b/>
      <sz val="11"/>
      <color theme="1"/>
      <name val="Calibri"/>
      <family val="2"/>
      <scheme val="minor"/>
    </font>
    <font>
      <sz val="10"/>
      <name val="Arial"/>
      <family val="2"/>
    </font>
    <font>
      <sz val="11"/>
      <name val="Calibri"/>
      <family val="2"/>
    </font>
    <font>
      <b/>
      <sz val="11"/>
      <name val="Calibri"/>
      <family val="2"/>
    </font>
    <font>
      <sz val="12"/>
      <name val="Times New Roman"/>
      <family val="1"/>
    </font>
    <font>
      <sz val="11"/>
      <name val="MetaNormalLF-Roman"/>
    </font>
    <font>
      <sz val="10"/>
      <color indexed="8"/>
      <name val="Arial"/>
      <family val="2"/>
    </font>
    <font>
      <sz val="10"/>
      <color rgb="FF000000"/>
      <name val="Arial"/>
      <family val="2"/>
    </font>
    <font>
      <sz val="10"/>
      <name val="Times New Roman"/>
      <family val="1"/>
    </font>
    <font>
      <sz val="11"/>
      <name val="Times New Roman"/>
      <family val="1"/>
    </font>
    <font>
      <sz val="9"/>
      <name val="Times New Roman"/>
      <family val="1"/>
    </font>
    <font>
      <sz val="9"/>
      <color indexed="81"/>
      <name val="Tahoma"/>
      <charset val="1"/>
    </font>
    <font>
      <b/>
      <sz val="9"/>
      <color indexed="81"/>
      <name val="Tahoma"/>
      <charset val="1"/>
    </font>
  </fonts>
  <fills count="8">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499984740745262"/>
        <bgColor indexed="64"/>
      </patternFill>
    </fill>
    <fill>
      <patternFill patternType="solid">
        <fgColor theme="1" tint="0.34998626667073579"/>
        <bgColor indexed="64"/>
      </patternFill>
    </fill>
  </fills>
  <borders count="17">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84">
    <xf numFmtId="0" fontId="0" fillId="0" borderId="0" xfId="0"/>
    <xf numFmtId="14" fontId="0" fillId="0" borderId="1" xfId="0" applyNumberFormat="1" applyBorder="1" applyAlignment="1">
      <alignment horizontal="center" vertical="top" wrapText="1"/>
    </xf>
    <xf numFmtId="14" fontId="0" fillId="0" borderId="2" xfId="0" applyNumberFormat="1" applyBorder="1" applyAlignment="1">
      <alignment horizontal="center" vertical="top" wrapText="1"/>
    </xf>
    <xf numFmtId="0" fontId="2" fillId="0" borderId="2" xfId="0" applyFont="1" applyBorder="1" applyAlignment="1">
      <alignment horizontal="center" vertical="top" wrapText="1"/>
    </xf>
    <xf numFmtId="0" fontId="0" fillId="0" borderId="3" xfId="0" applyBorder="1" applyAlignment="1">
      <alignment vertical="top" wrapText="1"/>
    </xf>
    <xf numFmtId="0" fontId="0" fillId="0" borderId="2" xfId="0" applyBorder="1" applyAlignment="1">
      <alignment horizontal="center" vertical="top" wrapText="1"/>
    </xf>
    <xf numFmtId="14" fontId="0" fillId="0" borderId="4" xfId="0" applyNumberFormat="1" applyBorder="1" applyAlignment="1">
      <alignment horizontal="center" vertical="center" wrapText="1"/>
    </xf>
    <xf numFmtId="14" fontId="0" fillId="0" borderId="5" xfId="0" applyNumberFormat="1" applyBorder="1" applyAlignment="1">
      <alignment horizontal="center" vertical="center" wrapText="1"/>
    </xf>
    <xf numFmtId="0" fontId="2" fillId="0" borderId="5" xfId="0" applyFont="1" applyBorder="1" applyAlignment="1">
      <alignment horizontal="center" vertical="center" wrapText="1"/>
    </xf>
    <xf numFmtId="0" fontId="0" fillId="0" borderId="5" xfId="0" applyBorder="1" applyAlignment="1">
      <alignment horizontal="center" vertical="center" wrapText="1"/>
    </xf>
    <xf numFmtId="0" fontId="2" fillId="0" borderId="6" xfId="0" applyFont="1" applyBorder="1" applyAlignment="1">
      <alignment wrapText="1"/>
    </xf>
    <xf numFmtId="14" fontId="0" fillId="0" borderId="7" xfId="0" applyNumberFormat="1" applyBorder="1" applyAlignment="1">
      <alignment horizontal="center" vertical="top" wrapText="1"/>
    </xf>
    <xf numFmtId="14" fontId="0" fillId="0" borderId="8" xfId="0" applyNumberFormat="1" applyBorder="1" applyAlignment="1">
      <alignment horizontal="center" vertical="top" wrapText="1"/>
    </xf>
    <xf numFmtId="0" fontId="2" fillId="0" borderId="8" xfId="0" applyFont="1" applyBorder="1" applyAlignment="1">
      <alignment horizontal="center" vertical="top" wrapText="1"/>
    </xf>
    <xf numFmtId="0" fontId="0" fillId="0" borderId="8" xfId="0" applyBorder="1" applyAlignment="1">
      <alignment horizontal="center" vertical="top" wrapText="1"/>
    </xf>
    <xf numFmtId="0" fontId="0" fillId="0" borderId="9" xfId="0" applyBorder="1" applyAlignment="1">
      <alignment vertical="top" wrapText="1"/>
    </xf>
    <xf numFmtId="14" fontId="0" fillId="0" borderId="0" xfId="0" applyNumberFormat="1" applyAlignment="1">
      <alignment horizontal="center" vertical="top" wrapText="1"/>
    </xf>
    <xf numFmtId="0" fontId="0" fillId="0" borderId="0" xfId="0" applyAlignment="1">
      <alignment horizontal="center" vertical="top" wrapText="1"/>
    </xf>
    <xf numFmtId="0" fontId="2" fillId="0" borderId="0" xfId="0" applyFont="1" applyAlignment="1">
      <alignment horizontal="center" vertical="top" wrapText="1"/>
    </xf>
    <xf numFmtId="0" fontId="0" fillId="0" borderId="0" xfId="0" applyAlignment="1">
      <alignment vertical="top" wrapText="1"/>
    </xf>
    <xf numFmtId="14" fontId="0" fillId="0" borderId="0" xfId="0" applyNumberFormat="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center" wrapText="1"/>
    </xf>
    <xf numFmtId="0" fontId="2" fillId="0" borderId="0" xfId="0" applyFont="1" applyAlignment="1">
      <alignment wrapText="1"/>
    </xf>
    <xf numFmtId="14" fontId="2" fillId="0" borderId="0" xfId="0" applyNumberFormat="1" applyFont="1" applyAlignment="1">
      <alignment horizontal="center" vertical="center" wrapText="1"/>
    </xf>
    <xf numFmtId="0" fontId="3" fillId="0" borderId="0" xfId="0" applyFont="1" applyAlignment="1">
      <alignment wrapText="1"/>
    </xf>
    <xf numFmtId="0" fontId="4" fillId="0" borderId="0" xfId="0" applyFont="1" applyAlignment="1">
      <alignment wrapText="1"/>
    </xf>
    <xf numFmtId="0" fontId="2" fillId="0" borderId="0" xfId="0" applyFont="1" applyAlignment="1">
      <alignment horizontal="left" wrapText="1"/>
    </xf>
    <xf numFmtId="0" fontId="0" fillId="0" borderId="0" xfId="0" applyAlignment="1">
      <alignment wrapText="1"/>
    </xf>
    <xf numFmtId="0" fontId="2" fillId="0" borderId="0" xfId="0" applyFont="1" applyAlignment="1">
      <alignment horizontal="left" vertical="center" wrapText="1"/>
    </xf>
    <xf numFmtId="0" fontId="0" fillId="0" borderId="0" xfId="0" applyAlignment="1">
      <alignment horizontal="left" vertical="center" wrapText="1"/>
    </xf>
    <xf numFmtId="14" fontId="0" fillId="0" borderId="0" xfId="0" applyNumberFormat="1" applyAlignment="1">
      <alignment wrapText="1"/>
    </xf>
    <xf numFmtId="0" fontId="5" fillId="0" borderId="0" xfId="0" applyFont="1" applyAlignment="1">
      <alignment vertical="center" wrapText="1"/>
    </xf>
    <xf numFmtId="0" fontId="2" fillId="0" borderId="0" xfId="0" applyFont="1"/>
    <xf numFmtId="0" fontId="6" fillId="0" borderId="0" xfId="0" applyFont="1" applyAlignment="1">
      <alignment wrapText="1"/>
    </xf>
    <xf numFmtId="0" fontId="7" fillId="0" borderId="0" xfId="0" applyFont="1" applyAlignment="1">
      <alignment horizontal="center" vertical="center"/>
    </xf>
    <xf numFmtId="0" fontId="8" fillId="0" borderId="0" xfId="0" applyFont="1" applyAlignment="1">
      <alignment wrapText="1" shrinkToFit="1"/>
    </xf>
    <xf numFmtId="0" fontId="5" fillId="0" borderId="0" xfId="0" applyFont="1" applyAlignment="1">
      <alignment wrapText="1"/>
    </xf>
    <xf numFmtId="0" fontId="9" fillId="0" borderId="0" xfId="0" applyFont="1" applyAlignment="1">
      <alignment horizontal="justify"/>
    </xf>
    <xf numFmtId="0" fontId="5" fillId="0" borderId="0" xfId="0" applyFont="1"/>
    <xf numFmtId="0" fontId="5" fillId="0" borderId="0" xfId="0" applyFont="1" applyAlignment="1">
      <alignment horizontal="justify"/>
    </xf>
    <xf numFmtId="0" fontId="10" fillId="0" borderId="0" xfId="0" applyFont="1" applyAlignment="1">
      <alignment wrapText="1"/>
    </xf>
    <xf numFmtId="0" fontId="11" fillId="0" borderId="0" xfId="0" applyFont="1" applyAlignment="1">
      <alignment horizontal="justify"/>
    </xf>
    <xf numFmtId="0" fontId="1" fillId="0" borderId="0" xfId="0" applyFont="1"/>
    <xf numFmtId="0" fontId="0" fillId="2" borderId="0" xfId="0" applyFill="1"/>
    <xf numFmtId="0" fontId="0" fillId="3" borderId="0" xfId="0" applyFill="1"/>
    <xf numFmtId="0" fontId="0" fillId="0" borderId="0" xfId="0" applyFill="1"/>
    <xf numFmtId="0" fontId="0" fillId="4" borderId="0" xfId="0" applyFill="1"/>
    <xf numFmtId="164" fontId="0" fillId="0" borderId="0" xfId="0" applyNumberFormat="1"/>
    <xf numFmtId="2" fontId="0" fillId="0" borderId="0" xfId="0" applyNumberFormat="1"/>
    <xf numFmtId="2" fontId="0" fillId="2" borderId="0" xfId="0" applyNumberFormat="1" applyFill="1"/>
    <xf numFmtId="0" fontId="0" fillId="0" borderId="0" xfId="0" applyFont="1"/>
    <xf numFmtId="0" fontId="0" fillId="5" borderId="0" xfId="0" applyFill="1"/>
    <xf numFmtId="0" fontId="0" fillId="6" borderId="0" xfId="0" applyFill="1"/>
    <xf numFmtId="0" fontId="0" fillId="7" borderId="0" xfId="0" applyFill="1"/>
    <xf numFmtId="2" fontId="0" fillId="4" borderId="0" xfId="0" applyNumberFormat="1" applyFill="1"/>
    <xf numFmtId="3" fontId="0" fillId="0" borderId="0" xfId="0" applyNumberFormat="1"/>
    <xf numFmtId="0" fontId="0" fillId="0" borderId="10" xfId="0" applyBorder="1"/>
    <xf numFmtId="0" fontId="0" fillId="0" borderId="11" xfId="0" applyBorder="1"/>
    <xf numFmtId="165" fontId="0" fillId="0" borderId="11" xfId="0" applyNumberFormat="1" applyBorder="1"/>
    <xf numFmtId="0" fontId="0" fillId="0" borderId="0" xfId="0" applyBorder="1"/>
    <xf numFmtId="165" fontId="0" fillId="0" borderId="0" xfId="0" applyNumberFormat="1" applyBorder="1"/>
    <xf numFmtId="0" fontId="0" fillId="0" borderId="12" xfId="0" applyBorder="1"/>
    <xf numFmtId="165" fontId="0" fillId="0" borderId="12" xfId="0" applyNumberFormat="1" applyBorder="1"/>
    <xf numFmtId="0" fontId="0" fillId="0" borderId="10" xfId="0" applyFill="1" applyBorder="1"/>
    <xf numFmtId="165" fontId="0" fillId="0" borderId="10" xfId="0" applyNumberFormat="1" applyFill="1" applyBorder="1"/>
    <xf numFmtId="0" fontId="1" fillId="2" borderId="10" xfId="0" applyFont="1" applyFill="1" applyBorder="1"/>
    <xf numFmtId="0" fontId="0" fillId="2" borderId="10" xfId="0" applyFill="1" applyBorder="1"/>
    <xf numFmtId="166" fontId="0" fillId="0" borderId="0" xfId="0" applyNumberFormat="1"/>
    <xf numFmtId="165" fontId="0" fillId="0" borderId="0" xfId="0" applyNumberFormat="1"/>
    <xf numFmtId="2" fontId="0" fillId="0" borderId="0" xfId="0" applyNumberFormat="1" applyFill="1"/>
    <xf numFmtId="165" fontId="0" fillId="0" borderId="10" xfId="0" applyNumberFormat="1" applyBorder="1"/>
    <xf numFmtId="11" fontId="0" fillId="0" borderId="0" xfId="0" applyNumberFormat="1"/>
    <xf numFmtId="11" fontId="0" fillId="2" borderId="0" xfId="0" applyNumberFormat="1" applyFill="1"/>
    <xf numFmtId="0" fontId="0" fillId="0" borderId="0" xfId="0" quotePrefix="1"/>
    <xf numFmtId="165" fontId="0" fillId="4" borderId="0" xfId="0" applyNumberFormat="1" applyFill="1"/>
    <xf numFmtId="0" fontId="0" fillId="0" borderId="0" xfId="0" applyAlignment="1"/>
    <xf numFmtId="3" fontId="0" fillId="2" borderId="0" xfId="0" applyNumberFormat="1" applyFill="1"/>
    <xf numFmtId="3" fontId="0" fillId="0" borderId="0" xfId="0" applyNumberFormat="1" applyFill="1"/>
    <xf numFmtId="0" fontId="1" fillId="0" borderId="0" xfId="0" applyFont="1" applyAlignment="1"/>
    <xf numFmtId="2" fontId="0" fillId="0" borderId="13" xfId="0" applyNumberFormat="1" applyBorder="1"/>
    <xf numFmtId="2" fontId="0" fillId="0" borderId="14" xfId="0" applyNumberFormat="1" applyBorder="1"/>
    <xf numFmtId="0" fontId="0" fillId="0" borderId="15" xfId="0" applyBorder="1"/>
    <xf numFmtId="2" fontId="0" fillId="0" borderId="16" xfId="0" applyNumberFormat="1" applyBorder="1"/>
  </cellXfs>
  <cellStyles count="1">
    <cellStyle name="Normal" xfId="0" builtinId="0"/>
  </cellStyles>
  <dxfs count="1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r>
              <a:rPr lang="en-US"/>
              <a:t>DK</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lineChart>
        <c:grouping val="standard"/>
        <c:varyColors val="0"/>
        <c:ser>
          <c:idx val="0"/>
          <c:order val="0"/>
          <c:tx>
            <c:strRef>
              <c:f>Graphs1!$Q$57</c:f>
              <c:strCache>
                <c:ptCount val="1"/>
                <c:pt idx="0">
                  <c:v>ratio (left)</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dPt>
            <c:idx val="7"/>
            <c:marker>
              <c:symbol val="circle"/>
              <c:size val="5"/>
              <c:spPr>
                <a:solidFill>
                  <a:schemeClr val="accent1"/>
                </a:solidFill>
                <a:ln w="9525">
                  <a:solidFill>
                    <a:schemeClr val="accent1"/>
                  </a:solidFill>
                </a:ln>
                <a:effectLst/>
              </c:spPr>
            </c:marker>
            <c:bubble3D val="0"/>
            <c:spPr>
              <a:ln w="28575" cap="rnd">
                <a:noFill/>
                <a:round/>
              </a:ln>
              <a:effectLst/>
            </c:spPr>
            <c:extLst>
              <c:ext xmlns:c16="http://schemas.microsoft.com/office/drawing/2014/chart" uri="{C3380CC4-5D6E-409C-BE32-E72D297353CC}">
                <c16:uniqueId val="{00000002-FC60-40FB-A58B-5C8A1619440D}"/>
              </c:ext>
            </c:extLst>
          </c:dPt>
          <c:errBars>
            <c:errDir val="y"/>
            <c:errBarType val="both"/>
            <c:errValType val="cust"/>
            <c:noEndCap val="0"/>
            <c:plus>
              <c:numRef>
                <c:f>Graphs1!$T$58:$T$71</c:f>
                <c:numCache>
                  <c:formatCode>General</c:formatCode>
                  <c:ptCount val="14"/>
                  <c:pt idx="0">
                    <c:v>3.003420999999995</c:v>
                  </c:pt>
                  <c:pt idx="1">
                    <c:v>3.295906000000004</c:v>
                  </c:pt>
                  <c:pt idx="2">
                    <c:v>3.4234550000000086</c:v>
                  </c:pt>
                  <c:pt idx="3">
                    <c:v>4.8763270000000025</c:v>
                  </c:pt>
                  <c:pt idx="4">
                    <c:v>3.598427000000004</c:v>
                  </c:pt>
                  <c:pt idx="5">
                    <c:v>3.4696179999999965</c:v>
                  </c:pt>
                  <c:pt idx="6">
                    <c:v>3.8355670000000064</c:v>
                  </c:pt>
                  <c:pt idx="7">
                    <c:v>4.7665219999999948</c:v>
                  </c:pt>
                  <c:pt idx="8">
                    <c:v>5.5679220000000136</c:v>
                  </c:pt>
                  <c:pt idx="9">
                    <c:v>4.804794999999995</c:v>
                  </c:pt>
                  <c:pt idx="10">
                    <c:v>3.9885530000000058</c:v>
                  </c:pt>
                  <c:pt idx="11">
                    <c:v>4.5350249999999921</c:v>
                  </c:pt>
                  <c:pt idx="12">
                    <c:v>7.5330129999999995</c:v>
                  </c:pt>
                  <c:pt idx="13">
                    <c:v>6.6731969999999974</c:v>
                  </c:pt>
                </c:numCache>
              </c:numRef>
            </c:plus>
            <c:minus>
              <c:numRef>
                <c:f>Graphs1!$T$58:$T$71</c:f>
                <c:numCache>
                  <c:formatCode>General</c:formatCode>
                  <c:ptCount val="14"/>
                  <c:pt idx="0">
                    <c:v>3.003420999999995</c:v>
                  </c:pt>
                  <c:pt idx="1">
                    <c:v>3.295906000000004</c:v>
                  </c:pt>
                  <c:pt idx="2">
                    <c:v>3.4234550000000086</c:v>
                  </c:pt>
                  <c:pt idx="3">
                    <c:v>4.8763270000000025</c:v>
                  </c:pt>
                  <c:pt idx="4">
                    <c:v>3.598427000000004</c:v>
                  </c:pt>
                  <c:pt idx="5">
                    <c:v>3.4696179999999965</c:v>
                  </c:pt>
                  <c:pt idx="6">
                    <c:v>3.8355670000000064</c:v>
                  </c:pt>
                  <c:pt idx="7">
                    <c:v>4.7665219999999948</c:v>
                  </c:pt>
                  <c:pt idx="8">
                    <c:v>5.5679220000000136</c:v>
                  </c:pt>
                  <c:pt idx="9">
                    <c:v>4.804794999999995</c:v>
                  </c:pt>
                  <c:pt idx="10">
                    <c:v>3.9885530000000058</c:v>
                  </c:pt>
                  <c:pt idx="11">
                    <c:v>4.5350249999999921</c:v>
                  </c:pt>
                  <c:pt idx="12">
                    <c:v>7.5330129999999995</c:v>
                  </c:pt>
                  <c:pt idx="13">
                    <c:v>6.6731969999999974</c:v>
                  </c:pt>
                </c:numCache>
              </c:numRef>
            </c:minus>
            <c:spPr>
              <a:noFill/>
              <a:ln w="9525" cap="flat" cmpd="sng" algn="ctr">
                <a:solidFill>
                  <a:schemeClr val="tx1">
                    <a:lumMod val="65000"/>
                    <a:lumOff val="35000"/>
                  </a:schemeClr>
                </a:solidFill>
                <a:round/>
              </a:ln>
              <a:effectLst/>
            </c:spPr>
          </c:errBars>
          <c:cat>
            <c:strRef>
              <c:f>Graphs1!$P$58:$P$71</c:f>
              <c:strCache>
                <c:ptCount val="14"/>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strCache>
            </c:strRef>
          </c:cat>
          <c:val>
            <c:numRef>
              <c:f>Graphs1!$Q$58:$Q$71</c:f>
              <c:numCache>
                <c:formatCode>General</c:formatCode>
                <c:ptCount val="14"/>
                <c:pt idx="0">
                  <c:v>95.468096000000003</c:v>
                </c:pt>
                <c:pt idx="1">
                  <c:v>95.955021000000002</c:v>
                </c:pt>
                <c:pt idx="2">
                  <c:v>97.190964999999991</c:v>
                </c:pt>
                <c:pt idx="3">
                  <c:v>96.813653000000002</c:v>
                </c:pt>
                <c:pt idx="4">
                  <c:v>98.487022999999994</c:v>
                </c:pt>
                <c:pt idx="5">
                  <c:v>92.442323999999999</c:v>
                </c:pt>
                <c:pt idx="6">
                  <c:v>91.029781</c:v>
                </c:pt>
                <c:pt idx="7">
                  <c:v>99.970378000000011</c:v>
                </c:pt>
                <c:pt idx="8">
                  <c:v>99.544197999999994</c:v>
                </c:pt>
                <c:pt idx="9">
                  <c:v>99.341765000000009</c:v>
                </c:pt>
                <c:pt idx="10">
                  <c:v>92.958545999999998</c:v>
                </c:pt>
                <c:pt idx="11">
                  <c:v>95.393517000000003</c:v>
                </c:pt>
                <c:pt idx="12">
                  <c:v>90.311357000000001</c:v>
                </c:pt>
                <c:pt idx="13">
                  <c:v>91.483080000000001</c:v>
                </c:pt>
              </c:numCache>
            </c:numRef>
          </c:val>
          <c:smooth val="0"/>
          <c:extLst>
            <c:ext xmlns:c16="http://schemas.microsoft.com/office/drawing/2014/chart" uri="{C3380CC4-5D6E-409C-BE32-E72D297353CC}">
              <c16:uniqueId val="{00000000-FC60-40FB-A58B-5C8A1619440D}"/>
            </c:ext>
          </c:extLst>
        </c:ser>
        <c:dLbls>
          <c:showLegendKey val="0"/>
          <c:showVal val="0"/>
          <c:showCatName val="0"/>
          <c:showSerName val="0"/>
          <c:showPercent val="0"/>
          <c:showBubbleSize val="0"/>
        </c:dLbls>
        <c:marker val="1"/>
        <c:smooth val="0"/>
        <c:axId val="836848592"/>
        <c:axId val="836862696"/>
      </c:lineChart>
      <c:lineChart>
        <c:grouping val="standard"/>
        <c:varyColors val="0"/>
        <c:ser>
          <c:idx val="1"/>
          <c:order val="1"/>
          <c:tx>
            <c:strRef>
              <c:f>Graphs1!$R$57</c:f>
              <c:strCache>
                <c:ptCount val="1"/>
                <c:pt idx="0">
                  <c:v>gini (right)</c:v>
                </c:pt>
              </c:strCache>
            </c:strRef>
          </c:tx>
          <c:spPr>
            <a:ln w="28575" cap="rnd">
              <a:solidFill>
                <a:schemeClr val="accent2"/>
              </a:solidFill>
              <a:round/>
            </a:ln>
            <a:effectLst/>
          </c:spPr>
          <c:marker>
            <c:symbol val="triangle"/>
            <c:size val="5"/>
            <c:spPr>
              <a:solidFill>
                <a:schemeClr val="accent2"/>
              </a:solidFill>
              <a:ln w="9525">
                <a:solidFill>
                  <a:schemeClr val="accent2"/>
                </a:solidFill>
              </a:ln>
              <a:effectLst/>
            </c:spPr>
          </c:marker>
          <c:dPt>
            <c:idx val="7"/>
            <c:marker>
              <c:symbol val="triangle"/>
              <c:size val="5"/>
              <c:spPr>
                <a:solidFill>
                  <a:schemeClr val="accent2"/>
                </a:solidFill>
                <a:ln w="9525">
                  <a:solidFill>
                    <a:schemeClr val="accent2"/>
                  </a:solidFill>
                </a:ln>
                <a:effectLst/>
              </c:spPr>
            </c:marker>
            <c:bubble3D val="0"/>
            <c:spPr>
              <a:ln w="28575" cap="rnd">
                <a:noFill/>
                <a:round/>
              </a:ln>
              <a:effectLst/>
            </c:spPr>
            <c:extLst>
              <c:ext xmlns:c16="http://schemas.microsoft.com/office/drawing/2014/chart" uri="{C3380CC4-5D6E-409C-BE32-E72D297353CC}">
                <c16:uniqueId val="{00000003-FC60-40FB-A58B-5C8A1619440D}"/>
              </c:ext>
            </c:extLst>
          </c:dPt>
          <c:errBars>
            <c:errDir val="y"/>
            <c:errBarType val="both"/>
            <c:errValType val="cust"/>
            <c:noEndCap val="0"/>
            <c:plus>
              <c:numRef>
                <c:f>Graphs1!$U$58:$U$71</c:f>
                <c:numCache>
                  <c:formatCode>General</c:formatCode>
                  <c:ptCount val="14"/>
                  <c:pt idx="0">
                    <c:v>1.6897000000000002E-2</c:v>
                  </c:pt>
                  <c:pt idx="1">
                    <c:v>1.8812999999999996E-2</c:v>
                  </c:pt>
                  <c:pt idx="2">
                    <c:v>1.9979999999999998E-2</c:v>
                  </c:pt>
                  <c:pt idx="3">
                    <c:v>2.9947000000000001E-2</c:v>
                  </c:pt>
                  <c:pt idx="4">
                    <c:v>2.0043999999999999E-2</c:v>
                  </c:pt>
                  <c:pt idx="5">
                    <c:v>2.0437999999999998E-2</c:v>
                  </c:pt>
                  <c:pt idx="6">
                    <c:v>2.402E-2</c:v>
                  </c:pt>
                  <c:pt idx="7">
                    <c:v>2.6721000000000002E-2</c:v>
                  </c:pt>
                  <c:pt idx="8">
                    <c:v>3.1773999999999997E-2</c:v>
                  </c:pt>
                  <c:pt idx="9">
                    <c:v>2.7807999999999999E-2</c:v>
                  </c:pt>
                  <c:pt idx="10">
                    <c:v>2.3309999999999997E-2</c:v>
                  </c:pt>
                  <c:pt idx="11">
                    <c:v>2.7119000000000004E-2</c:v>
                  </c:pt>
                  <c:pt idx="12">
                    <c:v>5.2634999999999994E-2</c:v>
                  </c:pt>
                  <c:pt idx="13">
                    <c:v>4.2673000000000003E-2</c:v>
                  </c:pt>
                </c:numCache>
              </c:numRef>
            </c:plus>
            <c:minus>
              <c:numRef>
                <c:f>Graphs1!$U$58:$U$71</c:f>
                <c:numCache>
                  <c:formatCode>General</c:formatCode>
                  <c:ptCount val="14"/>
                  <c:pt idx="0">
                    <c:v>1.6897000000000002E-2</c:v>
                  </c:pt>
                  <c:pt idx="1">
                    <c:v>1.8812999999999996E-2</c:v>
                  </c:pt>
                  <c:pt idx="2">
                    <c:v>1.9979999999999998E-2</c:v>
                  </c:pt>
                  <c:pt idx="3">
                    <c:v>2.9947000000000001E-2</c:v>
                  </c:pt>
                  <c:pt idx="4">
                    <c:v>2.0043999999999999E-2</c:v>
                  </c:pt>
                  <c:pt idx="5">
                    <c:v>2.0437999999999998E-2</c:v>
                  </c:pt>
                  <c:pt idx="6">
                    <c:v>2.402E-2</c:v>
                  </c:pt>
                  <c:pt idx="7">
                    <c:v>2.6721000000000002E-2</c:v>
                  </c:pt>
                  <c:pt idx="8">
                    <c:v>3.1773999999999997E-2</c:v>
                  </c:pt>
                  <c:pt idx="9">
                    <c:v>2.7807999999999999E-2</c:v>
                  </c:pt>
                  <c:pt idx="10">
                    <c:v>2.3309999999999997E-2</c:v>
                  </c:pt>
                  <c:pt idx="11">
                    <c:v>2.7119000000000004E-2</c:v>
                  </c:pt>
                  <c:pt idx="12">
                    <c:v>5.2634999999999994E-2</c:v>
                  </c:pt>
                  <c:pt idx="13">
                    <c:v>4.2673000000000003E-2</c:v>
                  </c:pt>
                </c:numCache>
              </c:numRef>
            </c:minus>
            <c:spPr>
              <a:noFill/>
              <a:ln w="9525" cap="flat" cmpd="sng" algn="ctr">
                <a:solidFill>
                  <a:schemeClr val="tx1">
                    <a:lumMod val="65000"/>
                    <a:lumOff val="35000"/>
                  </a:schemeClr>
                </a:solidFill>
                <a:round/>
              </a:ln>
              <a:effectLst/>
            </c:spPr>
          </c:errBars>
          <c:cat>
            <c:strRef>
              <c:f>Graphs1!$P$58:$P$71</c:f>
              <c:strCache>
                <c:ptCount val="14"/>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strCache>
            </c:strRef>
          </c:cat>
          <c:val>
            <c:numRef>
              <c:f>Graphs1!$R$58:$R$71</c:f>
              <c:numCache>
                <c:formatCode>General</c:formatCode>
                <c:ptCount val="14"/>
                <c:pt idx="0">
                  <c:v>7.6805999999999999E-2</c:v>
                </c:pt>
                <c:pt idx="1">
                  <c:v>6.2025999999999998E-2</c:v>
                </c:pt>
                <c:pt idx="2">
                  <c:v>6.7603999999999997E-2</c:v>
                </c:pt>
                <c:pt idx="3">
                  <c:v>9.221E-2</c:v>
                </c:pt>
                <c:pt idx="4">
                  <c:v>6.6691E-2</c:v>
                </c:pt>
                <c:pt idx="5">
                  <c:v>0.106601</c:v>
                </c:pt>
                <c:pt idx="6">
                  <c:v>0.107511</c:v>
                </c:pt>
                <c:pt idx="7">
                  <c:v>7.5088000000000002E-2</c:v>
                </c:pt>
                <c:pt idx="8">
                  <c:v>8.0357999999999999E-2</c:v>
                </c:pt>
                <c:pt idx="9">
                  <c:v>0.112582</c:v>
                </c:pt>
                <c:pt idx="10">
                  <c:v>0.115549</c:v>
                </c:pt>
                <c:pt idx="11">
                  <c:v>0.115054</c:v>
                </c:pt>
                <c:pt idx="12">
                  <c:v>0.10234699999999999</c:v>
                </c:pt>
                <c:pt idx="13">
                  <c:v>0.111318</c:v>
                </c:pt>
              </c:numCache>
            </c:numRef>
          </c:val>
          <c:smooth val="0"/>
          <c:extLst>
            <c:ext xmlns:c16="http://schemas.microsoft.com/office/drawing/2014/chart" uri="{C3380CC4-5D6E-409C-BE32-E72D297353CC}">
              <c16:uniqueId val="{00000001-FC60-40FB-A58B-5C8A1619440D}"/>
            </c:ext>
          </c:extLst>
        </c:ser>
        <c:dLbls>
          <c:showLegendKey val="0"/>
          <c:showVal val="0"/>
          <c:showCatName val="0"/>
          <c:showSerName val="0"/>
          <c:showPercent val="0"/>
          <c:showBubbleSize val="0"/>
        </c:dLbls>
        <c:marker val="1"/>
        <c:smooth val="0"/>
        <c:axId val="765232792"/>
        <c:axId val="765226232"/>
      </c:lineChart>
      <c:catAx>
        <c:axId val="8368485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836862696"/>
        <c:crosses val="autoZero"/>
        <c:auto val="1"/>
        <c:lblAlgn val="ctr"/>
        <c:lblOffset val="100"/>
        <c:noMultiLvlLbl val="0"/>
      </c:catAx>
      <c:valAx>
        <c:axId val="836862696"/>
        <c:scaling>
          <c:orientation val="minMax"/>
          <c:min val="4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836848592"/>
        <c:crosses val="autoZero"/>
        <c:crossBetween val="between"/>
      </c:valAx>
      <c:valAx>
        <c:axId val="765226232"/>
        <c:scaling>
          <c:orientation val="minMax"/>
          <c:max val="0.30000000000000004"/>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765232792"/>
        <c:crosses val="max"/>
        <c:crossBetween val="between"/>
      </c:valAx>
      <c:catAx>
        <c:axId val="765232792"/>
        <c:scaling>
          <c:orientation val="minMax"/>
        </c:scaling>
        <c:delete val="1"/>
        <c:axPos val="b"/>
        <c:numFmt formatCode="General" sourceLinked="1"/>
        <c:majorTickMark val="out"/>
        <c:minorTickMark val="none"/>
        <c:tickLblPos val="nextTo"/>
        <c:crossAx val="765226232"/>
        <c:crosses val="autoZero"/>
        <c:auto val="1"/>
        <c:lblAlgn val="ctr"/>
        <c:lblOffset val="100"/>
        <c:noMultiLvlLbl val="0"/>
      </c:cat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r>
              <a:rPr lang="en-US"/>
              <a:t>FI</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lineChart>
        <c:grouping val="standard"/>
        <c:varyColors val="0"/>
        <c:ser>
          <c:idx val="0"/>
          <c:order val="0"/>
          <c:tx>
            <c:strRef>
              <c:f>Graphs1!$Q$57</c:f>
              <c:strCache>
                <c:ptCount val="1"/>
                <c:pt idx="0">
                  <c:v>ratio (left)</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dPt>
            <c:idx val="7"/>
            <c:marker>
              <c:symbol val="circle"/>
              <c:size val="5"/>
              <c:spPr>
                <a:solidFill>
                  <a:schemeClr val="accent1"/>
                </a:solidFill>
                <a:ln w="9525">
                  <a:solidFill>
                    <a:schemeClr val="accent1"/>
                  </a:solidFill>
                </a:ln>
                <a:effectLst/>
              </c:spPr>
            </c:marker>
            <c:bubble3D val="0"/>
            <c:spPr>
              <a:ln w="28575" cap="rnd">
                <a:noFill/>
                <a:round/>
              </a:ln>
              <a:effectLst/>
            </c:spPr>
            <c:extLst>
              <c:ext xmlns:c16="http://schemas.microsoft.com/office/drawing/2014/chart" uri="{C3380CC4-5D6E-409C-BE32-E72D297353CC}">
                <c16:uniqueId val="{00000003-1C3C-4F8C-BE5A-6442864A2592}"/>
              </c:ext>
            </c:extLst>
          </c:dPt>
          <c:errBars>
            <c:errDir val="y"/>
            <c:errBarType val="both"/>
            <c:errValType val="cust"/>
            <c:noEndCap val="0"/>
            <c:plus>
              <c:numRef>
                <c:f>Graphs1!$T$76:$T$89</c:f>
                <c:numCache>
                  <c:formatCode>General</c:formatCode>
                  <c:ptCount val="14"/>
                  <c:pt idx="0">
                    <c:v>8.1859899999999985</c:v>
                  </c:pt>
                  <c:pt idx="1">
                    <c:v>2.4553910000000068</c:v>
                  </c:pt>
                  <c:pt idx="2">
                    <c:v>3.0321100000000101</c:v>
                  </c:pt>
                  <c:pt idx="3">
                    <c:v>3.4311700000000167</c:v>
                  </c:pt>
                  <c:pt idx="4">
                    <c:v>2.8634199999999943</c:v>
                  </c:pt>
                  <c:pt idx="5">
                    <c:v>2.7048399999999972</c:v>
                  </c:pt>
                  <c:pt idx="6">
                    <c:v>2.5832109999999964</c:v>
                  </c:pt>
                  <c:pt idx="7">
                    <c:v>2.7534399999999959</c:v>
                  </c:pt>
                  <c:pt idx="8">
                    <c:v>2.8478500000000073</c:v>
                  </c:pt>
                  <c:pt idx="9">
                    <c:v>2.525400000000011</c:v>
                  </c:pt>
                  <c:pt idx="10">
                    <c:v>2.670170000000005</c:v>
                  </c:pt>
                  <c:pt idx="11">
                    <c:v>2.5943729999999943</c:v>
                  </c:pt>
                  <c:pt idx="12">
                    <c:v>2.8318300000000018</c:v>
                  </c:pt>
                  <c:pt idx="13">
                    <c:v>2.8454299999999932</c:v>
                  </c:pt>
                </c:numCache>
              </c:numRef>
            </c:plus>
            <c:minus>
              <c:numRef>
                <c:f>Graphs1!$T$76:$T$89</c:f>
                <c:numCache>
                  <c:formatCode>General</c:formatCode>
                  <c:ptCount val="14"/>
                  <c:pt idx="0">
                    <c:v>8.1859899999999985</c:v>
                  </c:pt>
                  <c:pt idx="1">
                    <c:v>2.4553910000000068</c:v>
                  </c:pt>
                  <c:pt idx="2">
                    <c:v>3.0321100000000101</c:v>
                  </c:pt>
                  <c:pt idx="3">
                    <c:v>3.4311700000000167</c:v>
                  </c:pt>
                  <c:pt idx="4">
                    <c:v>2.8634199999999943</c:v>
                  </c:pt>
                  <c:pt idx="5">
                    <c:v>2.7048399999999972</c:v>
                  </c:pt>
                  <c:pt idx="6">
                    <c:v>2.5832109999999964</c:v>
                  </c:pt>
                  <c:pt idx="7">
                    <c:v>2.7534399999999959</c:v>
                  </c:pt>
                  <c:pt idx="8">
                    <c:v>2.8478500000000073</c:v>
                  </c:pt>
                  <c:pt idx="9">
                    <c:v>2.525400000000011</c:v>
                  </c:pt>
                  <c:pt idx="10">
                    <c:v>2.670170000000005</c:v>
                  </c:pt>
                  <c:pt idx="11">
                    <c:v>2.5943729999999943</c:v>
                  </c:pt>
                  <c:pt idx="12">
                    <c:v>2.8318300000000018</c:v>
                  </c:pt>
                  <c:pt idx="13">
                    <c:v>2.8454299999999932</c:v>
                  </c:pt>
                </c:numCache>
              </c:numRef>
            </c:minus>
            <c:spPr>
              <a:noFill/>
              <a:ln w="9525" cap="flat" cmpd="sng" algn="ctr">
                <a:solidFill>
                  <a:schemeClr val="tx1">
                    <a:lumMod val="65000"/>
                    <a:lumOff val="35000"/>
                  </a:schemeClr>
                </a:solidFill>
                <a:round/>
              </a:ln>
              <a:effectLst/>
            </c:spPr>
          </c:errBars>
          <c:cat>
            <c:strRef>
              <c:f>Graphs1!$P$58:$P$71</c:f>
              <c:strCache>
                <c:ptCount val="14"/>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strCache>
            </c:strRef>
          </c:cat>
          <c:val>
            <c:numRef>
              <c:f>Graphs1!$Q$76:$Q$89</c:f>
              <c:numCache>
                <c:formatCode>General</c:formatCode>
                <c:ptCount val="14"/>
                <c:pt idx="0">
                  <c:v>131.00885</c:v>
                </c:pt>
                <c:pt idx="1">
                  <c:v>98.672899000000001</c:v>
                </c:pt>
                <c:pt idx="2">
                  <c:v>100.73919000000001</c:v>
                </c:pt>
                <c:pt idx="3">
                  <c:v>103.62858</c:v>
                </c:pt>
                <c:pt idx="4">
                  <c:v>103.59582</c:v>
                </c:pt>
                <c:pt idx="5">
                  <c:v>101.53573</c:v>
                </c:pt>
                <c:pt idx="6">
                  <c:v>99.390648999999996</c:v>
                </c:pt>
                <c:pt idx="7">
                  <c:v>100.07314000000001</c:v>
                </c:pt>
                <c:pt idx="8">
                  <c:v>101.60419999999999</c:v>
                </c:pt>
                <c:pt idx="9">
                  <c:v>100.04008</c:v>
                </c:pt>
                <c:pt idx="10">
                  <c:v>100.98042000000001</c:v>
                </c:pt>
                <c:pt idx="11">
                  <c:v>99.096046999999999</c:v>
                </c:pt>
                <c:pt idx="12">
                  <c:v>100.63386999999999</c:v>
                </c:pt>
                <c:pt idx="13">
                  <c:v>100.18357</c:v>
                </c:pt>
              </c:numCache>
            </c:numRef>
          </c:val>
          <c:smooth val="0"/>
          <c:extLst>
            <c:ext xmlns:c16="http://schemas.microsoft.com/office/drawing/2014/chart" uri="{C3380CC4-5D6E-409C-BE32-E72D297353CC}">
              <c16:uniqueId val="{00000000-1C3C-4F8C-BE5A-6442864A2592}"/>
            </c:ext>
          </c:extLst>
        </c:ser>
        <c:dLbls>
          <c:showLegendKey val="0"/>
          <c:showVal val="0"/>
          <c:showCatName val="0"/>
          <c:showSerName val="0"/>
          <c:showPercent val="0"/>
          <c:showBubbleSize val="0"/>
        </c:dLbls>
        <c:marker val="1"/>
        <c:smooth val="0"/>
        <c:axId val="836848592"/>
        <c:axId val="836862696"/>
      </c:lineChart>
      <c:lineChart>
        <c:grouping val="standard"/>
        <c:varyColors val="0"/>
        <c:ser>
          <c:idx val="1"/>
          <c:order val="1"/>
          <c:tx>
            <c:strRef>
              <c:f>Graphs1!$R$57</c:f>
              <c:strCache>
                <c:ptCount val="1"/>
                <c:pt idx="0">
                  <c:v>gini (right)</c:v>
                </c:pt>
              </c:strCache>
            </c:strRef>
          </c:tx>
          <c:spPr>
            <a:ln w="28575" cap="rnd">
              <a:solidFill>
                <a:schemeClr val="accent2"/>
              </a:solidFill>
              <a:round/>
            </a:ln>
            <a:effectLst/>
          </c:spPr>
          <c:marker>
            <c:symbol val="triangle"/>
            <c:size val="5"/>
            <c:spPr>
              <a:solidFill>
                <a:schemeClr val="accent2"/>
              </a:solidFill>
              <a:ln w="9525">
                <a:solidFill>
                  <a:schemeClr val="accent2"/>
                </a:solidFill>
              </a:ln>
              <a:effectLst/>
            </c:spPr>
          </c:marker>
          <c:dPt>
            <c:idx val="7"/>
            <c:marker>
              <c:symbol val="triangle"/>
              <c:size val="5"/>
              <c:spPr>
                <a:solidFill>
                  <a:schemeClr val="accent2"/>
                </a:solidFill>
                <a:ln w="9525">
                  <a:solidFill>
                    <a:schemeClr val="accent2"/>
                  </a:solidFill>
                </a:ln>
                <a:effectLst/>
              </c:spPr>
            </c:marker>
            <c:bubble3D val="0"/>
            <c:spPr>
              <a:ln w="28575" cap="rnd">
                <a:noFill/>
                <a:round/>
              </a:ln>
              <a:effectLst/>
            </c:spPr>
            <c:extLst>
              <c:ext xmlns:c16="http://schemas.microsoft.com/office/drawing/2014/chart" uri="{C3380CC4-5D6E-409C-BE32-E72D297353CC}">
                <c16:uniqueId val="{00000002-1C3C-4F8C-BE5A-6442864A2592}"/>
              </c:ext>
            </c:extLst>
          </c:dPt>
          <c:errBars>
            <c:errDir val="y"/>
            <c:errBarType val="both"/>
            <c:errValType val="cust"/>
            <c:noEndCap val="0"/>
            <c:plus>
              <c:numRef>
                <c:f>Graphs1!$U$76:$U$89</c:f>
                <c:numCache>
                  <c:formatCode>General</c:formatCode>
                  <c:ptCount val="14"/>
                  <c:pt idx="0">
                    <c:v>2.3557999999999996E-2</c:v>
                  </c:pt>
                  <c:pt idx="1">
                    <c:v>1.2537E-2</c:v>
                  </c:pt>
                  <c:pt idx="2">
                    <c:v>1.5705E-2</c:v>
                  </c:pt>
                  <c:pt idx="3">
                    <c:v>1.8508999999999998E-2</c:v>
                  </c:pt>
                  <c:pt idx="4">
                    <c:v>1.3217999999999999E-2</c:v>
                  </c:pt>
                  <c:pt idx="5">
                    <c:v>1.3060000000000002E-2</c:v>
                  </c:pt>
                  <c:pt idx="6">
                    <c:v>1.3105000000000002E-2</c:v>
                  </c:pt>
                  <c:pt idx="7">
                    <c:v>1.3493999999999999E-2</c:v>
                  </c:pt>
                  <c:pt idx="8">
                    <c:v>1.3861E-2</c:v>
                  </c:pt>
                  <c:pt idx="9">
                    <c:v>1.2254000000000001E-2</c:v>
                  </c:pt>
                  <c:pt idx="10">
                    <c:v>1.3010999999999998E-2</c:v>
                  </c:pt>
                  <c:pt idx="11">
                    <c:v>1.2563000000000001E-2</c:v>
                  </c:pt>
                  <c:pt idx="12">
                    <c:v>1.4763E-2</c:v>
                  </c:pt>
                  <c:pt idx="13">
                    <c:v>1.4763000000000002E-2</c:v>
                  </c:pt>
                </c:numCache>
              </c:numRef>
            </c:plus>
            <c:minus>
              <c:numRef>
                <c:f>Graphs1!$U$76:$U$89</c:f>
                <c:numCache>
                  <c:formatCode>General</c:formatCode>
                  <c:ptCount val="14"/>
                  <c:pt idx="0">
                    <c:v>2.3557999999999996E-2</c:v>
                  </c:pt>
                  <c:pt idx="1">
                    <c:v>1.2537E-2</c:v>
                  </c:pt>
                  <c:pt idx="2">
                    <c:v>1.5705E-2</c:v>
                  </c:pt>
                  <c:pt idx="3">
                    <c:v>1.8508999999999998E-2</c:v>
                  </c:pt>
                  <c:pt idx="4">
                    <c:v>1.3217999999999999E-2</c:v>
                  </c:pt>
                  <c:pt idx="5">
                    <c:v>1.3060000000000002E-2</c:v>
                  </c:pt>
                  <c:pt idx="6">
                    <c:v>1.3105000000000002E-2</c:v>
                  </c:pt>
                  <c:pt idx="7">
                    <c:v>1.3493999999999999E-2</c:v>
                  </c:pt>
                  <c:pt idx="8">
                    <c:v>1.3861E-2</c:v>
                  </c:pt>
                  <c:pt idx="9">
                    <c:v>1.2254000000000001E-2</c:v>
                  </c:pt>
                  <c:pt idx="10">
                    <c:v>1.3010999999999998E-2</c:v>
                  </c:pt>
                  <c:pt idx="11">
                    <c:v>1.2563000000000001E-2</c:v>
                  </c:pt>
                  <c:pt idx="12">
                    <c:v>1.4763E-2</c:v>
                  </c:pt>
                  <c:pt idx="13">
                    <c:v>1.4763000000000002E-2</c:v>
                  </c:pt>
                </c:numCache>
              </c:numRef>
            </c:minus>
            <c:spPr>
              <a:noFill/>
              <a:ln w="9525" cap="flat" cmpd="sng" algn="ctr">
                <a:solidFill>
                  <a:schemeClr val="tx1">
                    <a:lumMod val="65000"/>
                    <a:lumOff val="35000"/>
                  </a:schemeClr>
                </a:solidFill>
                <a:round/>
              </a:ln>
              <a:effectLst/>
            </c:spPr>
          </c:errBars>
          <c:cat>
            <c:strRef>
              <c:f>Graphs1!$P$58:$P$71</c:f>
              <c:strCache>
                <c:ptCount val="14"/>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strCache>
            </c:strRef>
          </c:cat>
          <c:val>
            <c:numRef>
              <c:f>Graphs1!$R$76:$R$89</c:f>
              <c:numCache>
                <c:formatCode>General</c:formatCode>
                <c:ptCount val="14"/>
                <c:pt idx="0">
                  <c:v>-0.19516800000000001</c:v>
                </c:pt>
                <c:pt idx="1">
                  <c:v>1.4142999999999999E-2</c:v>
                </c:pt>
                <c:pt idx="2">
                  <c:v>3.3586999999999999E-2</c:v>
                </c:pt>
                <c:pt idx="3">
                  <c:v>1.4284E-2</c:v>
                </c:pt>
                <c:pt idx="4">
                  <c:v>1.4350999999999999E-2</c:v>
                </c:pt>
                <c:pt idx="5">
                  <c:v>1.7170000000000001E-2</c:v>
                </c:pt>
                <c:pt idx="6">
                  <c:v>1.9862000000000001E-2</c:v>
                </c:pt>
                <c:pt idx="7">
                  <c:v>1.3568999999999999E-2</c:v>
                </c:pt>
                <c:pt idx="8">
                  <c:v>2.1779E-2</c:v>
                </c:pt>
                <c:pt idx="9">
                  <c:v>1.3358E-2</c:v>
                </c:pt>
                <c:pt idx="10">
                  <c:v>1.6233999999999998E-2</c:v>
                </c:pt>
                <c:pt idx="11">
                  <c:v>3.4039999999999999E-3</c:v>
                </c:pt>
                <c:pt idx="12">
                  <c:v>2.8E-3</c:v>
                </c:pt>
                <c:pt idx="13">
                  <c:v>9.0290000000000006E-3</c:v>
                </c:pt>
              </c:numCache>
            </c:numRef>
          </c:val>
          <c:smooth val="0"/>
          <c:extLst>
            <c:ext xmlns:c16="http://schemas.microsoft.com/office/drawing/2014/chart" uri="{C3380CC4-5D6E-409C-BE32-E72D297353CC}">
              <c16:uniqueId val="{00000001-1C3C-4F8C-BE5A-6442864A2592}"/>
            </c:ext>
          </c:extLst>
        </c:ser>
        <c:dLbls>
          <c:showLegendKey val="0"/>
          <c:showVal val="0"/>
          <c:showCatName val="0"/>
          <c:showSerName val="0"/>
          <c:showPercent val="0"/>
          <c:showBubbleSize val="0"/>
        </c:dLbls>
        <c:marker val="1"/>
        <c:smooth val="0"/>
        <c:axId val="765232792"/>
        <c:axId val="765226232"/>
      </c:lineChart>
      <c:catAx>
        <c:axId val="8368485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836862696"/>
        <c:crosses val="autoZero"/>
        <c:auto val="1"/>
        <c:lblAlgn val="ctr"/>
        <c:lblOffset val="100"/>
        <c:noMultiLvlLbl val="0"/>
      </c:catAx>
      <c:valAx>
        <c:axId val="836862696"/>
        <c:scaling>
          <c:orientation val="minMax"/>
          <c:min val="4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836848592"/>
        <c:crosses val="autoZero"/>
        <c:crossBetween val="between"/>
      </c:valAx>
      <c:valAx>
        <c:axId val="765226232"/>
        <c:scaling>
          <c:orientation val="minMax"/>
          <c:max val="0.15000000000000002"/>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765232792"/>
        <c:crosses val="max"/>
        <c:crossBetween val="between"/>
      </c:valAx>
      <c:catAx>
        <c:axId val="765232792"/>
        <c:scaling>
          <c:orientation val="minMax"/>
        </c:scaling>
        <c:delete val="1"/>
        <c:axPos val="b"/>
        <c:numFmt formatCode="General" sourceLinked="1"/>
        <c:majorTickMark val="out"/>
        <c:minorTickMark val="none"/>
        <c:tickLblPos val="nextTo"/>
        <c:crossAx val="765226232"/>
        <c:crosses val="autoZero"/>
        <c:auto val="1"/>
        <c:lblAlgn val="ctr"/>
        <c:lblOffset val="100"/>
        <c:noMultiLvlLbl val="0"/>
      </c:cat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r>
              <a:rPr lang="en-US"/>
              <a:t>IS</a:t>
            </a:r>
          </a:p>
        </c:rich>
      </c:tx>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lineChart>
        <c:grouping val="standard"/>
        <c:varyColors val="0"/>
        <c:ser>
          <c:idx val="0"/>
          <c:order val="0"/>
          <c:tx>
            <c:strRef>
              <c:f>Graphs1!$Q$57</c:f>
              <c:strCache>
                <c:ptCount val="1"/>
                <c:pt idx="0">
                  <c:v>ratio (left)</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dPt>
            <c:idx val="7"/>
            <c:marker>
              <c:symbol val="circle"/>
              <c:size val="5"/>
              <c:spPr>
                <a:solidFill>
                  <a:schemeClr val="accent1"/>
                </a:solidFill>
                <a:ln w="9525">
                  <a:solidFill>
                    <a:schemeClr val="accent1"/>
                  </a:solidFill>
                </a:ln>
                <a:effectLst/>
              </c:spPr>
            </c:marker>
            <c:bubble3D val="0"/>
            <c:spPr>
              <a:ln w="28575" cap="rnd">
                <a:noFill/>
                <a:round/>
              </a:ln>
              <a:effectLst/>
            </c:spPr>
            <c:extLst>
              <c:ext xmlns:c16="http://schemas.microsoft.com/office/drawing/2014/chart" uri="{C3380CC4-5D6E-409C-BE32-E72D297353CC}">
                <c16:uniqueId val="{00000002-6170-488F-8789-4EEE6915E087}"/>
              </c:ext>
            </c:extLst>
          </c:dPt>
          <c:errBars>
            <c:errDir val="y"/>
            <c:errBarType val="both"/>
            <c:errValType val="cust"/>
            <c:noEndCap val="0"/>
            <c:plus>
              <c:numRef>
                <c:f>Graphs1!$T$96:$T$109</c:f>
                <c:numCache>
                  <c:formatCode>General</c:formatCode>
                  <c:ptCount val="14"/>
                  <c:pt idx="0">
                    <c:v>4.689918000000004</c:v>
                  </c:pt>
                  <c:pt idx="1">
                    <c:v>4.6861180000000058</c:v>
                  </c:pt>
                  <c:pt idx="2">
                    <c:v>4.8803129999999921</c:v>
                  </c:pt>
                  <c:pt idx="3">
                    <c:v>5.0261790000000079</c:v>
                  </c:pt>
                  <c:pt idx="4">
                    <c:v>5.0502309999999939</c:v>
                  </c:pt>
                  <c:pt idx="5">
                    <c:v>5.234751999999987</c:v>
                  </c:pt>
                  <c:pt idx="6">
                    <c:v>4.5393500000000087</c:v>
                  </c:pt>
                  <c:pt idx="7">
                    <c:v>4.7247199999999934</c:v>
                  </c:pt>
                  <c:pt idx="8">
                    <c:v>4.9383500000000025</c:v>
                  </c:pt>
                  <c:pt idx="9">
                    <c:v>4.7427600000000014</c:v>
                  </c:pt>
                </c:numCache>
              </c:numRef>
            </c:plus>
            <c:minus>
              <c:numRef>
                <c:f>Graphs1!$T$96:$T$109</c:f>
                <c:numCache>
                  <c:formatCode>General</c:formatCode>
                  <c:ptCount val="14"/>
                  <c:pt idx="0">
                    <c:v>4.689918000000004</c:v>
                  </c:pt>
                  <c:pt idx="1">
                    <c:v>4.6861180000000058</c:v>
                  </c:pt>
                  <c:pt idx="2">
                    <c:v>4.8803129999999921</c:v>
                  </c:pt>
                  <c:pt idx="3">
                    <c:v>5.0261790000000079</c:v>
                  </c:pt>
                  <c:pt idx="4">
                    <c:v>5.0502309999999939</c:v>
                  </c:pt>
                  <c:pt idx="5">
                    <c:v>5.234751999999987</c:v>
                  </c:pt>
                  <c:pt idx="6">
                    <c:v>4.5393500000000087</c:v>
                  </c:pt>
                  <c:pt idx="7">
                    <c:v>4.7247199999999934</c:v>
                  </c:pt>
                  <c:pt idx="8">
                    <c:v>4.9383500000000025</c:v>
                  </c:pt>
                  <c:pt idx="9">
                    <c:v>4.7427600000000014</c:v>
                  </c:pt>
                </c:numCache>
              </c:numRef>
            </c:minus>
            <c:spPr>
              <a:noFill/>
              <a:ln w="9525" cap="flat" cmpd="sng" algn="ctr">
                <a:solidFill>
                  <a:schemeClr val="tx1">
                    <a:lumMod val="65000"/>
                    <a:lumOff val="35000"/>
                  </a:schemeClr>
                </a:solidFill>
                <a:round/>
              </a:ln>
              <a:effectLst/>
            </c:spPr>
          </c:errBars>
          <c:cat>
            <c:strRef>
              <c:f>Graphs1!$P$58:$P$71</c:f>
              <c:strCache>
                <c:ptCount val="14"/>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strCache>
            </c:strRef>
          </c:cat>
          <c:val>
            <c:numRef>
              <c:f>Graphs1!$Q$96:$Q$109</c:f>
              <c:numCache>
                <c:formatCode>General</c:formatCode>
                <c:ptCount val="14"/>
                <c:pt idx="0">
                  <c:v>95.253726999999998</c:v>
                </c:pt>
                <c:pt idx="1">
                  <c:v>96.138611999999995</c:v>
                </c:pt>
                <c:pt idx="2">
                  <c:v>96.24270700000001</c:v>
                </c:pt>
                <c:pt idx="3">
                  <c:v>97.646241000000003</c:v>
                </c:pt>
                <c:pt idx="4">
                  <c:v>98.209839000000002</c:v>
                </c:pt>
                <c:pt idx="5">
                  <c:v>97.657827999999995</c:v>
                </c:pt>
                <c:pt idx="6">
                  <c:v>102.67461</c:v>
                </c:pt>
                <c:pt idx="7">
                  <c:v>100.14738000000001</c:v>
                </c:pt>
                <c:pt idx="8">
                  <c:v>101.01967999999999</c:v>
                </c:pt>
                <c:pt idx="9">
                  <c:v>100.09810999999999</c:v>
                </c:pt>
              </c:numCache>
            </c:numRef>
          </c:val>
          <c:smooth val="0"/>
          <c:extLst>
            <c:ext xmlns:c16="http://schemas.microsoft.com/office/drawing/2014/chart" uri="{C3380CC4-5D6E-409C-BE32-E72D297353CC}">
              <c16:uniqueId val="{00000000-6170-488F-8789-4EEE6915E087}"/>
            </c:ext>
          </c:extLst>
        </c:ser>
        <c:dLbls>
          <c:showLegendKey val="0"/>
          <c:showVal val="0"/>
          <c:showCatName val="0"/>
          <c:showSerName val="0"/>
          <c:showPercent val="0"/>
          <c:showBubbleSize val="0"/>
        </c:dLbls>
        <c:marker val="1"/>
        <c:smooth val="0"/>
        <c:axId val="836848592"/>
        <c:axId val="836862696"/>
      </c:lineChart>
      <c:lineChart>
        <c:grouping val="standard"/>
        <c:varyColors val="0"/>
        <c:ser>
          <c:idx val="1"/>
          <c:order val="1"/>
          <c:tx>
            <c:strRef>
              <c:f>Graphs1!$R$57</c:f>
              <c:strCache>
                <c:ptCount val="1"/>
                <c:pt idx="0">
                  <c:v>gini (right)</c:v>
                </c:pt>
              </c:strCache>
            </c:strRef>
          </c:tx>
          <c:spPr>
            <a:ln w="28575" cap="rnd">
              <a:solidFill>
                <a:schemeClr val="accent2"/>
              </a:solidFill>
              <a:round/>
            </a:ln>
            <a:effectLst/>
          </c:spPr>
          <c:marker>
            <c:symbol val="triangle"/>
            <c:size val="5"/>
            <c:spPr>
              <a:solidFill>
                <a:schemeClr val="accent2"/>
              </a:solidFill>
              <a:ln w="9525">
                <a:solidFill>
                  <a:schemeClr val="accent2"/>
                </a:solidFill>
              </a:ln>
              <a:effectLst/>
            </c:spPr>
          </c:marker>
          <c:dPt>
            <c:idx val="7"/>
            <c:marker>
              <c:symbol val="triangle"/>
              <c:size val="5"/>
              <c:spPr>
                <a:solidFill>
                  <a:schemeClr val="accent2"/>
                </a:solidFill>
                <a:ln w="9525">
                  <a:solidFill>
                    <a:schemeClr val="accent2"/>
                  </a:solidFill>
                </a:ln>
                <a:effectLst/>
              </c:spPr>
            </c:marker>
            <c:bubble3D val="0"/>
            <c:spPr>
              <a:ln w="28575" cap="rnd">
                <a:noFill/>
                <a:round/>
              </a:ln>
              <a:effectLst/>
            </c:spPr>
            <c:extLst>
              <c:ext xmlns:c16="http://schemas.microsoft.com/office/drawing/2014/chart" uri="{C3380CC4-5D6E-409C-BE32-E72D297353CC}">
                <c16:uniqueId val="{00000003-6170-488F-8789-4EEE6915E087}"/>
              </c:ext>
            </c:extLst>
          </c:dPt>
          <c:errBars>
            <c:errDir val="y"/>
            <c:errBarType val="both"/>
            <c:errValType val="cust"/>
            <c:noEndCap val="0"/>
            <c:plus>
              <c:numRef>
                <c:f>Graphs1!$U$96:$U$109</c:f>
                <c:numCache>
                  <c:formatCode>General</c:formatCode>
                  <c:ptCount val="14"/>
                  <c:pt idx="0">
                    <c:v>2.0220149999999999E-2</c:v>
                  </c:pt>
                  <c:pt idx="1">
                    <c:v>2.094874E-2</c:v>
                  </c:pt>
                  <c:pt idx="2">
                    <c:v>2.3694369999999999E-2</c:v>
                  </c:pt>
                  <c:pt idx="3">
                    <c:v>2.4470579999999999E-2</c:v>
                  </c:pt>
                  <c:pt idx="4">
                    <c:v>2.569285E-2</c:v>
                  </c:pt>
                  <c:pt idx="5">
                    <c:v>2.6510430000000001E-2</c:v>
                  </c:pt>
                  <c:pt idx="6">
                    <c:v>1.8737530000000002E-2</c:v>
                  </c:pt>
                  <c:pt idx="7">
                    <c:v>2.052549E-2</c:v>
                  </c:pt>
                  <c:pt idx="8">
                    <c:v>2.1141199999999999E-2</c:v>
                  </c:pt>
                  <c:pt idx="9">
                    <c:v>1.9739979999999997E-2</c:v>
                  </c:pt>
                </c:numCache>
              </c:numRef>
            </c:plus>
            <c:minus>
              <c:numRef>
                <c:f>Graphs1!$U$96:$U$109</c:f>
                <c:numCache>
                  <c:formatCode>General</c:formatCode>
                  <c:ptCount val="14"/>
                  <c:pt idx="0">
                    <c:v>2.0220149999999999E-2</c:v>
                  </c:pt>
                  <c:pt idx="1">
                    <c:v>2.094874E-2</c:v>
                  </c:pt>
                  <c:pt idx="2">
                    <c:v>2.3694369999999999E-2</c:v>
                  </c:pt>
                  <c:pt idx="3">
                    <c:v>2.4470579999999999E-2</c:v>
                  </c:pt>
                  <c:pt idx="4">
                    <c:v>2.569285E-2</c:v>
                  </c:pt>
                  <c:pt idx="5">
                    <c:v>2.6510430000000001E-2</c:v>
                  </c:pt>
                  <c:pt idx="6">
                    <c:v>1.8737530000000002E-2</c:v>
                  </c:pt>
                  <c:pt idx="7">
                    <c:v>2.052549E-2</c:v>
                  </c:pt>
                  <c:pt idx="8">
                    <c:v>2.1141199999999999E-2</c:v>
                  </c:pt>
                  <c:pt idx="9">
                    <c:v>1.9739979999999997E-2</c:v>
                  </c:pt>
                </c:numCache>
              </c:numRef>
            </c:minus>
            <c:spPr>
              <a:noFill/>
              <a:ln w="9525" cap="flat" cmpd="sng" algn="ctr">
                <a:solidFill>
                  <a:schemeClr val="tx1">
                    <a:lumMod val="65000"/>
                    <a:lumOff val="35000"/>
                  </a:schemeClr>
                </a:solidFill>
                <a:round/>
              </a:ln>
              <a:effectLst/>
            </c:spPr>
          </c:errBars>
          <c:cat>
            <c:strRef>
              <c:f>Graphs1!$P$58:$P$71</c:f>
              <c:strCache>
                <c:ptCount val="14"/>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strCache>
            </c:strRef>
          </c:cat>
          <c:val>
            <c:numRef>
              <c:f>Graphs1!$R$96:$R$109</c:f>
              <c:numCache>
                <c:formatCode>General</c:formatCode>
                <c:ptCount val="14"/>
                <c:pt idx="0">
                  <c:v>1.4449E-2</c:v>
                </c:pt>
                <c:pt idx="1">
                  <c:v>2.9367000000000001E-2</c:v>
                </c:pt>
                <c:pt idx="2">
                  <c:v>2.9502E-2</c:v>
                </c:pt>
                <c:pt idx="3">
                  <c:v>2.0486999999999998E-2</c:v>
                </c:pt>
                <c:pt idx="4">
                  <c:v>1.8762000000000001E-2</c:v>
                </c:pt>
                <c:pt idx="5">
                  <c:v>1.4605E-2</c:v>
                </c:pt>
                <c:pt idx="6">
                  <c:v>3.0240000000000002E-3</c:v>
                </c:pt>
                <c:pt idx="7">
                  <c:v>7.1440000000000002E-3</c:v>
                </c:pt>
                <c:pt idx="8">
                  <c:v>1.3280999999999999E-2</c:v>
                </c:pt>
                <c:pt idx="9">
                  <c:v>2.1895999999999999E-2</c:v>
                </c:pt>
              </c:numCache>
            </c:numRef>
          </c:val>
          <c:smooth val="0"/>
          <c:extLst>
            <c:ext xmlns:c16="http://schemas.microsoft.com/office/drawing/2014/chart" uri="{C3380CC4-5D6E-409C-BE32-E72D297353CC}">
              <c16:uniqueId val="{00000001-6170-488F-8789-4EEE6915E087}"/>
            </c:ext>
          </c:extLst>
        </c:ser>
        <c:dLbls>
          <c:showLegendKey val="0"/>
          <c:showVal val="0"/>
          <c:showCatName val="0"/>
          <c:showSerName val="0"/>
          <c:showPercent val="0"/>
          <c:showBubbleSize val="0"/>
        </c:dLbls>
        <c:marker val="1"/>
        <c:smooth val="0"/>
        <c:axId val="765232792"/>
        <c:axId val="765226232"/>
      </c:lineChart>
      <c:catAx>
        <c:axId val="8368485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836862696"/>
        <c:crosses val="autoZero"/>
        <c:auto val="1"/>
        <c:lblAlgn val="ctr"/>
        <c:lblOffset val="100"/>
        <c:noMultiLvlLbl val="0"/>
      </c:catAx>
      <c:valAx>
        <c:axId val="836862696"/>
        <c:scaling>
          <c:orientation val="minMax"/>
          <c:min val="4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836848592"/>
        <c:crosses val="autoZero"/>
        <c:crossBetween val="between"/>
      </c:valAx>
      <c:valAx>
        <c:axId val="765226232"/>
        <c:scaling>
          <c:orientation val="minMax"/>
          <c:max val="0.15000000000000002"/>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765232792"/>
        <c:crosses val="max"/>
        <c:crossBetween val="between"/>
      </c:valAx>
      <c:catAx>
        <c:axId val="765232792"/>
        <c:scaling>
          <c:orientation val="minMax"/>
        </c:scaling>
        <c:delete val="1"/>
        <c:axPos val="b"/>
        <c:numFmt formatCode="General" sourceLinked="1"/>
        <c:majorTickMark val="out"/>
        <c:minorTickMark val="none"/>
        <c:tickLblPos val="nextTo"/>
        <c:crossAx val="765226232"/>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r>
              <a:rPr lang="en-US"/>
              <a:t>NL</a:t>
            </a:r>
          </a:p>
        </c:rich>
      </c:tx>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lineChart>
        <c:grouping val="standard"/>
        <c:varyColors val="0"/>
        <c:ser>
          <c:idx val="0"/>
          <c:order val="0"/>
          <c:tx>
            <c:strRef>
              <c:f>Graphs1!$Q$114</c:f>
              <c:strCache>
                <c:ptCount val="1"/>
                <c:pt idx="0">
                  <c:v>ratio (left)</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dPt>
            <c:idx val="7"/>
            <c:marker>
              <c:symbol val="circle"/>
              <c:size val="5"/>
              <c:spPr>
                <a:solidFill>
                  <a:schemeClr val="accent1"/>
                </a:solidFill>
                <a:ln w="9525">
                  <a:solidFill>
                    <a:schemeClr val="accent1"/>
                  </a:solidFill>
                </a:ln>
                <a:effectLst/>
              </c:spPr>
            </c:marker>
            <c:bubble3D val="0"/>
            <c:spPr>
              <a:ln w="28575" cap="rnd">
                <a:noFill/>
                <a:round/>
              </a:ln>
              <a:effectLst/>
            </c:spPr>
            <c:extLst>
              <c:ext xmlns:c16="http://schemas.microsoft.com/office/drawing/2014/chart" uri="{C3380CC4-5D6E-409C-BE32-E72D297353CC}">
                <c16:uniqueId val="{00000002-6D2D-403E-99DF-B24D43C931D7}"/>
              </c:ext>
            </c:extLst>
          </c:dPt>
          <c:errBars>
            <c:errDir val="y"/>
            <c:errBarType val="both"/>
            <c:errValType val="cust"/>
            <c:noEndCap val="0"/>
            <c:plus>
              <c:numRef>
                <c:f>Graphs1!$T$115:$T$128</c:f>
                <c:numCache>
                  <c:formatCode>General</c:formatCode>
                  <c:ptCount val="14"/>
                  <c:pt idx="1">
                    <c:v>4.1993429999999998</c:v>
                  </c:pt>
                  <c:pt idx="2">
                    <c:v>3.9433000000000051</c:v>
                  </c:pt>
                  <c:pt idx="3">
                    <c:v>3.8200479999999981</c:v>
                  </c:pt>
                  <c:pt idx="4">
                    <c:v>4.0235989999999999</c:v>
                  </c:pt>
                  <c:pt idx="5">
                    <c:v>3.3645950000000036</c:v>
                  </c:pt>
                  <c:pt idx="6">
                    <c:v>3.380753000000003</c:v>
                  </c:pt>
                  <c:pt idx="7">
                    <c:v>3.1008469999999955</c:v>
                  </c:pt>
                  <c:pt idx="8">
                    <c:v>3.1816899999999926</c:v>
                  </c:pt>
                  <c:pt idx="9">
                    <c:v>3.3222379999999996</c:v>
                  </c:pt>
                  <c:pt idx="10">
                    <c:v>3.804755999999998</c:v>
                  </c:pt>
                  <c:pt idx="11">
                    <c:v>4.2420189999999973</c:v>
                  </c:pt>
                  <c:pt idx="12">
                    <c:v>3.3534219999999948</c:v>
                  </c:pt>
                  <c:pt idx="13">
                    <c:v>3.5834050000000062</c:v>
                  </c:pt>
                </c:numCache>
              </c:numRef>
            </c:plus>
            <c:minus>
              <c:numRef>
                <c:f>Graphs1!$T$115:$T$128</c:f>
                <c:numCache>
                  <c:formatCode>General</c:formatCode>
                  <c:ptCount val="14"/>
                  <c:pt idx="1">
                    <c:v>4.1993429999999998</c:v>
                  </c:pt>
                  <c:pt idx="2">
                    <c:v>3.9433000000000051</c:v>
                  </c:pt>
                  <c:pt idx="3">
                    <c:v>3.8200479999999981</c:v>
                  </c:pt>
                  <c:pt idx="4">
                    <c:v>4.0235989999999999</c:v>
                  </c:pt>
                  <c:pt idx="5">
                    <c:v>3.3645950000000036</c:v>
                  </c:pt>
                  <c:pt idx="6">
                    <c:v>3.380753000000003</c:v>
                  </c:pt>
                  <c:pt idx="7">
                    <c:v>3.1008469999999955</c:v>
                  </c:pt>
                  <c:pt idx="8">
                    <c:v>3.1816899999999926</c:v>
                  </c:pt>
                  <c:pt idx="9">
                    <c:v>3.3222379999999996</c:v>
                  </c:pt>
                  <c:pt idx="10">
                    <c:v>3.804755999999998</c:v>
                  </c:pt>
                  <c:pt idx="11">
                    <c:v>4.2420189999999973</c:v>
                  </c:pt>
                  <c:pt idx="12">
                    <c:v>3.3534219999999948</c:v>
                  </c:pt>
                  <c:pt idx="13">
                    <c:v>3.5834050000000062</c:v>
                  </c:pt>
                </c:numCache>
              </c:numRef>
            </c:minus>
            <c:spPr>
              <a:noFill/>
              <a:ln w="9525" cap="flat" cmpd="sng" algn="ctr">
                <a:solidFill>
                  <a:schemeClr val="tx1">
                    <a:lumMod val="65000"/>
                    <a:lumOff val="35000"/>
                  </a:schemeClr>
                </a:solidFill>
                <a:round/>
              </a:ln>
              <a:effectLst/>
            </c:spPr>
          </c:errBars>
          <c:cat>
            <c:strRef>
              <c:f>Graphs1!$P$58:$P$71</c:f>
              <c:strCache>
                <c:ptCount val="14"/>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strCache>
            </c:strRef>
          </c:cat>
          <c:val>
            <c:numRef>
              <c:f>Graphs1!$Q$115:$Q$128</c:f>
              <c:numCache>
                <c:formatCode>General</c:formatCode>
                <c:ptCount val="14"/>
                <c:pt idx="1">
                  <c:v>94.397705000000002</c:v>
                </c:pt>
                <c:pt idx="2">
                  <c:v>92.426423999999997</c:v>
                </c:pt>
                <c:pt idx="3">
                  <c:v>93.301586</c:v>
                </c:pt>
                <c:pt idx="4">
                  <c:v>92.984211000000002</c:v>
                </c:pt>
                <c:pt idx="5">
                  <c:v>93.444535999999999</c:v>
                </c:pt>
                <c:pt idx="6">
                  <c:v>93.007829999999998</c:v>
                </c:pt>
                <c:pt idx="7">
                  <c:v>93.745940000000004</c:v>
                </c:pt>
                <c:pt idx="8">
                  <c:v>95.849026000000009</c:v>
                </c:pt>
                <c:pt idx="9">
                  <c:v>94.566132999999994</c:v>
                </c:pt>
                <c:pt idx="10">
                  <c:v>95.361664000000005</c:v>
                </c:pt>
                <c:pt idx="11">
                  <c:v>95.856891000000005</c:v>
                </c:pt>
                <c:pt idx="12">
                  <c:v>97.133818000000005</c:v>
                </c:pt>
                <c:pt idx="13">
                  <c:v>95.83852499999999</c:v>
                </c:pt>
              </c:numCache>
            </c:numRef>
          </c:val>
          <c:smooth val="0"/>
          <c:extLst>
            <c:ext xmlns:c16="http://schemas.microsoft.com/office/drawing/2014/chart" uri="{C3380CC4-5D6E-409C-BE32-E72D297353CC}">
              <c16:uniqueId val="{00000000-6D2D-403E-99DF-B24D43C931D7}"/>
            </c:ext>
          </c:extLst>
        </c:ser>
        <c:dLbls>
          <c:showLegendKey val="0"/>
          <c:showVal val="0"/>
          <c:showCatName val="0"/>
          <c:showSerName val="0"/>
          <c:showPercent val="0"/>
          <c:showBubbleSize val="0"/>
        </c:dLbls>
        <c:marker val="1"/>
        <c:smooth val="0"/>
        <c:axId val="836848592"/>
        <c:axId val="836862696"/>
      </c:lineChart>
      <c:lineChart>
        <c:grouping val="standard"/>
        <c:varyColors val="0"/>
        <c:ser>
          <c:idx val="1"/>
          <c:order val="1"/>
          <c:tx>
            <c:strRef>
              <c:f>Graphs1!$R$114</c:f>
              <c:strCache>
                <c:ptCount val="1"/>
                <c:pt idx="0">
                  <c:v>gini (right)</c:v>
                </c:pt>
              </c:strCache>
            </c:strRef>
          </c:tx>
          <c:spPr>
            <a:ln w="28575" cap="rnd">
              <a:solidFill>
                <a:schemeClr val="accent2"/>
              </a:solidFill>
              <a:round/>
            </a:ln>
            <a:effectLst/>
          </c:spPr>
          <c:marker>
            <c:symbol val="triangle"/>
            <c:size val="5"/>
            <c:spPr>
              <a:solidFill>
                <a:schemeClr val="accent2"/>
              </a:solidFill>
              <a:ln w="9525">
                <a:solidFill>
                  <a:schemeClr val="accent2"/>
                </a:solidFill>
              </a:ln>
              <a:effectLst/>
            </c:spPr>
          </c:marker>
          <c:dPt>
            <c:idx val="7"/>
            <c:marker>
              <c:symbol val="triangle"/>
              <c:size val="5"/>
              <c:spPr>
                <a:solidFill>
                  <a:schemeClr val="accent2"/>
                </a:solidFill>
                <a:ln w="9525">
                  <a:solidFill>
                    <a:schemeClr val="accent2"/>
                  </a:solidFill>
                </a:ln>
                <a:effectLst/>
              </c:spPr>
            </c:marker>
            <c:bubble3D val="0"/>
            <c:spPr>
              <a:ln w="28575" cap="rnd">
                <a:noFill/>
                <a:round/>
              </a:ln>
              <a:effectLst/>
            </c:spPr>
            <c:extLst>
              <c:ext xmlns:c16="http://schemas.microsoft.com/office/drawing/2014/chart" uri="{C3380CC4-5D6E-409C-BE32-E72D297353CC}">
                <c16:uniqueId val="{00000003-6D2D-403E-99DF-B24D43C931D7}"/>
              </c:ext>
            </c:extLst>
          </c:dPt>
          <c:errBars>
            <c:errDir val="y"/>
            <c:errBarType val="both"/>
            <c:errValType val="cust"/>
            <c:noEndCap val="0"/>
            <c:plus>
              <c:numRef>
                <c:f>Graphs1!$U$115:$U$128</c:f>
                <c:numCache>
                  <c:formatCode>General</c:formatCode>
                  <c:ptCount val="14"/>
                  <c:pt idx="1">
                    <c:v>2.2600510000000001E-2</c:v>
                  </c:pt>
                  <c:pt idx="2">
                    <c:v>2.0097709999999998E-2</c:v>
                  </c:pt>
                  <c:pt idx="3">
                    <c:v>1.8577509999999998E-2</c:v>
                  </c:pt>
                  <c:pt idx="4">
                    <c:v>2.1268910000000002E-2</c:v>
                  </c:pt>
                  <c:pt idx="5">
                    <c:v>1.7106749999999997E-2</c:v>
                  </c:pt>
                  <c:pt idx="6">
                    <c:v>1.6948489999999997E-2</c:v>
                  </c:pt>
                  <c:pt idx="7">
                    <c:v>1.5162010000000004E-2</c:v>
                  </c:pt>
                  <c:pt idx="8">
                    <c:v>1.5672539999999999E-2</c:v>
                  </c:pt>
                  <c:pt idx="9">
                    <c:v>1.5698130000000005E-2</c:v>
                  </c:pt>
                  <c:pt idx="10">
                    <c:v>1.822493E-2</c:v>
                  </c:pt>
                  <c:pt idx="11">
                    <c:v>1.9523589999999997E-2</c:v>
                  </c:pt>
                  <c:pt idx="12">
                    <c:v>1.5064779999999996E-2</c:v>
                  </c:pt>
                  <c:pt idx="13">
                    <c:v>1.6851220000000004E-2</c:v>
                  </c:pt>
                </c:numCache>
              </c:numRef>
            </c:plus>
            <c:minus>
              <c:numRef>
                <c:f>Graphs1!$U$115:$U$128</c:f>
                <c:numCache>
                  <c:formatCode>General</c:formatCode>
                  <c:ptCount val="14"/>
                  <c:pt idx="1">
                    <c:v>2.2600510000000001E-2</c:v>
                  </c:pt>
                  <c:pt idx="2">
                    <c:v>2.0097709999999998E-2</c:v>
                  </c:pt>
                  <c:pt idx="3">
                    <c:v>1.8577509999999998E-2</c:v>
                  </c:pt>
                  <c:pt idx="4">
                    <c:v>2.1268910000000002E-2</c:v>
                  </c:pt>
                  <c:pt idx="5">
                    <c:v>1.7106749999999997E-2</c:v>
                  </c:pt>
                  <c:pt idx="6">
                    <c:v>1.6948489999999997E-2</c:v>
                  </c:pt>
                  <c:pt idx="7">
                    <c:v>1.5162010000000004E-2</c:v>
                  </c:pt>
                  <c:pt idx="8">
                    <c:v>1.5672539999999999E-2</c:v>
                  </c:pt>
                  <c:pt idx="9">
                    <c:v>1.5698130000000005E-2</c:v>
                  </c:pt>
                  <c:pt idx="10">
                    <c:v>1.822493E-2</c:v>
                  </c:pt>
                  <c:pt idx="11">
                    <c:v>1.9523589999999997E-2</c:v>
                  </c:pt>
                  <c:pt idx="12">
                    <c:v>1.5064779999999996E-2</c:v>
                  </c:pt>
                  <c:pt idx="13">
                    <c:v>1.6851220000000004E-2</c:v>
                  </c:pt>
                </c:numCache>
              </c:numRef>
            </c:minus>
            <c:spPr>
              <a:noFill/>
              <a:ln w="9525" cap="flat" cmpd="sng" algn="ctr">
                <a:solidFill>
                  <a:schemeClr val="tx1">
                    <a:lumMod val="65000"/>
                    <a:lumOff val="35000"/>
                  </a:schemeClr>
                </a:solidFill>
                <a:round/>
              </a:ln>
              <a:effectLst/>
            </c:spPr>
          </c:errBars>
          <c:cat>
            <c:strRef>
              <c:f>Graphs1!$P$58:$P$71</c:f>
              <c:strCache>
                <c:ptCount val="14"/>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strCache>
            </c:strRef>
          </c:cat>
          <c:val>
            <c:numRef>
              <c:f>Graphs1!$R$115:$R$128</c:f>
              <c:numCache>
                <c:formatCode>General</c:formatCode>
                <c:ptCount val="14"/>
                <c:pt idx="1">
                  <c:v>2.8829E-2</c:v>
                </c:pt>
                <c:pt idx="2">
                  <c:v>5.5361E-2</c:v>
                </c:pt>
                <c:pt idx="3">
                  <c:v>6.1176000000000001E-2</c:v>
                </c:pt>
                <c:pt idx="4">
                  <c:v>4.1568000000000001E-2</c:v>
                </c:pt>
                <c:pt idx="5">
                  <c:v>5.3786E-2</c:v>
                </c:pt>
                <c:pt idx="6">
                  <c:v>6.062E-2</c:v>
                </c:pt>
                <c:pt idx="7">
                  <c:v>6.4060000000000006E-2</c:v>
                </c:pt>
                <c:pt idx="8">
                  <c:v>6.522E-2</c:v>
                </c:pt>
                <c:pt idx="9">
                  <c:v>5.6148999999999998E-2</c:v>
                </c:pt>
                <c:pt idx="10">
                  <c:v>4.4192000000000002E-2</c:v>
                </c:pt>
                <c:pt idx="11">
                  <c:v>4.7897000000000002E-2</c:v>
                </c:pt>
                <c:pt idx="12">
                  <c:v>4.3894000000000002E-2</c:v>
                </c:pt>
                <c:pt idx="13">
                  <c:v>4.3810000000000002E-2</c:v>
                </c:pt>
              </c:numCache>
            </c:numRef>
          </c:val>
          <c:smooth val="0"/>
          <c:extLst>
            <c:ext xmlns:c16="http://schemas.microsoft.com/office/drawing/2014/chart" uri="{C3380CC4-5D6E-409C-BE32-E72D297353CC}">
              <c16:uniqueId val="{00000001-6D2D-403E-99DF-B24D43C931D7}"/>
            </c:ext>
          </c:extLst>
        </c:ser>
        <c:dLbls>
          <c:showLegendKey val="0"/>
          <c:showVal val="0"/>
          <c:showCatName val="0"/>
          <c:showSerName val="0"/>
          <c:showPercent val="0"/>
          <c:showBubbleSize val="0"/>
        </c:dLbls>
        <c:marker val="1"/>
        <c:smooth val="0"/>
        <c:axId val="765232792"/>
        <c:axId val="765226232"/>
      </c:lineChart>
      <c:catAx>
        <c:axId val="8368485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836862696"/>
        <c:crosses val="autoZero"/>
        <c:auto val="1"/>
        <c:lblAlgn val="ctr"/>
        <c:lblOffset val="100"/>
        <c:noMultiLvlLbl val="0"/>
      </c:catAx>
      <c:valAx>
        <c:axId val="836862696"/>
        <c:scaling>
          <c:orientation val="minMax"/>
          <c:min val="4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836848592"/>
        <c:crosses val="autoZero"/>
        <c:crossBetween val="between"/>
      </c:valAx>
      <c:valAx>
        <c:axId val="765226232"/>
        <c:scaling>
          <c:orientation val="minMax"/>
          <c:max val="0.15000000000000002"/>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765232792"/>
        <c:crosses val="max"/>
        <c:crossBetween val="between"/>
      </c:valAx>
      <c:catAx>
        <c:axId val="765232792"/>
        <c:scaling>
          <c:orientation val="minMax"/>
        </c:scaling>
        <c:delete val="1"/>
        <c:axPos val="b"/>
        <c:numFmt formatCode="General" sourceLinked="1"/>
        <c:majorTickMark val="out"/>
        <c:minorTickMark val="none"/>
        <c:tickLblPos val="nextTo"/>
        <c:crossAx val="765226232"/>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r>
              <a:rPr lang="en-US"/>
              <a:t>NO</a:t>
            </a:r>
          </a:p>
        </c:rich>
      </c:tx>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lineChart>
        <c:grouping val="standard"/>
        <c:varyColors val="0"/>
        <c:ser>
          <c:idx val="0"/>
          <c:order val="0"/>
          <c:tx>
            <c:strRef>
              <c:f>Graphs1!$Q$57</c:f>
              <c:strCache>
                <c:ptCount val="1"/>
                <c:pt idx="0">
                  <c:v>ratio (left)</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dPt>
            <c:idx val="7"/>
            <c:marker>
              <c:symbol val="circle"/>
              <c:size val="5"/>
              <c:spPr>
                <a:solidFill>
                  <a:schemeClr val="accent1"/>
                </a:solidFill>
                <a:ln w="9525">
                  <a:solidFill>
                    <a:schemeClr val="accent1"/>
                  </a:solidFill>
                </a:ln>
                <a:effectLst/>
              </c:spPr>
            </c:marker>
            <c:bubble3D val="0"/>
            <c:spPr>
              <a:ln w="28575" cap="rnd">
                <a:noFill/>
                <a:round/>
              </a:ln>
              <a:effectLst/>
            </c:spPr>
            <c:extLst>
              <c:ext xmlns:c16="http://schemas.microsoft.com/office/drawing/2014/chart" uri="{C3380CC4-5D6E-409C-BE32-E72D297353CC}">
                <c16:uniqueId val="{00000003-0C40-490D-B710-DE87520FB3EE}"/>
              </c:ext>
            </c:extLst>
          </c:dPt>
          <c:errBars>
            <c:errDir val="y"/>
            <c:errBarType val="both"/>
            <c:errValType val="cust"/>
            <c:noEndCap val="0"/>
            <c:plus>
              <c:numRef>
                <c:f>Graphs1!$AJ$58:$AJ$71</c:f>
                <c:numCache>
                  <c:formatCode>General</c:formatCode>
                  <c:ptCount val="14"/>
                  <c:pt idx="0">
                    <c:v>3.2397800000000032</c:v>
                  </c:pt>
                  <c:pt idx="1">
                    <c:v>3.309059999999997</c:v>
                  </c:pt>
                  <c:pt idx="2">
                    <c:v>3.5854620000000059</c:v>
                  </c:pt>
                  <c:pt idx="3">
                    <c:v>3.6404700000000068</c:v>
                  </c:pt>
                  <c:pt idx="4">
                    <c:v>5.4082799999999986</c:v>
                  </c:pt>
                  <c:pt idx="5">
                    <c:v>3.9795100000000083</c:v>
                  </c:pt>
                  <c:pt idx="6">
                    <c:v>3.7247360000000063</c:v>
                  </c:pt>
                  <c:pt idx="7">
                    <c:v>3.7902579999999908</c:v>
                  </c:pt>
                  <c:pt idx="8">
                    <c:v>3.4393549999999995</c:v>
                  </c:pt>
                  <c:pt idx="9">
                    <c:v>3.3393080000000075</c:v>
                  </c:pt>
                  <c:pt idx="10">
                    <c:v>2.9271590000000014</c:v>
                  </c:pt>
                  <c:pt idx="11">
                    <c:v>3.675420000000007</c:v>
                  </c:pt>
                  <c:pt idx="12">
                    <c:v>3.4227599999999914</c:v>
                  </c:pt>
                  <c:pt idx="13">
                    <c:v>3.5503199999999957</c:v>
                  </c:pt>
                </c:numCache>
              </c:numRef>
            </c:plus>
            <c:minus>
              <c:numRef>
                <c:f>Graphs1!$AJ$58:$AJ$71</c:f>
                <c:numCache>
                  <c:formatCode>General</c:formatCode>
                  <c:ptCount val="14"/>
                  <c:pt idx="0">
                    <c:v>3.2397800000000032</c:v>
                  </c:pt>
                  <c:pt idx="1">
                    <c:v>3.309059999999997</c:v>
                  </c:pt>
                  <c:pt idx="2">
                    <c:v>3.5854620000000059</c:v>
                  </c:pt>
                  <c:pt idx="3">
                    <c:v>3.6404700000000068</c:v>
                  </c:pt>
                  <c:pt idx="4">
                    <c:v>5.4082799999999986</c:v>
                  </c:pt>
                  <c:pt idx="5">
                    <c:v>3.9795100000000083</c:v>
                  </c:pt>
                  <c:pt idx="6">
                    <c:v>3.7247360000000063</c:v>
                  </c:pt>
                  <c:pt idx="7">
                    <c:v>3.7902579999999908</c:v>
                  </c:pt>
                  <c:pt idx="8">
                    <c:v>3.4393549999999995</c:v>
                  </c:pt>
                  <c:pt idx="9">
                    <c:v>3.3393080000000075</c:v>
                  </c:pt>
                  <c:pt idx="10">
                    <c:v>2.9271590000000014</c:v>
                  </c:pt>
                  <c:pt idx="11">
                    <c:v>3.675420000000007</c:v>
                  </c:pt>
                  <c:pt idx="12">
                    <c:v>3.4227599999999914</c:v>
                  </c:pt>
                  <c:pt idx="13">
                    <c:v>3.5503199999999957</c:v>
                  </c:pt>
                </c:numCache>
              </c:numRef>
            </c:minus>
            <c:spPr>
              <a:noFill/>
              <a:ln w="9525" cap="flat" cmpd="sng" algn="ctr">
                <a:solidFill>
                  <a:schemeClr val="tx1">
                    <a:lumMod val="65000"/>
                    <a:lumOff val="35000"/>
                  </a:schemeClr>
                </a:solidFill>
                <a:round/>
              </a:ln>
              <a:effectLst/>
            </c:spPr>
          </c:errBars>
          <c:cat>
            <c:strRef>
              <c:f>Graphs1!$P$58:$P$71</c:f>
              <c:strCache>
                <c:ptCount val="14"/>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strCache>
            </c:strRef>
          </c:cat>
          <c:val>
            <c:numRef>
              <c:f>Graphs1!$AG$58:$AG$71</c:f>
              <c:numCache>
                <c:formatCode>General</c:formatCode>
                <c:ptCount val="14"/>
                <c:pt idx="0">
                  <c:v>103.65785000000001</c:v>
                </c:pt>
                <c:pt idx="1">
                  <c:v>104.2882</c:v>
                </c:pt>
                <c:pt idx="2">
                  <c:v>98.130468000000008</c:v>
                </c:pt>
                <c:pt idx="3">
                  <c:v>101.3874</c:v>
                </c:pt>
                <c:pt idx="4">
                  <c:v>101.01665</c:v>
                </c:pt>
                <c:pt idx="5">
                  <c:v>100.62996</c:v>
                </c:pt>
                <c:pt idx="6">
                  <c:v>96.989583999999994</c:v>
                </c:pt>
                <c:pt idx="7">
                  <c:v>99.098602</c:v>
                </c:pt>
                <c:pt idx="8">
                  <c:v>97.329754999999992</c:v>
                </c:pt>
                <c:pt idx="9">
                  <c:v>98.476821999999999</c:v>
                </c:pt>
                <c:pt idx="10">
                  <c:v>98.321930999999992</c:v>
                </c:pt>
                <c:pt idx="11">
                  <c:v>101.99754999999999</c:v>
                </c:pt>
                <c:pt idx="12">
                  <c:v>102.91433000000001</c:v>
                </c:pt>
                <c:pt idx="13">
                  <c:v>100.94002</c:v>
                </c:pt>
              </c:numCache>
            </c:numRef>
          </c:val>
          <c:smooth val="0"/>
          <c:extLst>
            <c:ext xmlns:c16="http://schemas.microsoft.com/office/drawing/2014/chart" uri="{C3380CC4-5D6E-409C-BE32-E72D297353CC}">
              <c16:uniqueId val="{00000000-0C40-490D-B710-DE87520FB3EE}"/>
            </c:ext>
          </c:extLst>
        </c:ser>
        <c:dLbls>
          <c:showLegendKey val="0"/>
          <c:showVal val="0"/>
          <c:showCatName val="0"/>
          <c:showSerName val="0"/>
          <c:showPercent val="0"/>
          <c:showBubbleSize val="0"/>
        </c:dLbls>
        <c:marker val="1"/>
        <c:smooth val="0"/>
        <c:axId val="836848592"/>
        <c:axId val="836862696"/>
      </c:lineChart>
      <c:lineChart>
        <c:grouping val="standard"/>
        <c:varyColors val="0"/>
        <c:ser>
          <c:idx val="1"/>
          <c:order val="1"/>
          <c:tx>
            <c:strRef>
              <c:f>Graphs1!$R$57</c:f>
              <c:strCache>
                <c:ptCount val="1"/>
                <c:pt idx="0">
                  <c:v>gini (right)</c:v>
                </c:pt>
              </c:strCache>
            </c:strRef>
          </c:tx>
          <c:spPr>
            <a:ln w="28575" cap="rnd">
              <a:solidFill>
                <a:schemeClr val="accent2"/>
              </a:solidFill>
              <a:round/>
            </a:ln>
            <a:effectLst/>
          </c:spPr>
          <c:marker>
            <c:symbol val="triangle"/>
            <c:size val="5"/>
            <c:spPr>
              <a:solidFill>
                <a:schemeClr val="accent2"/>
              </a:solidFill>
              <a:ln w="9525">
                <a:solidFill>
                  <a:schemeClr val="accent2"/>
                </a:solidFill>
              </a:ln>
              <a:effectLst/>
            </c:spPr>
          </c:marker>
          <c:dPt>
            <c:idx val="7"/>
            <c:marker>
              <c:symbol val="triangle"/>
              <c:size val="5"/>
              <c:spPr>
                <a:solidFill>
                  <a:schemeClr val="accent2"/>
                </a:solidFill>
                <a:ln w="9525">
                  <a:solidFill>
                    <a:schemeClr val="accent2"/>
                  </a:solidFill>
                </a:ln>
                <a:effectLst/>
              </c:spPr>
            </c:marker>
            <c:bubble3D val="0"/>
            <c:spPr>
              <a:ln w="28575" cap="rnd">
                <a:noFill/>
                <a:round/>
              </a:ln>
              <a:effectLst/>
            </c:spPr>
            <c:extLst>
              <c:ext xmlns:c16="http://schemas.microsoft.com/office/drawing/2014/chart" uri="{C3380CC4-5D6E-409C-BE32-E72D297353CC}">
                <c16:uniqueId val="{00000002-0C40-490D-B710-DE87520FB3EE}"/>
              </c:ext>
            </c:extLst>
          </c:dPt>
          <c:errBars>
            <c:errDir val="y"/>
            <c:errBarType val="both"/>
            <c:errValType val="cust"/>
            <c:noEndCap val="0"/>
            <c:plus>
              <c:numRef>
                <c:f>Graphs1!$AK$58:$AK$71</c:f>
                <c:numCache>
                  <c:formatCode>General</c:formatCode>
                  <c:ptCount val="14"/>
                  <c:pt idx="0">
                    <c:v>1.5645800000000001E-2</c:v>
                  </c:pt>
                  <c:pt idx="1">
                    <c:v>1.5571049999999999E-2</c:v>
                  </c:pt>
                  <c:pt idx="2">
                    <c:v>1.7946369999999996E-2</c:v>
                  </c:pt>
                  <c:pt idx="3">
                    <c:v>1.7869529999999998E-2</c:v>
                  </c:pt>
                  <c:pt idx="4">
                    <c:v>3.1483039999999997E-2</c:v>
                  </c:pt>
                  <c:pt idx="5">
                    <c:v>2.0287349999999999E-2</c:v>
                  </c:pt>
                  <c:pt idx="6">
                    <c:v>1.9380410000000001E-2</c:v>
                  </c:pt>
                  <c:pt idx="7">
                    <c:v>1.8879300000000002E-2</c:v>
                  </c:pt>
                  <c:pt idx="8">
                    <c:v>1.737582E-2</c:v>
                  </c:pt>
                  <c:pt idx="9">
                    <c:v>1.7352820000000001E-2</c:v>
                  </c:pt>
                  <c:pt idx="10">
                    <c:v>1.490636E-2</c:v>
                  </c:pt>
                  <c:pt idx="11">
                    <c:v>1.8360349999999998E-2</c:v>
                  </c:pt>
                  <c:pt idx="12">
                    <c:v>1.6877329999999999E-2</c:v>
                  </c:pt>
                  <c:pt idx="13">
                    <c:v>1.8332620000000001E-2</c:v>
                  </c:pt>
                </c:numCache>
              </c:numRef>
            </c:plus>
            <c:minus>
              <c:numRef>
                <c:f>Graphs1!$AK$58:$AK$71</c:f>
                <c:numCache>
                  <c:formatCode>General</c:formatCode>
                  <c:ptCount val="14"/>
                  <c:pt idx="0">
                    <c:v>1.5645800000000001E-2</c:v>
                  </c:pt>
                  <c:pt idx="1">
                    <c:v>1.5571049999999999E-2</c:v>
                  </c:pt>
                  <c:pt idx="2">
                    <c:v>1.7946369999999996E-2</c:v>
                  </c:pt>
                  <c:pt idx="3">
                    <c:v>1.7869529999999998E-2</c:v>
                  </c:pt>
                  <c:pt idx="4">
                    <c:v>3.1483039999999997E-2</c:v>
                  </c:pt>
                  <c:pt idx="5">
                    <c:v>2.0287349999999999E-2</c:v>
                  </c:pt>
                  <c:pt idx="6">
                    <c:v>1.9380410000000001E-2</c:v>
                  </c:pt>
                  <c:pt idx="7">
                    <c:v>1.8879300000000002E-2</c:v>
                  </c:pt>
                  <c:pt idx="8">
                    <c:v>1.737582E-2</c:v>
                  </c:pt>
                  <c:pt idx="9">
                    <c:v>1.7352820000000001E-2</c:v>
                  </c:pt>
                  <c:pt idx="10">
                    <c:v>1.490636E-2</c:v>
                  </c:pt>
                  <c:pt idx="11">
                    <c:v>1.8360349999999998E-2</c:v>
                  </c:pt>
                  <c:pt idx="12">
                    <c:v>1.6877329999999999E-2</c:v>
                  </c:pt>
                  <c:pt idx="13">
                    <c:v>1.8332620000000001E-2</c:v>
                  </c:pt>
                </c:numCache>
              </c:numRef>
            </c:minus>
            <c:spPr>
              <a:noFill/>
              <a:ln w="9525" cap="flat" cmpd="sng" algn="ctr">
                <a:solidFill>
                  <a:schemeClr val="tx1">
                    <a:lumMod val="65000"/>
                    <a:lumOff val="35000"/>
                  </a:schemeClr>
                </a:solidFill>
                <a:round/>
              </a:ln>
              <a:effectLst/>
            </c:spPr>
          </c:errBars>
          <c:cat>
            <c:strRef>
              <c:f>Graphs1!$P$58:$P$71</c:f>
              <c:strCache>
                <c:ptCount val="14"/>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strCache>
            </c:strRef>
          </c:cat>
          <c:val>
            <c:numRef>
              <c:f>Graphs1!$AH$58:$AH$71</c:f>
              <c:numCache>
                <c:formatCode>General</c:formatCode>
                <c:ptCount val="14"/>
                <c:pt idx="0">
                  <c:v>9.3980000000000001E-3</c:v>
                </c:pt>
                <c:pt idx="1">
                  <c:v>1.0397999999999999E-2</c:v>
                </c:pt>
                <c:pt idx="2">
                  <c:v>5.2039000000000002E-2</c:v>
                </c:pt>
                <c:pt idx="3">
                  <c:v>1.9923E-2</c:v>
                </c:pt>
                <c:pt idx="4">
                  <c:v>2.0939999999999999E-3</c:v>
                </c:pt>
                <c:pt idx="5">
                  <c:v>3.2820000000000002E-3</c:v>
                </c:pt>
                <c:pt idx="6">
                  <c:v>2.3154999999999999E-2</c:v>
                </c:pt>
                <c:pt idx="7">
                  <c:v>1.9446000000000001E-2</c:v>
                </c:pt>
                <c:pt idx="8">
                  <c:v>1.2522999999999999E-2</c:v>
                </c:pt>
                <c:pt idx="9">
                  <c:v>6.1609999999999998E-3</c:v>
                </c:pt>
                <c:pt idx="10">
                  <c:v>7.3670000000000003E-3</c:v>
                </c:pt>
                <c:pt idx="11">
                  <c:v>1.8121000000000002E-2</c:v>
                </c:pt>
                <c:pt idx="12">
                  <c:v>3.0653E-2</c:v>
                </c:pt>
                <c:pt idx="13">
                  <c:v>3.5000999999999997E-2</c:v>
                </c:pt>
              </c:numCache>
            </c:numRef>
          </c:val>
          <c:smooth val="0"/>
          <c:extLst>
            <c:ext xmlns:c16="http://schemas.microsoft.com/office/drawing/2014/chart" uri="{C3380CC4-5D6E-409C-BE32-E72D297353CC}">
              <c16:uniqueId val="{00000001-0C40-490D-B710-DE87520FB3EE}"/>
            </c:ext>
          </c:extLst>
        </c:ser>
        <c:dLbls>
          <c:showLegendKey val="0"/>
          <c:showVal val="0"/>
          <c:showCatName val="0"/>
          <c:showSerName val="0"/>
          <c:showPercent val="0"/>
          <c:showBubbleSize val="0"/>
        </c:dLbls>
        <c:marker val="1"/>
        <c:smooth val="0"/>
        <c:axId val="765232792"/>
        <c:axId val="765226232"/>
      </c:lineChart>
      <c:catAx>
        <c:axId val="8368485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836862696"/>
        <c:crosses val="autoZero"/>
        <c:auto val="1"/>
        <c:lblAlgn val="ctr"/>
        <c:lblOffset val="100"/>
        <c:noMultiLvlLbl val="0"/>
      </c:catAx>
      <c:valAx>
        <c:axId val="836862696"/>
        <c:scaling>
          <c:orientation val="minMax"/>
          <c:min val="4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836848592"/>
        <c:crosses val="autoZero"/>
        <c:crossBetween val="between"/>
      </c:valAx>
      <c:valAx>
        <c:axId val="765226232"/>
        <c:scaling>
          <c:orientation val="minMax"/>
          <c:max val="0.12000000000000001"/>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765232792"/>
        <c:crosses val="max"/>
        <c:crossBetween val="between"/>
      </c:valAx>
      <c:catAx>
        <c:axId val="765232792"/>
        <c:scaling>
          <c:orientation val="minMax"/>
        </c:scaling>
        <c:delete val="1"/>
        <c:axPos val="b"/>
        <c:numFmt formatCode="General" sourceLinked="1"/>
        <c:majorTickMark val="out"/>
        <c:minorTickMark val="none"/>
        <c:tickLblPos val="nextTo"/>
        <c:crossAx val="765226232"/>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r>
              <a:rPr lang="en-US"/>
              <a:t>SE</a:t>
            </a:r>
          </a:p>
        </c:rich>
      </c:tx>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lineChart>
        <c:grouping val="standard"/>
        <c:varyColors val="0"/>
        <c:ser>
          <c:idx val="0"/>
          <c:order val="0"/>
          <c:tx>
            <c:strRef>
              <c:f>Graphs1!$AG$77</c:f>
              <c:strCache>
                <c:ptCount val="1"/>
                <c:pt idx="0">
                  <c:v>ratio (left)</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dPt>
            <c:idx val="7"/>
            <c:marker>
              <c:symbol val="circle"/>
              <c:size val="5"/>
              <c:spPr>
                <a:solidFill>
                  <a:schemeClr val="accent1"/>
                </a:solidFill>
                <a:ln w="9525">
                  <a:solidFill>
                    <a:schemeClr val="accent1"/>
                  </a:solidFill>
                </a:ln>
                <a:effectLst/>
              </c:spPr>
            </c:marker>
            <c:bubble3D val="0"/>
            <c:spPr>
              <a:ln w="28575" cap="rnd">
                <a:noFill/>
                <a:round/>
              </a:ln>
              <a:effectLst/>
            </c:spPr>
            <c:extLst>
              <c:ext xmlns:c16="http://schemas.microsoft.com/office/drawing/2014/chart" uri="{C3380CC4-5D6E-409C-BE32-E72D297353CC}">
                <c16:uniqueId val="{00000003-3B9F-4C40-9C3A-E0EDB4B09720}"/>
              </c:ext>
            </c:extLst>
          </c:dPt>
          <c:errBars>
            <c:errDir val="y"/>
            <c:errBarType val="both"/>
            <c:errValType val="cust"/>
            <c:noEndCap val="0"/>
            <c:plus>
              <c:numRef>
                <c:f>Graphs1!$AJ$78:$AJ$91</c:f>
                <c:numCache>
                  <c:formatCode>General</c:formatCode>
                  <c:ptCount val="14"/>
                  <c:pt idx="0">
                    <c:v>3.4312690000000035</c:v>
                  </c:pt>
                  <c:pt idx="1">
                    <c:v>3.0784360000000066</c:v>
                  </c:pt>
                  <c:pt idx="2">
                    <c:v>3.4315479999999954</c:v>
                  </c:pt>
                  <c:pt idx="3">
                    <c:v>3.0676779999999959</c:v>
                  </c:pt>
                  <c:pt idx="4">
                    <c:v>2.9808819999999958</c:v>
                  </c:pt>
                  <c:pt idx="5">
                    <c:v>3.8661459999999925</c:v>
                  </c:pt>
                  <c:pt idx="6">
                    <c:v>3.0864160000000029</c:v>
                  </c:pt>
                  <c:pt idx="7">
                    <c:v>3.2660169999999988</c:v>
                  </c:pt>
                  <c:pt idx="8">
                    <c:v>3.3468000000000053</c:v>
                  </c:pt>
                  <c:pt idx="9">
                    <c:v>3.4532099999999843</c:v>
                  </c:pt>
                  <c:pt idx="10">
                    <c:v>4.0231599999999812</c:v>
                  </c:pt>
                  <c:pt idx="11">
                    <c:v>4.4402600000000181</c:v>
                  </c:pt>
                  <c:pt idx="12">
                    <c:v>3.905084999999997</c:v>
                  </c:pt>
                  <c:pt idx="13">
                    <c:v>3.4068060000000067</c:v>
                  </c:pt>
                </c:numCache>
              </c:numRef>
            </c:plus>
            <c:minus>
              <c:numRef>
                <c:f>Graphs1!$AJ$78:$AJ$91</c:f>
                <c:numCache>
                  <c:formatCode>General</c:formatCode>
                  <c:ptCount val="14"/>
                  <c:pt idx="0">
                    <c:v>3.4312690000000035</c:v>
                  </c:pt>
                  <c:pt idx="1">
                    <c:v>3.0784360000000066</c:v>
                  </c:pt>
                  <c:pt idx="2">
                    <c:v>3.4315479999999954</c:v>
                  </c:pt>
                  <c:pt idx="3">
                    <c:v>3.0676779999999959</c:v>
                  </c:pt>
                  <c:pt idx="4">
                    <c:v>2.9808819999999958</c:v>
                  </c:pt>
                  <c:pt idx="5">
                    <c:v>3.8661459999999925</c:v>
                  </c:pt>
                  <c:pt idx="6">
                    <c:v>3.0864160000000029</c:v>
                  </c:pt>
                  <c:pt idx="7">
                    <c:v>3.2660169999999988</c:v>
                  </c:pt>
                  <c:pt idx="8">
                    <c:v>3.3468000000000053</c:v>
                  </c:pt>
                  <c:pt idx="9">
                    <c:v>3.4532099999999843</c:v>
                  </c:pt>
                  <c:pt idx="10">
                    <c:v>4.0231599999999812</c:v>
                  </c:pt>
                  <c:pt idx="11">
                    <c:v>4.4402600000000181</c:v>
                  </c:pt>
                  <c:pt idx="12">
                    <c:v>3.905084999999997</c:v>
                  </c:pt>
                  <c:pt idx="13">
                    <c:v>3.4068060000000067</c:v>
                  </c:pt>
                </c:numCache>
              </c:numRef>
            </c:minus>
            <c:spPr>
              <a:noFill/>
              <a:ln w="9525" cap="flat" cmpd="sng" algn="ctr">
                <a:solidFill>
                  <a:schemeClr val="tx1">
                    <a:lumMod val="65000"/>
                    <a:lumOff val="35000"/>
                  </a:schemeClr>
                </a:solidFill>
                <a:round/>
              </a:ln>
              <a:effectLst/>
            </c:spPr>
          </c:errBars>
          <c:cat>
            <c:strRef>
              <c:f>Graphs1!$P$58:$P$71</c:f>
              <c:strCache>
                <c:ptCount val="14"/>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strCache>
            </c:strRef>
          </c:cat>
          <c:val>
            <c:numRef>
              <c:f>Graphs1!$AG$78:$AG$91</c:f>
              <c:numCache>
                <c:formatCode>General</c:formatCode>
                <c:ptCount val="14"/>
                <c:pt idx="0">
                  <c:v>94.408859000000007</c:v>
                </c:pt>
                <c:pt idx="1">
                  <c:v>89.415154000000001</c:v>
                </c:pt>
                <c:pt idx="2">
                  <c:v>96.425900999999996</c:v>
                </c:pt>
                <c:pt idx="3">
                  <c:v>95.612628999999998</c:v>
                </c:pt>
                <c:pt idx="4">
                  <c:v>93.733278999999996</c:v>
                </c:pt>
                <c:pt idx="5">
                  <c:v>94.376568000000006</c:v>
                </c:pt>
                <c:pt idx="6">
                  <c:v>95.632088999999993</c:v>
                </c:pt>
                <c:pt idx="7">
                  <c:v>93.808729999999997</c:v>
                </c:pt>
                <c:pt idx="8">
                  <c:v>100.26302</c:v>
                </c:pt>
                <c:pt idx="9">
                  <c:v>100.94152000000001</c:v>
                </c:pt>
                <c:pt idx="10">
                  <c:v>104.31718000000001</c:v>
                </c:pt>
                <c:pt idx="11">
                  <c:v>102.45276999999999</c:v>
                </c:pt>
                <c:pt idx="12">
                  <c:v>99.801235000000005</c:v>
                </c:pt>
                <c:pt idx="13">
                  <c:v>98.522233999999997</c:v>
                </c:pt>
              </c:numCache>
            </c:numRef>
          </c:val>
          <c:smooth val="0"/>
          <c:extLst>
            <c:ext xmlns:c16="http://schemas.microsoft.com/office/drawing/2014/chart" uri="{C3380CC4-5D6E-409C-BE32-E72D297353CC}">
              <c16:uniqueId val="{00000000-3B9F-4C40-9C3A-E0EDB4B09720}"/>
            </c:ext>
          </c:extLst>
        </c:ser>
        <c:dLbls>
          <c:showLegendKey val="0"/>
          <c:showVal val="0"/>
          <c:showCatName val="0"/>
          <c:showSerName val="0"/>
          <c:showPercent val="0"/>
          <c:showBubbleSize val="0"/>
        </c:dLbls>
        <c:marker val="1"/>
        <c:smooth val="0"/>
        <c:axId val="836848592"/>
        <c:axId val="836862696"/>
      </c:lineChart>
      <c:lineChart>
        <c:grouping val="standard"/>
        <c:varyColors val="0"/>
        <c:ser>
          <c:idx val="1"/>
          <c:order val="1"/>
          <c:tx>
            <c:strRef>
              <c:f>Graphs1!$AH$77</c:f>
              <c:strCache>
                <c:ptCount val="1"/>
                <c:pt idx="0">
                  <c:v>gini (right)</c:v>
                </c:pt>
              </c:strCache>
            </c:strRef>
          </c:tx>
          <c:spPr>
            <a:ln w="28575" cap="rnd">
              <a:solidFill>
                <a:schemeClr val="accent2"/>
              </a:solidFill>
              <a:round/>
            </a:ln>
            <a:effectLst/>
          </c:spPr>
          <c:marker>
            <c:symbol val="triangle"/>
            <c:size val="5"/>
            <c:spPr>
              <a:solidFill>
                <a:schemeClr val="accent2"/>
              </a:solidFill>
              <a:ln w="9525">
                <a:solidFill>
                  <a:schemeClr val="accent2"/>
                </a:solidFill>
              </a:ln>
              <a:effectLst/>
            </c:spPr>
          </c:marker>
          <c:dPt>
            <c:idx val="7"/>
            <c:marker>
              <c:symbol val="triangle"/>
              <c:size val="5"/>
              <c:spPr>
                <a:solidFill>
                  <a:schemeClr val="accent2"/>
                </a:solidFill>
                <a:ln w="9525">
                  <a:solidFill>
                    <a:schemeClr val="accent2"/>
                  </a:solidFill>
                </a:ln>
                <a:effectLst/>
              </c:spPr>
            </c:marker>
            <c:bubble3D val="0"/>
            <c:spPr>
              <a:ln w="28575" cap="rnd">
                <a:noFill/>
                <a:round/>
              </a:ln>
              <a:effectLst/>
            </c:spPr>
            <c:extLst>
              <c:ext xmlns:c16="http://schemas.microsoft.com/office/drawing/2014/chart" uri="{C3380CC4-5D6E-409C-BE32-E72D297353CC}">
                <c16:uniqueId val="{00000002-3B9F-4C40-9C3A-E0EDB4B09720}"/>
              </c:ext>
            </c:extLst>
          </c:dPt>
          <c:errBars>
            <c:errDir val="y"/>
            <c:errBarType val="both"/>
            <c:errValType val="cust"/>
            <c:noEndCap val="0"/>
            <c:plus>
              <c:numRef>
                <c:f>Graphs1!$AK$78:$AK$91</c:f>
                <c:numCache>
                  <c:formatCode>General</c:formatCode>
                  <c:ptCount val="14"/>
                  <c:pt idx="0">
                    <c:v>1.805727E-2</c:v>
                  </c:pt>
                  <c:pt idx="1">
                    <c:v>1.74126E-2</c:v>
                  </c:pt>
                  <c:pt idx="2">
                    <c:v>1.924389E-2</c:v>
                  </c:pt>
                  <c:pt idx="3">
                    <c:v>1.639055E-2</c:v>
                  </c:pt>
                  <c:pt idx="4">
                    <c:v>1.6886860000000004E-2</c:v>
                  </c:pt>
                  <c:pt idx="5">
                    <c:v>2.3231369999999998E-2</c:v>
                  </c:pt>
                  <c:pt idx="6">
                    <c:v>1.6717380000000004E-2</c:v>
                  </c:pt>
                  <c:pt idx="7">
                    <c:v>1.7670419999999999E-2</c:v>
                  </c:pt>
                  <c:pt idx="8">
                    <c:v>1.7411390000000002E-2</c:v>
                  </c:pt>
                  <c:pt idx="9">
                    <c:v>1.7921820000000001E-2</c:v>
                  </c:pt>
                  <c:pt idx="10">
                    <c:v>2.0495929999999999E-2</c:v>
                  </c:pt>
                  <c:pt idx="11">
                    <c:v>2.1888930000000001E-2</c:v>
                  </c:pt>
                  <c:pt idx="12">
                    <c:v>2.0004149999999998E-2</c:v>
                  </c:pt>
                  <c:pt idx="13">
                    <c:v>1.8029210000000004E-2</c:v>
                  </c:pt>
                </c:numCache>
              </c:numRef>
            </c:plus>
            <c:minus>
              <c:numRef>
                <c:f>Graphs1!$AK$78:$AK$91</c:f>
                <c:numCache>
                  <c:formatCode>General</c:formatCode>
                  <c:ptCount val="14"/>
                  <c:pt idx="0">
                    <c:v>1.805727E-2</c:v>
                  </c:pt>
                  <c:pt idx="1">
                    <c:v>1.74126E-2</c:v>
                  </c:pt>
                  <c:pt idx="2">
                    <c:v>1.924389E-2</c:v>
                  </c:pt>
                  <c:pt idx="3">
                    <c:v>1.639055E-2</c:v>
                  </c:pt>
                  <c:pt idx="4">
                    <c:v>1.6886860000000004E-2</c:v>
                  </c:pt>
                  <c:pt idx="5">
                    <c:v>2.3231369999999998E-2</c:v>
                  </c:pt>
                  <c:pt idx="6">
                    <c:v>1.6717380000000004E-2</c:v>
                  </c:pt>
                  <c:pt idx="7">
                    <c:v>1.7670419999999999E-2</c:v>
                  </c:pt>
                  <c:pt idx="8">
                    <c:v>1.7411390000000002E-2</c:v>
                  </c:pt>
                  <c:pt idx="9">
                    <c:v>1.7921820000000001E-2</c:v>
                  </c:pt>
                  <c:pt idx="10">
                    <c:v>2.0495929999999999E-2</c:v>
                  </c:pt>
                  <c:pt idx="11">
                    <c:v>2.1888930000000001E-2</c:v>
                  </c:pt>
                  <c:pt idx="12">
                    <c:v>2.0004149999999998E-2</c:v>
                  </c:pt>
                  <c:pt idx="13">
                    <c:v>1.8029210000000004E-2</c:v>
                  </c:pt>
                </c:numCache>
              </c:numRef>
            </c:minus>
            <c:spPr>
              <a:noFill/>
              <a:ln w="9525" cap="flat" cmpd="sng" algn="ctr">
                <a:solidFill>
                  <a:schemeClr val="tx1">
                    <a:lumMod val="65000"/>
                    <a:lumOff val="35000"/>
                  </a:schemeClr>
                </a:solidFill>
                <a:round/>
              </a:ln>
              <a:effectLst/>
            </c:spPr>
          </c:errBars>
          <c:cat>
            <c:strRef>
              <c:f>Graphs1!$P$58:$P$71</c:f>
              <c:strCache>
                <c:ptCount val="14"/>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strCache>
            </c:strRef>
          </c:cat>
          <c:val>
            <c:numRef>
              <c:f>Graphs1!$AH$78:$AH$91</c:f>
              <c:numCache>
                <c:formatCode>General</c:formatCode>
                <c:ptCount val="14"/>
                <c:pt idx="0">
                  <c:v>6.3436999999999993E-2</c:v>
                </c:pt>
                <c:pt idx="1">
                  <c:v>8.9915999999999996E-2</c:v>
                </c:pt>
                <c:pt idx="2">
                  <c:v>3.3925999999999998E-2</c:v>
                </c:pt>
                <c:pt idx="3">
                  <c:v>4.5941999999999997E-2</c:v>
                </c:pt>
                <c:pt idx="4">
                  <c:v>5.0224999999999999E-2</c:v>
                </c:pt>
                <c:pt idx="5">
                  <c:v>5.3810999999999998E-2</c:v>
                </c:pt>
                <c:pt idx="6">
                  <c:v>5.6471E-2</c:v>
                </c:pt>
                <c:pt idx="7">
                  <c:v>5.1596999999999997E-2</c:v>
                </c:pt>
                <c:pt idx="8">
                  <c:v>1.7017999999999998E-2</c:v>
                </c:pt>
                <c:pt idx="9">
                  <c:v>2.7212E-2</c:v>
                </c:pt>
                <c:pt idx="10">
                  <c:v>1.5608E-2</c:v>
                </c:pt>
                <c:pt idx="11">
                  <c:v>3.2237000000000002E-2</c:v>
                </c:pt>
                <c:pt idx="12">
                  <c:v>2.7328999999999999E-2</c:v>
                </c:pt>
                <c:pt idx="13">
                  <c:v>2.6262000000000001E-2</c:v>
                </c:pt>
              </c:numCache>
            </c:numRef>
          </c:val>
          <c:smooth val="0"/>
          <c:extLst>
            <c:ext xmlns:c16="http://schemas.microsoft.com/office/drawing/2014/chart" uri="{C3380CC4-5D6E-409C-BE32-E72D297353CC}">
              <c16:uniqueId val="{00000001-3B9F-4C40-9C3A-E0EDB4B09720}"/>
            </c:ext>
          </c:extLst>
        </c:ser>
        <c:dLbls>
          <c:showLegendKey val="0"/>
          <c:showVal val="0"/>
          <c:showCatName val="0"/>
          <c:showSerName val="0"/>
          <c:showPercent val="0"/>
          <c:showBubbleSize val="0"/>
        </c:dLbls>
        <c:marker val="1"/>
        <c:smooth val="0"/>
        <c:axId val="765232792"/>
        <c:axId val="765226232"/>
      </c:lineChart>
      <c:catAx>
        <c:axId val="8368485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836862696"/>
        <c:crosses val="autoZero"/>
        <c:auto val="1"/>
        <c:lblAlgn val="ctr"/>
        <c:lblOffset val="100"/>
        <c:noMultiLvlLbl val="0"/>
      </c:catAx>
      <c:valAx>
        <c:axId val="836862696"/>
        <c:scaling>
          <c:orientation val="minMax"/>
          <c:min val="4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836848592"/>
        <c:crosses val="autoZero"/>
        <c:crossBetween val="between"/>
      </c:valAx>
      <c:valAx>
        <c:axId val="765226232"/>
        <c:scaling>
          <c:orientation val="minMax"/>
          <c:max val="0.12000000000000001"/>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765232792"/>
        <c:crosses val="max"/>
        <c:crossBetween val="between"/>
      </c:valAx>
      <c:catAx>
        <c:axId val="765232792"/>
        <c:scaling>
          <c:orientation val="minMax"/>
        </c:scaling>
        <c:delete val="1"/>
        <c:axPos val="b"/>
        <c:numFmt formatCode="General" sourceLinked="1"/>
        <c:majorTickMark val="out"/>
        <c:minorTickMark val="none"/>
        <c:tickLblPos val="nextTo"/>
        <c:crossAx val="765226232"/>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r>
              <a:rPr lang="en-US"/>
              <a:t>SI</a:t>
            </a:r>
          </a:p>
        </c:rich>
      </c:tx>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lineChart>
        <c:grouping val="standard"/>
        <c:varyColors val="0"/>
        <c:ser>
          <c:idx val="0"/>
          <c:order val="0"/>
          <c:tx>
            <c:strRef>
              <c:f>Graphs1!$AG$95</c:f>
              <c:strCache>
                <c:ptCount val="1"/>
                <c:pt idx="0">
                  <c:v>ratio (left)</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dPt>
            <c:idx val="7"/>
            <c:marker>
              <c:symbol val="circle"/>
              <c:size val="5"/>
              <c:spPr>
                <a:solidFill>
                  <a:schemeClr val="accent1"/>
                </a:solidFill>
                <a:ln w="9525">
                  <a:solidFill>
                    <a:schemeClr val="accent1"/>
                  </a:solidFill>
                </a:ln>
                <a:effectLst/>
              </c:spPr>
            </c:marker>
            <c:bubble3D val="0"/>
            <c:spPr>
              <a:ln w="28575" cap="rnd">
                <a:noFill/>
                <a:round/>
              </a:ln>
              <a:effectLst/>
            </c:spPr>
            <c:extLst>
              <c:ext xmlns:c16="http://schemas.microsoft.com/office/drawing/2014/chart" uri="{C3380CC4-5D6E-409C-BE32-E72D297353CC}">
                <c16:uniqueId val="{00000003-0DD0-44C5-ABBD-B5DFEE2D952A}"/>
              </c:ext>
            </c:extLst>
          </c:dPt>
          <c:errBars>
            <c:errDir val="y"/>
            <c:errBarType val="both"/>
            <c:errValType val="cust"/>
            <c:noEndCap val="0"/>
            <c:plus>
              <c:numRef>
                <c:f>Graphs1!$AJ$96:$AJ$109</c:f>
                <c:numCache>
                  <c:formatCode>General</c:formatCode>
                  <c:ptCount val="14"/>
                  <c:pt idx="1">
                    <c:v>2.7896640000000028</c:v>
                  </c:pt>
                  <c:pt idx="2">
                    <c:v>2.5465840000000073</c:v>
                  </c:pt>
                  <c:pt idx="3">
                    <c:v>2.6899430000000057</c:v>
                  </c:pt>
                  <c:pt idx="4">
                    <c:v>2.7191179999999981</c:v>
                  </c:pt>
                  <c:pt idx="5">
                    <c:v>2.5250609999999951</c:v>
                  </c:pt>
                  <c:pt idx="6">
                    <c:v>2.8370580000000034</c:v>
                  </c:pt>
                  <c:pt idx="7">
                    <c:v>2.7081910000000042</c:v>
                  </c:pt>
                  <c:pt idx="8">
                    <c:v>2.8123169999999975</c:v>
                  </c:pt>
                  <c:pt idx="9">
                    <c:v>2.9670520000000034</c:v>
                  </c:pt>
                  <c:pt idx="10">
                    <c:v>3.1058250000000065</c:v>
                  </c:pt>
                  <c:pt idx="11">
                    <c:v>3.1878530000000072</c:v>
                  </c:pt>
                  <c:pt idx="12">
                    <c:v>2.9705140000000019</c:v>
                  </c:pt>
                  <c:pt idx="13">
                    <c:v>3.0093990000000015</c:v>
                  </c:pt>
                </c:numCache>
              </c:numRef>
            </c:plus>
            <c:minus>
              <c:numRef>
                <c:f>Graphs1!$AJ$96:$AJ$109</c:f>
                <c:numCache>
                  <c:formatCode>General</c:formatCode>
                  <c:ptCount val="14"/>
                  <c:pt idx="1">
                    <c:v>2.7896640000000028</c:v>
                  </c:pt>
                  <c:pt idx="2">
                    <c:v>2.5465840000000073</c:v>
                  </c:pt>
                  <c:pt idx="3">
                    <c:v>2.6899430000000057</c:v>
                  </c:pt>
                  <c:pt idx="4">
                    <c:v>2.7191179999999981</c:v>
                  </c:pt>
                  <c:pt idx="5">
                    <c:v>2.5250609999999951</c:v>
                  </c:pt>
                  <c:pt idx="6">
                    <c:v>2.8370580000000034</c:v>
                  </c:pt>
                  <c:pt idx="7">
                    <c:v>2.7081910000000042</c:v>
                  </c:pt>
                  <c:pt idx="8">
                    <c:v>2.8123169999999975</c:v>
                  </c:pt>
                  <c:pt idx="9">
                    <c:v>2.9670520000000034</c:v>
                  </c:pt>
                  <c:pt idx="10">
                    <c:v>3.1058250000000065</c:v>
                  </c:pt>
                  <c:pt idx="11">
                    <c:v>3.1878530000000072</c:v>
                  </c:pt>
                  <c:pt idx="12">
                    <c:v>2.9705140000000019</c:v>
                  </c:pt>
                  <c:pt idx="13">
                    <c:v>3.0093990000000015</c:v>
                  </c:pt>
                </c:numCache>
              </c:numRef>
            </c:minus>
            <c:spPr>
              <a:noFill/>
              <a:ln w="9525" cap="flat" cmpd="sng" algn="ctr">
                <a:solidFill>
                  <a:schemeClr val="tx1">
                    <a:lumMod val="65000"/>
                    <a:lumOff val="35000"/>
                  </a:schemeClr>
                </a:solidFill>
                <a:round/>
              </a:ln>
              <a:effectLst/>
            </c:spPr>
          </c:errBars>
          <c:cat>
            <c:strRef>
              <c:f>Graphs1!$P$58:$P$71</c:f>
              <c:strCache>
                <c:ptCount val="14"/>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strCache>
            </c:strRef>
          </c:cat>
          <c:val>
            <c:numRef>
              <c:f>Graphs1!$AG$96:$AG$109</c:f>
              <c:numCache>
                <c:formatCode>General</c:formatCode>
                <c:ptCount val="14"/>
                <c:pt idx="1">
                  <c:v>93.577228000000005</c:v>
                </c:pt>
                <c:pt idx="2">
                  <c:v>93.724993999999995</c:v>
                </c:pt>
                <c:pt idx="3">
                  <c:v>93.484387999999996</c:v>
                </c:pt>
                <c:pt idx="4">
                  <c:v>92.412937999999997</c:v>
                </c:pt>
                <c:pt idx="5">
                  <c:v>94.618385000000004</c:v>
                </c:pt>
                <c:pt idx="6">
                  <c:v>97.101731999999998</c:v>
                </c:pt>
                <c:pt idx="7">
                  <c:v>94.416708999999997</c:v>
                </c:pt>
                <c:pt idx="8">
                  <c:v>94.771951999999999</c:v>
                </c:pt>
                <c:pt idx="9">
                  <c:v>91.750441999999993</c:v>
                </c:pt>
                <c:pt idx="10">
                  <c:v>92.757232999999999</c:v>
                </c:pt>
                <c:pt idx="11">
                  <c:v>95.572570999999996</c:v>
                </c:pt>
                <c:pt idx="12">
                  <c:v>96.374771999999993</c:v>
                </c:pt>
                <c:pt idx="13">
                  <c:v>96.944406999999998</c:v>
                </c:pt>
              </c:numCache>
            </c:numRef>
          </c:val>
          <c:smooth val="0"/>
          <c:extLst>
            <c:ext xmlns:c16="http://schemas.microsoft.com/office/drawing/2014/chart" uri="{C3380CC4-5D6E-409C-BE32-E72D297353CC}">
              <c16:uniqueId val="{00000000-0DD0-44C5-ABBD-B5DFEE2D952A}"/>
            </c:ext>
          </c:extLst>
        </c:ser>
        <c:dLbls>
          <c:showLegendKey val="0"/>
          <c:showVal val="0"/>
          <c:showCatName val="0"/>
          <c:showSerName val="0"/>
          <c:showPercent val="0"/>
          <c:showBubbleSize val="0"/>
        </c:dLbls>
        <c:marker val="1"/>
        <c:smooth val="0"/>
        <c:axId val="836848592"/>
        <c:axId val="836862696"/>
      </c:lineChart>
      <c:lineChart>
        <c:grouping val="standard"/>
        <c:varyColors val="0"/>
        <c:ser>
          <c:idx val="1"/>
          <c:order val="1"/>
          <c:tx>
            <c:strRef>
              <c:f>Graphs1!$AH$77</c:f>
              <c:strCache>
                <c:ptCount val="1"/>
                <c:pt idx="0">
                  <c:v>gini (right)</c:v>
                </c:pt>
              </c:strCache>
            </c:strRef>
          </c:tx>
          <c:spPr>
            <a:ln w="28575" cap="rnd">
              <a:solidFill>
                <a:schemeClr val="accent2"/>
              </a:solidFill>
              <a:round/>
            </a:ln>
            <a:effectLst/>
          </c:spPr>
          <c:marker>
            <c:symbol val="triangle"/>
            <c:size val="5"/>
            <c:spPr>
              <a:solidFill>
                <a:schemeClr val="accent2"/>
              </a:solidFill>
              <a:ln w="9525">
                <a:solidFill>
                  <a:schemeClr val="accent2"/>
                </a:solidFill>
              </a:ln>
              <a:effectLst/>
            </c:spPr>
          </c:marker>
          <c:dPt>
            <c:idx val="7"/>
            <c:marker>
              <c:symbol val="triangle"/>
              <c:size val="5"/>
              <c:spPr>
                <a:solidFill>
                  <a:schemeClr val="accent2"/>
                </a:solidFill>
                <a:ln w="9525">
                  <a:solidFill>
                    <a:schemeClr val="accent2"/>
                  </a:solidFill>
                </a:ln>
                <a:effectLst/>
              </c:spPr>
            </c:marker>
            <c:bubble3D val="0"/>
            <c:spPr>
              <a:ln w="28575" cap="rnd">
                <a:noFill/>
                <a:round/>
              </a:ln>
              <a:effectLst/>
            </c:spPr>
            <c:extLst>
              <c:ext xmlns:c16="http://schemas.microsoft.com/office/drawing/2014/chart" uri="{C3380CC4-5D6E-409C-BE32-E72D297353CC}">
                <c16:uniqueId val="{00000002-0DD0-44C5-ABBD-B5DFEE2D952A}"/>
              </c:ext>
            </c:extLst>
          </c:dPt>
          <c:errBars>
            <c:errDir val="y"/>
            <c:errBarType val="both"/>
            <c:errValType val="cust"/>
            <c:noEndCap val="0"/>
            <c:plus>
              <c:numRef>
                <c:f>Graphs1!$AK$96:$AK$109</c:f>
                <c:numCache>
                  <c:formatCode>General</c:formatCode>
                  <c:ptCount val="14"/>
                  <c:pt idx="1">
                    <c:v>1.3676790000000001E-2</c:v>
                  </c:pt>
                  <c:pt idx="2">
                    <c:v>1.243287E-2</c:v>
                  </c:pt>
                  <c:pt idx="3">
                    <c:v>1.2828970000000002E-2</c:v>
                  </c:pt>
                  <c:pt idx="4">
                    <c:v>1.3674490000000001E-2</c:v>
                  </c:pt>
                  <c:pt idx="5">
                    <c:v>1.220687E-2</c:v>
                  </c:pt>
                  <c:pt idx="6">
                    <c:v>1.300343E-2</c:v>
                  </c:pt>
                  <c:pt idx="7">
                    <c:v>1.275335E-2</c:v>
                  </c:pt>
                  <c:pt idx="8">
                    <c:v>1.32371E-2</c:v>
                  </c:pt>
                  <c:pt idx="9">
                    <c:v>1.41989E-2</c:v>
                  </c:pt>
                  <c:pt idx="10">
                    <c:v>1.5383729999999998E-2</c:v>
                  </c:pt>
                  <c:pt idx="11">
                    <c:v>1.544831E-2</c:v>
                  </c:pt>
                  <c:pt idx="12">
                    <c:v>1.3754799999999999E-2</c:v>
                  </c:pt>
                  <c:pt idx="13">
                    <c:v>1.3785520000000001E-2</c:v>
                  </c:pt>
                </c:numCache>
              </c:numRef>
            </c:plus>
            <c:minus>
              <c:numRef>
                <c:f>Graphs1!$AK$96:$AK$109</c:f>
                <c:numCache>
                  <c:formatCode>General</c:formatCode>
                  <c:ptCount val="14"/>
                  <c:pt idx="1">
                    <c:v>1.3676790000000001E-2</c:v>
                  </c:pt>
                  <c:pt idx="2">
                    <c:v>1.243287E-2</c:v>
                  </c:pt>
                  <c:pt idx="3">
                    <c:v>1.2828970000000002E-2</c:v>
                  </c:pt>
                  <c:pt idx="4">
                    <c:v>1.3674490000000001E-2</c:v>
                  </c:pt>
                  <c:pt idx="5">
                    <c:v>1.220687E-2</c:v>
                  </c:pt>
                  <c:pt idx="6">
                    <c:v>1.300343E-2</c:v>
                  </c:pt>
                  <c:pt idx="7">
                    <c:v>1.275335E-2</c:v>
                  </c:pt>
                  <c:pt idx="8">
                    <c:v>1.32371E-2</c:v>
                  </c:pt>
                  <c:pt idx="9">
                    <c:v>1.41989E-2</c:v>
                  </c:pt>
                  <c:pt idx="10">
                    <c:v>1.5383729999999998E-2</c:v>
                  </c:pt>
                  <c:pt idx="11">
                    <c:v>1.544831E-2</c:v>
                  </c:pt>
                  <c:pt idx="12">
                    <c:v>1.3754799999999999E-2</c:v>
                  </c:pt>
                  <c:pt idx="13">
                    <c:v>1.3785520000000001E-2</c:v>
                  </c:pt>
                </c:numCache>
              </c:numRef>
            </c:minus>
            <c:spPr>
              <a:noFill/>
              <a:ln w="9525" cap="flat" cmpd="sng" algn="ctr">
                <a:solidFill>
                  <a:schemeClr val="tx1">
                    <a:lumMod val="65000"/>
                    <a:lumOff val="35000"/>
                  </a:schemeClr>
                </a:solidFill>
                <a:round/>
              </a:ln>
              <a:effectLst/>
            </c:spPr>
          </c:errBars>
          <c:cat>
            <c:strRef>
              <c:f>Graphs1!$P$58:$P$71</c:f>
              <c:strCache>
                <c:ptCount val="14"/>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strCache>
            </c:strRef>
          </c:cat>
          <c:val>
            <c:numRef>
              <c:f>Graphs1!$AH$96:$AH$109</c:f>
              <c:numCache>
                <c:formatCode>General</c:formatCode>
                <c:ptCount val="14"/>
                <c:pt idx="1">
                  <c:v>3.5055999999999997E-2</c:v>
                </c:pt>
                <c:pt idx="2">
                  <c:v>2.6921E-2</c:v>
                </c:pt>
                <c:pt idx="3">
                  <c:v>2.8903999999999999E-2</c:v>
                </c:pt>
                <c:pt idx="4">
                  <c:v>9.1870000000000007E-3</c:v>
                </c:pt>
                <c:pt idx="5">
                  <c:v>1.717E-3</c:v>
                </c:pt>
                <c:pt idx="6">
                  <c:v>1.1625E-2</c:v>
                </c:pt>
                <c:pt idx="7">
                  <c:v>2.8410000000000002E-3</c:v>
                </c:pt>
                <c:pt idx="8">
                  <c:v>6.5760000000000002E-3</c:v>
                </c:pt>
                <c:pt idx="9">
                  <c:v>9.476E-3</c:v>
                </c:pt>
                <c:pt idx="10">
                  <c:v>9.3109999999999998E-3</c:v>
                </c:pt>
                <c:pt idx="11">
                  <c:v>1.1524E-2</c:v>
                </c:pt>
                <c:pt idx="12">
                  <c:v>1.3698E-2</c:v>
                </c:pt>
                <c:pt idx="13">
                  <c:v>9.7859999999999996E-3</c:v>
                </c:pt>
              </c:numCache>
            </c:numRef>
          </c:val>
          <c:smooth val="0"/>
          <c:extLst>
            <c:ext xmlns:c16="http://schemas.microsoft.com/office/drawing/2014/chart" uri="{C3380CC4-5D6E-409C-BE32-E72D297353CC}">
              <c16:uniqueId val="{00000001-0DD0-44C5-ABBD-B5DFEE2D952A}"/>
            </c:ext>
          </c:extLst>
        </c:ser>
        <c:dLbls>
          <c:showLegendKey val="0"/>
          <c:showVal val="0"/>
          <c:showCatName val="0"/>
          <c:showSerName val="0"/>
          <c:showPercent val="0"/>
          <c:showBubbleSize val="0"/>
        </c:dLbls>
        <c:marker val="1"/>
        <c:smooth val="0"/>
        <c:axId val="765232792"/>
        <c:axId val="765226232"/>
      </c:lineChart>
      <c:catAx>
        <c:axId val="8368485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836862696"/>
        <c:crosses val="autoZero"/>
        <c:auto val="1"/>
        <c:lblAlgn val="ctr"/>
        <c:lblOffset val="100"/>
        <c:noMultiLvlLbl val="0"/>
      </c:catAx>
      <c:valAx>
        <c:axId val="836862696"/>
        <c:scaling>
          <c:orientation val="minMax"/>
          <c:min val="4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836848592"/>
        <c:crosses val="autoZero"/>
        <c:crossBetween val="between"/>
      </c:valAx>
      <c:valAx>
        <c:axId val="765226232"/>
        <c:scaling>
          <c:orientation val="minMax"/>
          <c:max val="0.12000000000000001"/>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765232792"/>
        <c:crosses val="max"/>
        <c:crossBetween val="between"/>
      </c:valAx>
      <c:catAx>
        <c:axId val="765232792"/>
        <c:scaling>
          <c:orientation val="minMax"/>
        </c:scaling>
        <c:delete val="1"/>
        <c:axPos val="b"/>
        <c:numFmt formatCode="General" sourceLinked="1"/>
        <c:majorTickMark val="out"/>
        <c:minorTickMark val="none"/>
        <c:tickLblPos val="nextTo"/>
        <c:crossAx val="765226232"/>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'New share self-employed'!$Y$6</c:f>
              <c:strCache>
                <c:ptCount val="1"/>
                <c:pt idx="0">
                  <c:v>2007</c:v>
                </c:pt>
              </c:strCache>
            </c:strRef>
          </c:tx>
          <c:spPr>
            <a:solidFill>
              <a:schemeClr val="bg1">
                <a:lumMod val="85000"/>
              </a:schemeClr>
            </a:solidFill>
            <a:ln>
              <a:solidFill>
                <a:schemeClr val="tx1"/>
              </a:solidFill>
            </a:ln>
            <a:effectLst/>
          </c:spPr>
          <c:invertIfNegative val="0"/>
          <c:cat>
            <c:strRef>
              <c:f>'New share self-employed'!$AF$7:$AF$38</c:f>
              <c:strCache>
                <c:ptCount val="32"/>
                <c:pt idx="0">
                  <c:v>RO</c:v>
                </c:pt>
                <c:pt idx="1">
                  <c:v>SK</c:v>
                </c:pt>
                <c:pt idx="2">
                  <c:v>NO</c:v>
                </c:pt>
                <c:pt idx="3">
                  <c:v>DK</c:v>
                </c:pt>
                <c:pt idx="4">
                  <c:v>SI</c:v>
                </c:pt>
                <c:pt idx="5">
                  <c:v>IT</c:v>
                </c:pt>
                <c:pt idx="6">
                  <c:v>LV</c:v>
                </c:pt>
                <c:pt idx="7">
                  <c:v>PL</c:v>
                </c:pt>
                <c:pt idx="8">
                  <c:v>EL</c:v>
                </c:pt>
                <c:pt idx="9">
                  <c:v>EE</c:v>
                </c:pt>
                <c:pt idx="10">
                  <c:v>PT</c:v>
                </c:pt>
                <c:pt idx="11">
                  <c:v>ES</c:v>
                </c:pt>
                <c:pt idx="12">
                  <c:v>LT</c:v>
                </c:pt>
                <c:pt idx="13">
                  <c:v>BG</c:v>
                </c:pt>
                <c:pt idx="14">
                  <c:v>HU</c:v>
                </c:pt>
                <c:pt idx="15">
                  <c:v>LU</c:v>
                </c:pt>
                <c:pt idx="16">
                  <c:v>CZ</c:v>
                </c:pt>
                <c:pt idx="17">
                  <c:v>BE</c:v>
                </c:pt>
                <c:pt idx="18">
                  <c:v>AT</c:v>
                </c:pt>
                <c:pt idx="19">
                  <c:v>MT</c:v>
                </c:pt>
                <c:pt idx="20">
                  <c:v>DE</c:v>
                </c:pt>
                <c:pt idx="21">
                  <c:v>CY</c:v>
                </c:pt>
                <c:pt idx="22">
                  <c:v>FI</c:v>
                </c:pt>
                <c:pt idx="23">
                  <c:v>FR</c:v>
                </c:pt>
                <c:pt idx="24">
                  <c:v>HR</c:v>
                </c:pt>
                <c:pt idx="25">
                  <c:v>IE</c:v>
                </c:pt>
                <c:pt idx="26">
                  <c:v>NL</c:v>
                </c:pt>
                <c:pt idx="27">
                  <c:v>RS</c:v>
                </c:pt>
                <c:pt idx="28">
                  <c:v>SE</c:v>
                </c:pt>
                <c:pt idx="29">
                  <c:v>UK</c:v>
                </c:pt>
                <c:pt idx="30">
                  <c:v>CH</c:v>
                </c:pt>
                <c:pt idx="31">
                  <c:v>IS</c:v>
                </c:pt>
              </c:strCache>
            </c:strRef>
          </c:cat>
          <c:val>
            <c:numRef>
              <c:f>'New share self-employed'!$AG$7:$AG$38</c:f>
              <c:numCache>
                <c:formatCode>General</c:formatCode>
                <c:ptCount val="32"/>
                <c:pt idx="0">
                  <c:v>0.28212019822117634</c:v>
                </c:pt>
                <c:pt idx="1">
                  <c:v>0.681362728786987</c:v>
                </c:pt>
                <c:pt idx="2">
                  <c:v>1</c:v>
                </c:pt>
                <c:pt idx="3">
                  <c:v>0.69642514884957685</c:v>
                </c:pt>
                <c:pt idx="4">
                  <c:v>0.48888000603567888</c:v>
                </c:pt>
                <c:pt idx="5">
                  <c:v>0.79642731157411806</c:v>
                </c:pt>
                <c:pt idx="6">
                  <c:v>0.83575439006964225</c:v>
                </c:pt>
                <c:pt idx="7">
                  <c:v>0.91009514466081631</c:v>
                </c:pt>
                <c:pt idx="8">
                  <c:v>0.95261741931686228</c:v>
                </c:pt>
                <c:pt idx="9">
                  <c:v>0.83188102091406846</c:v>
                </c:pt>
                <c:pt idx="10">
                  <c:v>0.93664350421656606</c:v>
                </c:pt>
                <c:pt idx="11">
                  <c:v>0.84715092969557049</c:v>
                </c:pt>
                <c:pt idx="12">
                  <c:v>0.84074662370707187</c:v>
                </c:pt>
                <c:pt idx="13">
                  <c:v>1</c:v>
                </c:pt>
                <c:pt idx="14">
                  <c:v>0.85970557959448213</c:v>
                </c:pt>
                <c:pt idx="15">
                  <c:v>0.96851044487192761</c:v>
                </c:pt>
                <c:pt idx="16">
                  <c:v>0.8476682891757884</c:v>
                </c:pt>
                <c:pt idx="17">
                  <c:v>0.92855433553295186</c:v>
                </c:pt>
                <c:pt idx="18">
                  <c:v>0.95194098326112897</c:v>
                </c:pt>
                <c:pt idx="19">
                  <c:v>0.91073901291105974</c:v>
                </c:pt>
                <c:pt idx="20">
                  <c:v>0.8965335392973709</c:v>
                </c:pt>
                <c:pt idx="21">
                  <c:v>0.98531246722677335</c:v>
                </c:pt>
                <c:pt idx="22">
                  <c:v>1</c:v>
                </c:pt>
                <c:pt idx="23">
                  <c:v>0.94636102755695906</c:v>
                </c:pt>
                <c:pt idx="24">
                  <c:v>0</c:v>
                </c:pt>
                <c:pt idx="25">
                  <c:v>1</c:v>
                </c:pt>
                <c:pt idx="26">
                  <c:v>1</c:v>
                </c:pt>
                <c:pt idx="27">
                  <c:v>0</c:v>
                </c:pt>
                <c:pt idx="28">
                  <c:v>1</c:v>
                </c:pt>
                <c:pt idx="29">
                  <c:v>1</c:v>
                </c:pt>
                <c:pt idx="30">
                  <c:v>1</c:v>
                </c:pt>
                <c:pt idx="31">
                  <c:v>1</c:v>
                </c:pt>
              </c:numCache>
            </c:numRef>
          </c:val>
          <c:extLst>
            <c:ext xmlns:c16="http://schemas.microsoft.com/office/drawing/2014/chart" uri="{C3380CC4-5D6E-409C-BE32-E72D297353CC}">
              <c16:uniqueId val="{00000000-DCC0-45B4-BA35-E8E87325719A}"/>
            </c:ext>
          </c:extLst>
        </c:ser>
        <c:ser>
          <c:idx val="1"/>
          <c:order val="1"/>
          <c:tx>
            <c:strRef>
              <c:f>'New share self-employed'!$AD$6</c:f>
              <c:strCache>
                <c:ptCount val="1"/>
                <c:pt idx="0">
                  <c:v>2017</c:v>
                </c:pt>
              </c:strCache>
            </c:strRef>
          </c:tx>
          <c:spPr>
            <a:solidFill>
              <a:schemeClr val="tx1"/>
            </a:solidFill>
            <a:ln>
              <a:solidFill>
                <a:schemeClr val="tx1"/>
              </a:solidFill>
            </a:ln>
            <a:effectLst/>
          </c:spPr>
          <c:invertIfNegative val="0"/>
          <c:cat>
            <c:strRef>
              <c:f>'New share self-employed'!$AF$7:$AF$38</c:f>
              <c:strCache>
                <c:ptCount val="32"/>
                <c:pt idx="0">
                  <c:v>RO</c:v>
                </c:pt>
                <c:pt idx="1">
                  <c:v>SK</c:v>
                </c:pt>
                <c:pt idx="2">
                  <c:v>NO</c:v>
                </c:pt>
                <c:pt idx="3">
                  <c:v>DK</c:v>
                </c:pt>
                <c:pt idx="4">
                  <c:v>SI</c:v>
                </c:pt>
                <c:pt idx="5">
                  <c:v>IT</c:v>
                </c:pt>
                <c:pt idx="6">
                  <c:v>LV</c:v>
                </c:pt>
                <c:pt idx="7">
                  <c:v>PL</c:v>
                </c:pt>
                <c:pt idx="8">
                  <c:v>EL</c:v>
                </c:pt>
                <c:pt idx="9">
                  <c:v>EE</c:v>
                </c:pt>
                <c:pt idx="10">
                  <c:v>PT</c:v>
                </c:pt>
                <c:pt idx="11">
                  <c:v>ES</c:v>
                </c:pt>
                <c:pt idx="12">
                  <c:v>LT</c:v>
                </c:pt>
                <c:pt idx="13">
                  <c:v>BG</c:v>
                </c:pt>
                <c:pt idx="14">
                  <c:v>HU</c:v>
                </c:pt>
                <c:pt idx="15">
                  <c:v>LU</c:v>
                </c:pt>
                <c:pt idx="16">
                  <c:v>CZ</c:v>
                </c:pt>
                <c:pt idx="17">
                  <c:v>BE</c:v>
                </c:pt>
                <c:pt idx="18">
                  <c:v>AT</c:v>
                </c:pt>
                <c:pt idx="19">
                  <c:v>MT</c:v>
                </c:pt>
                <c:pt idx="20">
                  <c:v>DE</c:v>
                </c:pt>
                <c:pt idx="21">
                  <c:v>CY</c:v>
                </c:pt>
                <c:pt idx="22">
                  <c:v>FI</c:v>
                </c:pt>
                <c:pt idx="23">
                  <c:v>FR</c:v>
                </c:pt>
                <c:pt idx="24">
                  <c:v>HR</c:v>
                </c:pt>
                <c:pt idx="25">
                  <c:v>IE</c:v>
                </c:pt>
                <c:pt idx="26">
                  <c:v>NL</c:v>
                </c:pt>
                <c:pt idx="27">
                  <c:v>RS</c:v>
                </c:pt>
                <c:pt idx="28">
                  <c:v>SE</c:v>
                </c:pt>
                <c:pt idx="29">
                  <c:v>UK</c:v>
                </c:pt>
                <c:pt idx="30">
                  <c:v>CH</c:v>
                </c:pt>
                <c:pt idx="31">
                  <c:v>IS</c:v>
                </c:pt>
              </c:strCache>
            </c:strRef>
          </c:cat>
          <c:val>
            <c:numRef>
              <c:f>'New share self-employed'!$AH$7:$AH$38</c:f>
              <c:numCache>
                <c:formatCode>General</c:formatCode>
                <c:ptCount val="32"/>
                <c:pt idx="0">
                  <c:v>0.4245747608021504</c:v>
                </c:pt>
                <c:pt idx="1">
                  <c:v>0.77637686942196149</c:v>
                </c:pt>
                <c:pt idx="2">
                  <c:v>0.89216043606750584</c:v>
                </c:pt>
                <c:pt idx="3">
                  <c:v>0.90186097256646358</c:v>
                </c:pt>
                <c:pt idx="4">
                  <c:v>0.91454787766959844</c:v>
                </c:pt>
                <c:pt idx="5">
                  <c:v>0.92574426364174867</c:v>
                </c:pt>
                <c:pt idx="6">
                  <c:v>0.93045269762580773</c:v>
                </c:pt>
                <c:pt idx="7">
                  <c:v>0.93615789489780621</c:v>
                </c:pt>
                <c:pt idx="8">
                  <c:v>0.94163077532115325</c:v>
                </c:pt>
                <c:pt idx="9">
                  <c:v>0.94988148399734995</c:v>
                </c:pt>
                <c:pt idx="10">
                  <c:v>0.96373794095621057</c:v>
                </c:pt>
                <c:pt idx="11">
                  <c:v>0.96649806948642591</c:v>
                </c:pt>
                <c:pt idx="12">
                  <c:v>0.96877833770264155</c:v>
                </c:pt>
                <c:pt idx="13">
                  <c:v>0.97015290737475235</c:v>
                </c:pt>
                <c:pt idx="14">
                  <c:v>0.97064327540475182</c:v>
                </c:pt>
                <c:pt idx="15">
                  <c:v>0.97074735242738286</c:v>
                </c:pt>
                <c:pt idx="16">
                  <c:v>0.97203795993199182</c:v>
                </c:pt>
                <c:pt idx="17">
                  <c:v>0.98161901261523143</c:v>
                </c:pt>
                <c:pt idx="18">
                  <c:v>0.98598296374768091</c:v>
                </c:pt>
                <c:pt idx="19">
                  <c:v>0.98894605121777579</c:v>
                </c:pt>
                <c:pt idx="20">
                  <c:v>0.99199019552564249</c:v>
                </c:pt>
                <c:pt idx="21">
                  <c:v>0.99579790529903256</c:v>
                </c:pt>
                <c:pt idx="22">
                  <c:v>1</c:v>
                </c:pt>
                <c:pt idx="23">
                  <c:v>1</c:v>
                </c:pt>
                <c:pt idx="24">
                  <c:v>1</c:v>
                </c:pt>
                <c:pt idx="25">
                  <c:v>1</c:v>
                </c:pt>
                <c:pt idx="26">
                  <c:v>1</c:v>
                </c:pt>
                <c:pt idx="27">
                  <c:v>1</c:v>
                </c:pt>
                <c:pt idx="28">
                  <c:v>1</c:v>
                </c:pt>
                <c:pt idx="29">
                  <c:v>1</c:v>
                </c:pt>
                <c:pt idx="30">
                  <c:v>0</c:v>
                </c:pt>
                <c:pt idx="31">
                  <c:v>0</c:v>
                </c:pt>
              </c:numCache>
            </c:numRef>
          </c:val>
          <c:extLst>
            <c:ext xmlns:c16="http://schemas.microsoft.com/office/drawing/2014/chart" uri="{C3380CC4-5D6E-409C-BE32-E72D297353CC}">
              <c16:uniqueId val="{00000001-DCC0-45B4-BA35-E8E87325719A}"/>
            </c:ext>
          </c:extLst>
        </c:ser>
        <c:dLbls>
          <c:showLegendKey val="0"/>
          <c:showVal val="0"/>
          <c:showCatName val="0"/>
          <c:showSerName val="0"/>
          <c:showPercent val="0"/>
          <c:showBubbleSize val="0"/>
        </c:dLbls>
        <c:gapWidth val="219"/>
        <c:overlap val="-27"/>
        <c:axId val="655759928"/>
        <c:axId val="655764192"/>
      </c:barChart>
      <c:catAx>
        <c:axId val="6557599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55764192"/>
        <c:crosses val="autoZero"/>
        <c:auto val="1"/>
        <c:lblAlgn val="ctr"/>
        <c:lblOffset val="100"/>
        <c:noMultiLvlLbl val="0"/>
      </c:catAx>
      <c:valAx>
        <c:axId val="65576419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55759928"/>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'New share self-employed'!$Y$6</c:f>
              <c:strCache>
                <c:ptCount val="1"/>
                <c:pt idx="0">
                  <c:v>2007</c:v>
                </c:pt>
              </c:strCache>
            </c:strRef>
          </c:tx>
          <c:spPr>
            <a:solidFill>
              <a:schemeClr val="bg1">
                <a:lumMod val="85000"/>
              </a:schemeClr>
            </a:solidFill>
            <a:ln>
              <a:solidFill>
                <a:schemeClr val="tx1"/>
              </a:solidFill>
            </a:ln>
            <a:effectLst/>
          </c:spPr>
          <c:invertIfNegative val="0"/>
          <c:cat>
            <c:strRef>
              <c:f>'New share self-employed'!$AF$79:$AF$110</c:f>
              <c:strCache>
                <c:ptCount val="32"/>
                <c:pt idx="0">
                  <c:v>FI</c:v>
                </c:pt>
                <c:pt idx="1">
                  <c:v>FR</c:v>
                </c:pt>
                <c:pt idx="2">
                  <c:v>HR</c:v>
                </c:pt>
                <c:pt idx="3">
                  <c:v>IE</c:v>
                </c:pt>
                <c:pt idx="4">
                  <c:v>NL</c:v>
                </c:pt>
                <c:pt idx="5">
                  <c:v>RS</c:v>
                </c:pt>
                <c:pt idx="6">
                  <c:v>SE</c:v>
                </c:pt>
                <c:pt idx="7">
                  <c:v>UK</c:v>
                </c:pt>
                <c:pt idx="8">
                  <c:v>CY</c:v>
                </c:pt>
                <c:pt idx="9">
                  <c:v>MT</c:v>
                </c:pt>
                <c:pt idx="10">
                  <c:v>BG</c:v>
                </c:pt>
                <c:pt idx="11">
                  <c:v>LT</c:v>
                </c:pt>
                <c:pt idx="12">
                  <c:v>PL</c:v>
                </c:pt>
                <c:pt idx="13">
                  <c:v>DE</c:v>
                </c:pt>
                <c:pt idx="14">
                  <c:v>EL</c:v>
                </c:pt>
                <c:pt idx="15">
                  <c:v>ES</c:v>
                </c:pt>
                <c:pt idx="16">
                  <c:v>AT</c:v>
                </c:pt>
                <c:pt idx="17">
                  <c:v>PT</c:v>
                </c:pt>
                <c:pt idx="18">
                  <c:v>CZ</c:v>
                </c:pt>
                <c:pt idx="19">
                  <c:v>HU</c:v>
                </c:pt>
                <c:pt idx="20">
                  <c:v>BE</c:v>
                </c:pt>
                <c:pt idx="21">
                  <c:v>RO</c:v>
                </c:pt>
                <c:pt idx="22">
                  <c:v>EE</c:v>
                </c:pt>
                <c:pt idx="23">
                  <c:v>SI</c:v>
                </c:pt>
                <c:pt idx="24">
                  <c:v>LV</c:v>
                </c:pt>
                <c:pt idx="25">
                  <c:v>LU</c:v>
                </c:pt>
                <c:pt idx="26">
                  <c:v>IT</c:v>
                </c:pt>
                <c:pt idx="27">
                  <c:v>NO</c:v>
                </c:pt>
                <c:pt idx="28">
                  <c:v>SK</c:v>
                </c:pt>
                <c:pt idx="29">
                  <c:v>DK</c:v>
                </c:pt>
                <c:pt idx="30">
                  <c:v>CH</c:v>
                </c:pt>
                <c:pt idx="31">
                  <c:v>IS</c:v>
                </c:pt>
              </c:strCache>
            </c:strRef>
          </c:cat>
          <c:val>
            <c:numRef>
              <c:f>'New share self-employed'!$AG$79:$AG$110</c:f>
              <c:numCache>
                <c:formatCode>0.00</c:formatCode>
                <c:ptCount val="32"/>
                <c:pt idx="0">
                  <c:v>1</c:v>
                </c:pt>
                <c:pt idx="1">
                  <c:v>1.014484570586621</c:v>
                </c:pt>
                <c:pt idx="3">
                  <c:v>1</c:v>
                </c:pt>
                <c:pt idx="4">
                  <c:v>1</c:v>
                </c:pt>
                <c:pt idx="6">
                  <c:v>1</c:v>
                </c:pt>
                <c:pt idx="7">
                  <c:v>1</c:v>
                </c:pt>
                <c:pt idx="8">
                  <c:v>1.002119520431793</c:v>
                </c:pt>
                <c:pt idx="9">
                  <c:v>1.0210178933710403</c:v>
                </c:pt>
                <c:pt idx="10">
                  <c:v>1</c:v>
                </c:pt>
                <c:pt idx="11">
                  <c:v>1.0132001966068112</c:v>
                </c:pt>
                <c:pt idx="12">
                  <c:v>1.0071282085720874</c:v>
                </c:pt>
                <c:pt idx="13">
                  <c:v>1.0926678856395526</c:v>
                </c:pt>
                <c:pt idx="14">
                  <c:v>1.0050811921950527</c:v>
                </c:pt>
                <c:pt idx="15">
                  <c:v>1.0247788379879537</c:v>
                </c:pt>
                <c:pt idx="16">
                  <c:v>1.0187927404934842</c:v>
                </c:pt>
                <c:pt idx="17">
                  <c:v>1.0080978146551725</c:v>
                </c:pt>
                <c:pt idx="18">
                  <c:v>1.0358137093229107</c:v>
                </c:pt>
                <c:pt idx="19">
                  <c:v>1.0302221703971941</c:v>
                </c:pt>
                <c:pt idx="20">
                  <c:v>1.0281719388828756</c:v>
                </c:pt>
                <c:pt idx="21">
                  <c:v>1.0518383819574022</c:v>
                </c:pt>
                <c:pt idx="22">
                  <c:v>1.0514612719477323</c:v>
                </c:pt>
                <c:pt idx="23">
                  <c:v>1.226424367977315</c:v>
                </c:pt>
                <c:pt idx="24">
                  <c:v>1.0498174716931989</c:v>
                </c:pt>
                <c:pt idx="25">
                  <c:v>1.0251416525913</c:v>
                </c:pt>
                <c:pt idx="26">
                  <c:v>1.0602198616640173</c:v>
                </c:pt>
                <c:pt idx="27">
                  <c:v>1</c:v>
                </c:pt>
                <c:pt idx="28">
                  <c:v>1.1164860891939594</c:v>
                </c:pt>
                <c:pt idx="29">
                  <c:v>1.2724632222029304</c:v>
                </c:pt>
                <c:pt idx="30">
                  <c:v>1</c:v>
                </c:pt>
                <c:pt idx="31">
                  <c:v>1</c:v>
                </c:pt>
              </c:numCache>
            </c:numRef>
          </c:val>
          <c:extLst>
            <c:ext xmlns:c16="http://schemas.microsoft.com/office/drawing/2014/chart" uri="{C3380CC4-5D6E-409C-BE32-E72D297353CC}">
              <c16:uniqueId val="{00000000-95E0-4B14-BB82-E4E423FEBAC0}"/>
            </c:ext>
          </c:extLst>
        </c:ser>
        <c:ser>
          <c:idx val="1"/>
          <c:order val="1"/>
          <c:tx>
            <c:strRef>
              <c:f>'New share self-employed'!$AD$6</c:f>
              <c:strCache>
                <c:ptCount val="1"/>
                <c:pt idx="0">
                  <c:v>2017</c:v>
                </c:pt>
              </c:strCache>
            </c:strRef>
          </c:tx>
          <c:spPr>
            <a:solidFill>
              <a:schemeClr val="tx1"/>
            </a:solidFill>
            <a:ln>
              <a:solidFill>
                <a:schemeClr val="tx1"/>
              </a:solidFill>
            </a:ln>
            <a:effectLst/>
          </c:spPr>
          <c:invertIfNegative val="0"/>
          <c:cat>
            <c:strRef>
              <c:f>'New share self-employed'!$AF$79:$AF$110</c:f>
              <c:strCache>
                <c:ptCount val="32"/>
                <c:pt idx="0">
                  <c:v>FI</c:v>
                </c:pt>
                <c:pt idx="1">
                  <c:v>FR</c:v>
                </c:pt>
                <c:pt idx="2">
                  <c:v>HR</c:v>
                </c:pt>
                <c:pt idx="3">
                  <c:v>IE</c:v>
                </c:pt>
                <c:pt idx="4">
                  <c:v>NL</c:v>
                </c:pt>
                <c:pt idx="5">
                  <c:v>RS</c:v>
                </c:pt>
                <c:pt idx="6">
                  <c:v>SE</c:v>
                </c:pt>
                <c:pt idx="7">
                  <c:v>UK</c:v>
                </c:pt>
                <c:pt idx="8">
                  <c:v>CY</c:v>
                </c:pt>
                <c:pt idx="9">
                  <c:v>MT</c:v>
                </c:pt>
                <c:pt idx="10">
                  <c:v>BG</c:v>
                </c:pt>
                <c:pt idx="11">
                  <c:v>LT</c:v>
                </c:pt>
                <c:pt idx="12">
                  <c:v>PL</c:v>
                </c:pt>
                <c:pt idx="13">
                  <c:v>DE</c:v>
                </c:pt>
                <c:pt idx="14">
                  <c:v>EL</c:v>
                </c:pt>
                <c:pt idx="15">
                  <c:v>ES</c:v>
                </c:pt>
                <c:pt idx="16">
                  <c:v>AT</c:v>
                </c:pt>
                <c:pt idx="17">
                  <c:v>PT</c:v>
                </c:pt>
                <c:pt idx="18">
                  <c:v>CZ</c:v>
                </c:pt>
                <c:pt idx="19">
                  <c:v>HU</c:v>
                </c:pt>
                <c:pt idx="20">
                  <c:v>BE</c:v>
                </c:pt>
                <c:pt idx="21">
                  <c:v>RO</c:v>
                </c:pt>
                <c:pt idx="22">
                  <c:v>EE</c:v>
                </c:pt>
                <c:pt idx="23">
                  <c:v>SI</c:v>
                </c:pt>
                <c:pt idx="24">
                  <c:v>LV</c:v>
                </c:pt>
                <c:pt idx="25">
                  <c:v>LU</c:v>
                </c:pt>
                <c:pt idx="26">
                  <c:v>IT</c:v>
                </c:pt>
                <c:pt idx="27">
                  <c:v>NO</c:v>
                </c:pt>
                <c:pt idx="28">
                  <c:v>SK</c:v>
                </c:pt>
                <c:pt idx="29">
                  <c:v>DK</c:v>
                </c:pt>
                <c:pt idx="30">
                  <c:v>CH</c:v>
                </c:pt>
                <c:pt idx="31">
                  <c:v>IS</c:v>
                </c:pt>
              </c:strCache>
            </c:strRef>
          </c:cat>
          <c:val>
            <c:numRef>
              <c:f>'New share self-employed'!$AH$79:$AH$110</c:f>
              <c:numCache>
                <c:formatCode>0.00</c:formatCode>
                <c:ptCount val="32"/>
                <c:pt idx="0">
                  <c:v>1</c:v>
                </c:pt>
                <c:pt idx="1">
                  <c:v>1</c:v>
                </c:pt>
                <c:pt idx="2">
                  <c:v>1</c:v>
                </c:pt>
                <c:pt idx="3">
                  <c:v>1</c:v>
                </c:pt>
                <c:pt idx="4">
                  <c:v>1</c:v>
                </c:pt>
                <c:pt idx="5">
                  <c:v>1</c:v>
                </c:pt>
                <c:pt idx="6">
                  <c:v>1</c:v>
                </c:pt>
                <c:pt idx="7">
                  <c:v>1</c:v>
                </c:pt>
                <c:pt idx="8">
                  <c:v>1.001283927025171</c:v>
                </c:pt>
                <c:pt idx="9">
                  <c:v>1.0018178368533501</c:v>
                </c:pt>
                <c:pt idx="10">
                  <c:v>1.0055987494022485</c:v>
                </c:pt>
                <c:pt idx="11">
                  <c:v>1.0062725684751423</c:v>
                </c:pt>
                <c:pt idx="12">
                  <c:v>1.0063330541711857</c:v>
                </c:pt>
                <c:pt idx="13">
                  <c:v>1.0065686978281612</c:v>
                </c:pt>
                <c:pt idx="14">
                  <c:v>1.0073750542382205</c:v>
                </c:pt>
                <c:pt idx="15">
                  <c:v>1.008162941980471</c:v>
                </c:pt>
                <c:pt idx="16">
                  <c:v>1.0088917517558553</c:v>
                </c:pt>
                <c:pt idx="17">
                  <c:v>1.0102960783802677</c:v>
                </c:pt>
                <c:pt idx="18">
                  <c:v>1.0107344001378842</c:v>
                </c:pt>
                <c:pt idx="19">
                  <c:v>1.010792409830245</c:v>
                </c:pt>
                <c:pt idx="20">
                  <c:v>1.0148982331687744</c:v>
                </c:pt>
                <c:pt idx="21">
                  <c:v>1.0169047545013745</c:v>
                </c:pt>
                <c:pt idx="22">
                  <c:v>1.0189981540800093</c:v>
                </c:pt>
                <c:pt idx="23">
                  <c:v>1.0215923927131165</c:v>
                </c:pt>
                <c:pt idx="24">
                  <c:v>1.0282593700603995</c:v>
                </c:pt>
                <c:pt idx="25">
                  <c:v>1.0312005515692357</c:v>
                </c:pt>
                <c:pt idx="26">
                  <c:v>1.0352435072555279</c:v>
                </c:pt>
                <c:pt idx="27">
                  <c:v>1.064557471675784</c:v>
                </c:pt>
                <c:pt idx="28">
                  <c:v>1.0873981888537019</c:v>
                </c:pt>
                <c:pt idx="29">
                  <c:v>1.2085403367704786</c:v>
                </c:pt>
              </c:numCache>
            </c:numRef>
          </c:val>
          <c:extLst>
            <c:ext xmlns:c16="http://schemas.microsoft.com/office/drawing/2014/chart" uri="{C3380CC4-5D6E-409C-BE32-E72D297353CC}">
              <c16:uniqueId val="{00000001-95E0-4B14-BB82-E4E423FEBAC0}"/>
            </c:ext>
          </c:extLst>
        </c:ser>
        <c:dLbls>
          <c:showLegendKey val="0"/>
          <c:showVal val="0"/>
          <c:showCatName val="0"/>
          <c:showSerName val="0"/>
          <c:showPercent val="0"/>
          <c:showBubbleSize val="0"/>
        </c:dLbls>
        <c:gapWidth val="219"/>
        <c:overlap val="-27"/>
        <c:axId val="655759928"/>
        <c:axId val="655764192"/>
      </c:barChart>
      <c:catAx>
        <c:axId val="6557599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55764192"/>
        <c:crosses val="autoZero"/>
        <c:auto val="1"/>
        <c:lblAlgn val="ctr"/>
        <c:lblOffset val="100"/>
        <c:noMultiLvlLbl val="0"/>
      </c:catAx>
      <c:valAx>
        <c:axId val="655764192"/>
        <c:scaling>
          <c:orientation val="minMax"/>
          <c:max val="1.3"/>
          <c:min val="0.70000000000000007"/>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5575992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chart" Target="../charts/chart9.xml"/><Relationship Id="rId1"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xdr:from>
      <xdr:col>22</xdr:col>
      <xdr:colOff>285750</xdr:colOff>
      <xdr:row>55</xdr:row>
      <xdr:rowOff>80010</xdr:rowOff>
    </xdr:from>
    <xdr:to>
      <xdr:col>29</xdr:col>
      <xdr:colOff>590550</xdr:colOff>
      <xdr:row>70</xdr:row>
      <xdr:rowOff>80010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22</xdr:col>
      <xdr:colOff>0</xdr:colOff>
      <xdr:row>74</xdr:row>
      <xdr:rowOff>0</xdr:rowOff>
    </xdr:from>
    <xdr:to>
      <xdr:col>29</xdr:col>
      <xdr:colOff>304800</xdr:colOff>
      <xdr:row>89</xdr:row>
      <xdr:rowOff>0</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22</xdr:col>
      <xdr:colOff>0</xdr:colOff>
      <xdr:row>94</xdr:row>
      <xdr:rowOff>0</xdr:rowOff>
    </xdr:from>
    <xdr:to>
      <xdr:col>29</xdr:col>
      <xdr:colOff>304800</xdr:colOff>
      <xdr:row>109</xdr:row>
      <xdr:rowOff>0</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22</xdr:col>
      <xdr:colOff>0</xdr:colOff>
      <xdr:row>113</xdr:row>
      <xdr:rowOff>0</xdr:rowOff>
    </xdr:from>
    <xdr:to>
      <xdr:col>29</xdr:col>
      <xdr:colOff>304800</xdr:colOff>
      <xdr:row>128</xdr:row>
      <xdr:rowOff>0</xdr:rowOff>
    </xdr:to>
    <xdr:graphicFrame macro="">
      <xdr:nvGraphicFramePr>
        <xdr:cNvPr id="6"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37</xdr:col>
      <xdr:colOff>190500</xdr:colOff>
      <xdr:row>55</xdr:row>
      <xdr:rowOff>91440</xdr:rowOff>
    </xdr:from>
    <xdr:to>
      <xdr:col>44</xdr:col>
      <xdr:colOff>495300</xdr:colOff>
      <xdr:row>70</xdr:row>
      <xdr:rowOff>91440</xdr:rowOff>
    </xdr:to>
    <xdr:graphicFrame macro="">
      <xdr:nvGraphicFramePr>
        <xdr:cNvPr id="7"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38</xdr:col>
      <xdr:colOff>0</xdr:colOff>
      <xdr:row>76</xdr:row>
      <xdr:rowOff>0</xdr:rowOff>
    </xdr:from>
    <xdr:to>
      <xdr:col>45</xdr:col>
      <xdr:colOff>304800</xdr:colOff>
      <xdr:row>91</xdr:row>
      <xdr:rowOff>0</xdr:rowOff>
    </xdr:to>
    <xdr:graphicFrame macro="">
      <xdr:nvGraphicFramePr>
        <xdr:cNvPr id="8"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38</xdr:col>
      <xdr:colOff>0</xdr:colOff>
      <xdr:row>94</xdr:row>
      <xdr:rowOff>0</xdr:rowOff>
    </xdr:from>
    <xdr:to>
      <xdr:col>45</xdr:col>
      <xdr:colOff>304800</xdr:colOff>
      <xdr:row>109</xdr:row>
      <xdr:rowOff>0</xdr:rowOff>
    </xdr:to>
    <xdr:graphicFrame macro="">
      <xdr:nvGraphicFramePr>
        <xdr:cNvPr id="9" name="Chart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2.xml><?xml version="1.0" encoding="utf-8"?>
<xdr:wsDr xmlns:xdr="http://schemas.openxmlformats.org/drawingml/2006/spreadsheetDrawing" xmlns:a="http://schemas.openxmlformats.org/drawingml/2006/main">
  <xdr:oneCellAnchor>
    <xdr:from>
      <xdr:col>1</xdr:col>
      <xdr:colOff>0</xdr:colOff>
      <xdr:row>45</xdr:row>
      <xdr:rowOff>0</xdr:rowOff>
    </xdr:from>
    <xdr:ext cx="10047619" cy="2320011"/>
    <xdr:pic>
      <xdr:nvPicPr>
        <xdr:cNvPr id="2" name="Picture 1"/>
        <xdr:cNvPicPr>
          <a:picLocks noChangeAspect="1"/>
        </xdr:cNvPicPr>
      </xdr:nvPicPr>
      <xdr:blipFill>
        <a:blip xmlns:r="http://schemas.openxmlformats.org/officeDocument/2006/relationships" r:embed="rId1"/>
        <a:stretch>
          <a:fillRect/>
        </a:stretch>
      </xdr:blipFill>
      <xdr:spPr>
        <a:xfrm>
          <a:off x="609600" y="8572500"/>
          <a:ext cx="10047619" cy="2320011"/>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xdr:from>
      <xdr:col>34</xdr:col>
      <xdr:colOff>182880</xdr:colOff>
      <xdr:row>4</xdr:row>
      <xdr:rowOff>133350</xdr:rowOff>
    </xdr:from>
    <xdr:to>
      <xdr:col>46</xdr:col>
      <xdr:colOff>30480</xdr:colOff>
      <xdr:row>19</xdr:row>
      <xdr:rowOff>133350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36</xdr:col>
      <xdr:colOff>0</xdr:colOff>
      <xdr:row>77</xdr:row>
      <xdr:rowOff>0</xdr:rowOff>
    </xdr:from>
    <xdr:to>
      <xdr:col>47</xdr:col>
      <xdr:colOff>457200</xdr:colOff>
      <xdr:row>91</xdr:row>
      <xdr:rowOff>167640</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20"/>
  <sheetViews>
    <sheetView tabSelected="1" workbookViewId="0"/>
  </sheetViews>
  <sheetFormatPr defaultRowHeight="14.4"/>
  <sheetData>
    <row r="2" spans="2:5">
      <c r="B2" s="43" t="s">
        <v>1331</v>
      </c>
    </row>
    <row r="3" spans="2:5">
      <c r="B3" t="s">
        <v>1332</v>
      </c>
    </row>
    <row r="4" spans="2:5">
      <c r="B4" t="s">
        <v>1333</v>
      </c>
    </row>
    <row r="8" spans="2:5">
      <c r="B8" t="s">
        <v>1334</v>
      </c>
    </row>
    <row r="9" spans="2:5">
      <c r="B9" t="s">
        <v>1340</v>
      </c>
      <c r="E9" t="s">
        <v>1341</v>
      </c>
    </row>
    <row r="10" spans="2:5">
      <c r="B10" s="43" t="s">
        <v>1339</v>
      </c>
      <c r="E10" t="s">
        <v>1335</v>
      </c>
    </row>
    <row r="11" spans="2:5">
      <c r="B11" s="43" t="s">
        <v>1336</v>
      </c>
      <c r="E11" t="s">
        <v>1358</v>
      </c>
    </row>
    <row r="12" spans="2:5">
      <c r="B12" s="43" t="s">
        <v>1337</v>
      </c>
      <c r="E12" t="s">
        <v>1338</v>
      </c>
    </row>
    <row r="13" spans="2:5">
      <c r="B13" s="43" t="s">
        <v>1342</v>
      </c>
      <c r="E13" t="s">
        <v>1343</v>
      </c>
    </row>
    <row r="14" spans="2:5">
      <c r="B14" s="43" t="s">
        <v>1344</v>
      </c>
      <c r="E14" t="s">
        <v>1345</v>
      </c>
    </row>
    <row r="15" spans="2:5">
      <c r="B15" s="43" t="s">
        <v>1346</v>
      </c>
      <c r="E15" t="s">
        <v>1347</v>
      </c>
    </row>
    <row r="16" spans="2:5">
      <c r="B16" s="43" t="s">
        <v>1348</v>
      </c>
      <c r="E16" t="s">
        <v>1349</v>
      </c>
    </row>
    <row r="17" spans="2:5">
      <c r="B17" s="43" t="s">
        <v>1350</v>
      </c>
      <c r="E17" t="s">
        <v>1351</v>
      </c>
    </row>
    <row r="18" spans="2:5">
      <c r="B18" s="43" t="s">
        <v>1352</v>
      </c>
      <c r="E18" t="s">
        <v>1353</v>
      </c>
    </row>
    <row r="19" spans="2:5">
      <c r="B19" s="43" t="s">
        <v>1354</v>
      </c>
      <c r="E19" t="s">
        <v>1355</v>
      </c>
    </row>
    <row r="20" spans="2:5">
      <c r="B20" s="43" t="s">
        <v>1356</v>
      </c>
      <c r="E20" t="s">
        <v>1357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8"/>
  <sheetViews>
    <sheetView workbookViewId="0"/>
  </sheetViews>
  <sheetFormatPr defaultRowHeight="14.4"/>
  <cols>
    <col min="2" max="2" width="17.109375" customWidth="1"/>
    <col min="4" max="4" width="9.5546875" bestFit="1" customWidth="1"/>
    <col min="5" max="5" width="16.88671875" customWidth="1"/>
    <col min="6" max="6" width="18.6640625" customWidth="1"/>
    <col min="7" max="7" width="187.44140625" customWidth="1"/>
  </cols>
  <sheetData>
    <row r="1" spans="1:7">
      <c r="A1" s="43" t="s">
        <v>352</v>
      </c>
    </row>
    <row r="3" spans="1:7">
      <c r="A3" t="s">
        <v>4</v>
      </c>
      <c r="B3" t="s">
        <v>5</v>
      </c>
      <c r="C3" t="s">
        <v>6</v>
      </c>
      <c r="D3" t="s">
        <v>7</v>
      </c>
      <c r="E3" t="s">
        <v>8</v>
      </c>
      <c r="F3" t="s">
        <v>9</v>
      </c>
      <c r="G3" t="s">
        <v>10</v>
      </c>
    </row>
    <row r="4" spans="1:7">
      <c r="A4">
        <v>2017</v>
      </c>
      <c r="B4" s="1">
        <v>43055</v>
      </c>
      <c r="C4" s="2" t="s">
        <v>11</v>
      </c>
      <c r="D4" s="5" t="s">
        <v>12</v>
      </c>
      <c r="E4" s="5" t="s">
        <v>13</v>
      </c>
      <c r="F4" s="3" t="s">
        <v>14</v>
      </c>
      <c r="G4" s="4" t="s">
        <v>32</v>
      </c>
    </row>
    <row r="5" spans="1:7" ht="28.8">
      <c r="A5">
        <v>2017</v>
      </c>
      <c r="B5" s="11">
        <v>43056</v>
      </c>
      <c r="C5" s="12" t="s">
        <v>19</v>
      </c>
      <c r="D5" s="13" t="s">
        <v>20</v>
      </c>
      <c r="E5" s="14" t="s">
        <v>21</v>
      </c>
      <c r="F5" s="13" t="s">
        <v>14</v>
      </c>
      <c r="G5" s="15" t="s">
        <v>22</v>
      </c>
    </row>
    <row r="6" spans="1:7">
      <c r="A6">
        <v>2017</v>
      </c>
      <c r="B6" s="1">
        <v>43265</v>
      </c>
      <c r="C6" s="2" t="s">
        <v>0</v>
      </c>
      <c r="D6" s="3" t="s">
        <v>1</v>
      </c>
      <c r="E6" s="2" t="s">
        <v>2</v>
      </c>
      <c r="F6" s="3">
        <v>2019</v>
      </c>
      <c r="G6" s="4" t="s">
        <v>3</v>
      </c>
    </row>
    <row r="7" spans="1:7" ht="119.4">
      <c r="A7">
        <v>2017</v>
      </c>
      <c r="B7" s="6">
        <v>42549</v>
      </c>
      <c r="C7" s="7" t="s">
        <v>15</v>
      </c>
      <c r="D7" s="8" t="s">
        <v>16</v>
      </c>
      <c r="E7" s="8" t="s">
        <v>17</v>
      </c>
      <c r="F7" s="9" t="s">
        <v>14</v>
      </c>
      <c r="G7" s="10" t="s">
        <v>31</v>
      </c>
    </row>
    <row r="8" spans="1:7">
      <c r="A8">
        <v>2016</v>
      </c>
      <c r="B8" s="16">
        <v>43055</v>
      </c>
      <c r="C8" s="16" t="s">
        <v>11</v>
      </c>
      <c r="D8" s="17" t="s">
        <v>12</v>
      </c>
      <c r="E8" s="17" t="s">
        <v>13</v>
      </c>
      <c r="F8" s="18" t="s">
        <v>14</v>
      </c>
      <c r="G8" s="19" t="s">
        <v>32</v>
      </c>
    </row>
    <row r="9" spans="1:7" ht="28.8">
      <c r="A9">
        <v>2016</v>
      </c>
      <c r="B9" s="16">
        <v>43056</v>
      </c>
      <c r="C9" s="16" t="s">
        <v>19</v>
      </c>
      <c r="D9" s="18" t="s">
        <v>20</v>
      </c>
      <c r="E9" s="17" t="s">
        <v>21</v>
      </c>
      <c r="F9" s="18" t="s">
        <v>14</v>
      </c>
      <c r="G9" s="19" t="s">
        <v>22</v>
      </c>
    </row>
    <row r="10" spans="1:7" ht="132.6">
      <c r="A10">
        <v>2016</v>
      </c>
      <c r="B10" s="20">
        <v>42549</v>
      </c>
      <c r="C10" s="20" t="s">
        <v>15</v>
      </c>
      <c r="D10" s="21" t="s">
        <v>16</v>
      </c>
      <c r="E10" s="21" t="s">
        <v>17</v>
      </c>
      <c r="F10" s="22" t="s">
        <v>14</v>
      </c>
      <c r="G10" s="23" t="s">
        <v>18</v>
      </c>
    </row>
    <row r="11" spans="1:7">
      <c r="A11">
        <v>2015</v>
      </c>
      <c r="B11" s="20">
        <v>42541</v>
      </c>
      <c r="C11" s="24" t="s">
        <v>11</v>
      </c>
      <c r="D11" s="21" t="s">
        <v>12</v>
      </c>
      <c r="E11" s="21" t="s">
        <v>23</v>
      </c>
      <c r="F11" s="22" t="s">
        <v>14</v>
      </c>
      <c r="G11" s="25" t="s">
        <v>24</v>
      </c>
    </row>
    <row r="12" spans="1:7" ht="132.6">
      <c r="A12">
        <v>2015</v>
      </c>
      <c r="B12" s="20">
        <v>42549</v>
      </c>
      <c r="C12" s="20" t="s">
        <v>15</v>
      </c>
      <c r="D12" s="21" t="s">
        <v>16</v>
      </c>
      <c r="E12" s="21" t="s">
        <v>25</v>
      </c>
      <c r="F12" s="22" t="s">
        <v>14</v>
      </c>
      <c r="G12" s="23" t="s">
        <v>18</v>
      </c>
    </row>
    <row r="13" spans="1:7" ht="43.2">
      <c r="A13">
        <v>2015</v>
      </c>
      <c r="B13" s="20">
        <v>42656</v>
      </c>
      <c r="C13" s="20" t="s">
        <v>26</v>
      </c>
      <c r="D13" s="21" t="s">
        <v>27</v>
      </c>
      <c r="E13" s="21" t="s">
        <v>28</v>
      </c>
      <c r="F13" s="21" t="s">
        <v>29</v>
      </c>
      <c r="G13" s="26" t="s">
        <v>30</v>
      </c>
    </row>
    <row r="14" spans="1:7">
      <c r="A14">
        <v>2014</v>
      </c>
      <c r="B14" s="20">
        <v>42249</v>
      </c>
      <c r="C14" s="21" t="s">
        <v>11</v>
      </c>
      <c r="D14" s="21" t="s">
        <v>33</v>
      </c>
      <c r="E14" s="21" t="s">
        <v>34</v>
      </c>
      <c r="F14" s="21" t="s">
        <v>14</v>
      </c>
      <c r="G14" s="27" t="s">
        <v>35</v>
      </c>
    </row>
    <row r="15" spans="1:7" ht="28.8">
      <c r="A15">
        <v>2014</v>
      </c>
      <c r="B15" s="20">
        <v>42339</v>
      </c>
      <c r="C15" s="21" t="s">
        <v>36</v>
      </c>
      <c r="D15" s="22" t="s">
        <v>37</v>
      </c>
      <c r="E15" s="21" t="s">
        <v>34</v>
      </c>
      <c r="F15" s="22"/>
      <c r="G15" s="27" t="s">
        <v>38</v>
      </c>
    </row>
    <row r="16" spans="1:7" ht="28.8">
      <c r="A16">
        <v>2014</v>
      </c>
      <c r="B16" s="20">
        <v>42460</v>
      </c>
      <c r="C16" s="21" t="s">
        <v>39</v>
      </c>
      <c r="D16" s="22" t="s">
        <v>40</v>
      </c>
      <c r="E16" s="21" t="s">
        <v>34</v>
      </c>
      <c r="F16" s="22"/>
      <c r="G16" s="27" t="s">
        <v>41</v>
      </c>
    </row>
    <row r="17" spans="1:7" ht="28.8">
      <c r="A17">
        <v>2013</v>
      </c>
      <c r="B17" s="20">
        <v>41929</v>
      </c>
      <c r="C17" s="21" t="s">
        <v>42</v>
      </c>
      <c r="D17" s="21" t="s">
        <v>43</v>
      </c>
      <c r="E17" s="22" t="s">
        <v>44</v>
      </c>
      <c r="F17" s="22" t="s">
        <v>14</v>
      </c>
      <c r="G17" s="28" t="s">
        <v>45</v>
      </c>
    </row>
    <row r="18" spans="1:7" ht="27">
      <c r="A18">
        <v>2013</v>
      </c>
      <c r="B18" s="20">
        <v>41963</v>
      </c>
      <c r="C18" s="21" t="s">
        <v>46</v>
      </c>
      <c r="D18" s="21" t="s">
        <v>47</v>
      </c>
      <c r="E18" s="22" t="s">
        <v>44</v>
      </c>
      <c r="F18" s="22" t="s">
        <v>14</v>
      </c>
      <c r="G18" s="27" t="s">
        <v>48</v>
      </c>
    </row>
    <row r="19" spans="1:7" ht="26.4">
      <c r="A19">
        <v>2013</v>
      </c>
      <c r="B19" s="20">
        <v>42013</v>
      </c>
      <c r="C19" s="21" t="s">
        <v>49</v>
      </c>
      <c r="D19" s="21" t="s">
        <v>50</v>
      </c>
      <c r="E19" s="22" t="s">
        <v>44</v>
      </c>
      <c r="F19" s="22" t="s">
        <v>14</v>
      </c>
      <c r="G19" s="23" t="s">
        <v>51</v>
      </c>
    </row>
    <row r="20" spans="1:7">
      <c r="A20">
        <v>2013</v>
      </c>
      <c r="B20" s="20">
        <v>42013</v>
      </c>
      <c r="C20" s="22" t="s">
        <v>11</v>
      </c>
      <c r="D20" s="21" t="s">
        <v>12</v>
      </c>
      <c r="E20" s="22" t="s">
        <v>44</v>
      </c>
      <c r="F20" s="22" t="s">
        <v>14</v>
      </c>
      <c r="G20" s="23" t="s">
        <v>52</v>
      </c>
    </row>
    <row r="21" spans="1:7" ht="57.6">
      <c r="A21">
        <v>2013</v>
      </c>
      <c r="B21" s="20">
        <v>42282</v>
      </c>
      <c r="C21" s="22" t="s">
        <v>53</v>
      </c>
      <c r="D21" s="22" t="s">
        <v>54</v>
      </c>
      <c r="E21" s="22" t="s">
        <v>44</v>
      </c>
      <c r="F21" s="22" t="s">
        <v>55</v>
      </c>
      <c r="G21" s="28" t="s">
        <v>56</v>
      </c>
    </row>
    <row r="22" spans="1:7" ht="26.4">
      <c r="A22">
        <v>2012</v>
      </c>
      <c r="B22" s="20">
        <v>41653</v>
      </c>
      <c r="C22" s="21" t="s">
        <v>57</v>
      </c>
      <c r="D22" s="21" t="s">
        <v>58</v>
      </c>
      <c r="E22" s="22" t="s">
        <v>59</v>
      </c>
      <c r="F22" s="21" t="s">
        <v>60</v>
      </c>
      <c r="G22" s="29" t="s">
        <v>61</v>
      </c>
    </row>
    <row r="23" spans="1:7">
      <c r="A23">
        <v>2012</v>
      </c>
      <c r="B23" s="20">
        <v>41652</v>
      </c>
      <c r="C23" s="22" t="s">
        <v>62</v>
      </c>
      <c r="D23" s="22" t="s">
        <v>63</v>
      </c>
      <c r="E23" s="22" t="s">
        <v>59</v>
      </c>
      <c r="F23" s="22" t="s">
        <v>14</v>
      </c>
      <c r="G23" s="30" t="s">
        <v>64</v>
      </c>
    </row>
    <row r="24" spans="1:7" ht="26.4">
      <c r="A24">
        <v>2012</v>
      </c>
      <c r="B24" s="20">
        <v>41982</v>
      </c>
      <c r="C24" s="22" t="s">
        <v>62</v>
      </c>
      <c r="D24" s="21" t="s">
        <v>40</v>
      </c>
      <c r="E24" s="22" t="s">
        <v>59</v>
      </c>
      <c r="F24" s="22" t="s">
        <v>60</v>
      </c>
      <c r="G24" s="29" t="s">
        <v>65</v>
      </c>
    </row>
    <row r="25" spans="1:7">
      <c r="A25">
        <v>2012</v>
      </c>
      <c r="B25" s="20">
        <v>41653</v>
      </c>
      <c r="C25" s="21" t="s">
        <v>49</v>
      </c>
      <c r="D25" s="21" t="s">
        <v>66</v>
      </c>
      <c r="E25" s="22" t="s">
        <v>59</v>
      </c>
      <c r="F25" s="22" t="s">
        <v>14</v>
      </c>
      <c r="G25" s="29" t="s">
        <v>67</v>
      </c>
    </row>
    <row r="26" spans="1:7">
      <c r="A26">
        <v>2012</v>
      </c>
      <c r="B26" s="20">
        <v>41653</v>
      </c>
      <c r="C26" s="21" t="s">
        <v>11</v>
      </c>
      <c r="D26" s="21" t="s">
        <v>12</v>
      </c>
      <c r="E26" s="22" t="s">
        <v>59</v>
      </c>
      <c r="F26" s="22" t="s">
        <v>14</v>
      </c>
      <c r="G26" s="29" t="s">
        <v>52</v>
      </c>
    </row>
    <row r="27" spans="1:7">
      <c r="A27">
        <v>2012</v>
      </c>
      <c r="B27" s="20">
        <v>41653</v>
      </c>
      <c r="C27" s="21" t="s">
        <v>68</v>
      </c>
      <c r="D27" s="21" t="s">
        <v>69</v>
      </c>
      <c r="E27" s="22" t="s">
        <v>59</v>
      </c>
      <c r="F27" s="22" t="s">
        <v>14</v>
      </c>
      <c r="G27" s="29" t="s">
        <v>70</v>
      </c>
    </row>
    <row r="28" spans="1:7">
      <c r="A28">
        <v>2012</v>
      </c>
      <c r="B28" s="20">
        <v>41653</v>
      </c>
      <c r="C28" s="21" t="s">
        <v>0</v>
      </c>
      <c r="D28" s="21" t="s">
        <v>69</v>
      </c>
      <c r="E28" s="22" t="s">
        <v>59</v>
      </c>
      <c r="F28" s="22" t="s">
        <v>14</v>
      </c>
      <c r="G28" s="29" t="s">
        <v>70</v>
      </c>
    </row>
    <row r="29" spans="1:7">
      <c r="A29">
        <v>2012</v>
      </c>
      <c r="B29" s="20">
        <v>41652</v>
      </c>
      <c r="C29" s="21" t="s">
        <v>71</v>
      </c>
      <c r="D29" s="21" t="s">
        <v>69</v>
      </c>
      <c r="E29" s="22" t="s">
        <v>59</v>
      </c>
      <c r="F29" s="22" t="s">
        <v>14</v>
      </c>
      <c r="G29" s="29" t="s">
        <v>70</v>
      </c>
    </row>
    <row r="30" spans="1:7" ht="28.8">
      <c r="A30">
        <v>2012</v>
      </c>
      <c r="B30" s="20">
        <v>42024</v>
      </c>
      <c r="C30" s="22" t="s">
        <v>72</v>
      </c>
      <c r="D30" s="22" t="s">
        <v>58</v>
      </c>
      <c r="E30" s="22" t="s">
        <v>59</v>
      </c>
      <c r="F30" s="22" t="s">
        <v>60</v>
      </c>
      <c r="G30" s="30" t="s">
        <v>73</v>
      </c>
    </row>
    <row r="31" spans="1:7" ht="158.4">
      <c r="A31">
        <v>2011</v>
      </c>
      <c r="B31" s="31">
        <v>41239</v>
      </c>
      <c r="C31" s="28" t="s">
        <v>53</v>
      </c>
      <c r="D31" s="28" t="s">
        <v>74</v>
      </c>
      <c r="E31" s="28" t="s">
        <v>75</v>
      </c>
      <c r="F31" s="28" t="s">
        <v>14</v>
      </c>
      <c r="G31" s="28" t="s">
        <v>76</v>
      </c>
    </row>
    <row r="32" spans="1:7" ht="144">
      <c r="A32">
        <v>2011</v>
      </c>
      <c r="B32" s="31">
        <v>41239</v>
      </c>
      <c r="C32" s="28" t="s">
        <v>53</v>
      </c>
      <c r="D32" s="28" t="s">
        <v>1</v>
      </c>
      <c r="E32" s="28" t="s">
        <v>75</v>
      </c>
      <c r="F32" s="28" t="s">
        <v>14</v>
      </c>
      <c r="G32" s="28" t="s">
        <v>77</v>
      </c>
    </row>
    <row r="33" spans="1:7" ht="15.6">
      <c r="A33">
        <v>2011</v>
      </c>
      <c r="B33" s="31">
        <v>41292</v>
      </c>
      <c r="C33" s="23" t="s">
        <v>49</v>
      </c>
      <c r="D33" s="23" t="s">
        <v>66</v>
      </c>
      <c r="E33" s="28" t="s">
        <v>75</v>
      </c>
      <c r="F33" s="28" t="s">
        <v>14</v>
      </c>
      <c r="G33" s="32" t="s">
        <v>78</v>
      </c>
    </row>
    <row r="34" spans="1:7" ht="31.2">
      <c r="A34">
        <v>2011</v>
      </c>
      <c r="B34" s="31">
        <v>41292</v>
      </c>
      <c r="C34" s="23" t="s">
        <v>11</v>
      </c>
      <c r="D34" s="23" t="s">
        <v>12</v>
      </c>
      <c r="E34" s="28" t="s">
        <v>75</v>
      </c>
      <c r="F34" s="28" t="s">
        <v>14</v>
      </c>
      <c r="G34" s="32" t="s">
        <v>79</v>
      </c>
    </row>
    <row r="35" spans="1:7">
      <c r="A35">
        <v>2011</v>
      </c>
      <c r="B35" s="31">
        <v>41292</v>
      </c>
      <c r="C35" s="23" t="s">
        <v>26</v>
      </c>
      <c r="D35" s="23" t="s">
        <v>80</v>
      </c>
      <c r="E35" s="28" t="s">
        <v>75</v>
      </c>
      <c r="F35" s="28" t="s">
        <v>81</v>
      </c>
      <c r="G35" s="23" t="s">
        <v>82</v>
      </c>
    </row>
    <row r="36" spans="1:7" ht="15.6">
      <c r="A36">
        <v>2011</v>
      </c>
      <c r="B36" s="31">
        <v>41292</v>
      </c>
      <c r="C36" s="23" t="s">
        <v>26</v>
      </c>
      <c r="D36" s="23" t="s">
        <v>69</v>
      </c>
      <c r="E36" s="28" t="s">
        <v>75</v>
      </c>
      <c r="F36" s="28" t="s">
        <v>14</v>
      </c>
      <c r="G36" s="32" t="s">
        <v>83</v>
      </c>
    </row>
    <row r="37" spans="1:7" ht="15.6">
      <c r="A37">
        <v>2011</v>
      </c>
      <c r="B37" s="31">
        <v>41292</v>
      </c>
      <c r="C37" s="23" t="s">
        <v>0</v>
      </c>
      <c r="D37" s="23" t="s">
        <v>69</v>
      </c>
      <c r="E37" s="28" t="s">
        <v>75</v>
      </c>
      <c r="F37" s="28" t="s">
        <v>14</v>
      </c>
      <c r="G37" s="32" t="s">
        <v>84</v>
      </c>
    </row>
    <row r="38" spans="1:7" ht="15.6">
      <c r="A38">
        <v>2011</v>
      </c>
      <c r="B38" s="31">
        <v>41292</v>
      </c>
      <c r="C38" s="23" t="s">
        <v>71</v>
      </c>
      <c r="D38" s="23" t="s">
        <v>69</v>
      </c>
      <c r="E38" s="28" t="s">
        <v>75</v>
      </c>
      <c r="F38" s="28" t="s">
        <v>14</v>
      </c>
      <c r="G38" s="32" t="s">
        <v>85</v>
      </c>
    </row>
    <row r="39" spans="1:7" ht="43.2">
      <c r="A39">
        <v>2011</v>
      </c>
      <c r="B39" s="31">
        <v>41429</v>
      </c>
      <c r="C39" s="28" t="s">
        <v>86</v>
      </c>
      <c r="D39" s="23" t="s">
        <v>87</v>
      </c>
      <c r="E39" s="28" t="s">
        <v>75</v>
      </c>
      <c r="F39" s="28" t="s">
        <v>81</v>
      </c>
      <c r="G39" s="28" t="s">
        <v>88</v>
      </c>
    </row>
    <row r="40" spans="1:7">
      <c r="A40">
        <v>2011</v>
      </c>
      <c r="B40" s="31">
        <v>41429</v>
      </c>
      <c r="C40" s="28" t="s">
        <v>86</v>
      </c>
      <c r="D40" s="23" t="s">
        <v>20</v>
      </c>
      <c r="E40" s="28" t="s">
        <v>75</v>
      </c>
      <c r="F40" s="28" t="s">
        <v>81</v>
      </c>
      <c r="G40" s="33" t="s">
        <v>89</v>
      </c>
    </row>
    <row r="41" spans="1:7">
      <c r="A41">
        <v>2011</v>
      </c>
      <c r="B41" s="31">
        <v>41429</v>
      </c>
      <c r="C41" s="28" t="s">
        <v>86</v>
      </c>
      <c r="D41" s="23" t="s">
        <v>90</v>
      </c>
      <c r="E41" s="28" t="s">
        <v>75</v>
      </c>
      <c r="F41" s="28" t="s">
        <v>81</v>
      </c>
      <c r="G41" s="33" t="s">
        <v>91</v>
      </c>
    </row>
    <row r="42" spans="1:7">
      <c r="A42">
        <v>2011</v>
      </c>
      <c r="B42" s="31">
        <v>41652</v>
      </c>
      <c r="C42" s="28" t="s">
        <v>92</v>
      </c>
      <c r="D42" s="28" t="s">
        <v>93</v>
      </c>
      <c r="E42" s="28" t="s">
        <v>75</v>
      </c>
      <c r="F42" s="28" t="s">
        <v>94</v>
      </c>
      <c r="G42" s="28" t="s">
        <v>95</v>
      </c>
    </row>
    <row r="43" spans="1:7">
      <c r="A43">
        <v>2011</v>
      </c>
      <c r="B43" s="31">
        <v>41653</v>
      </c>
      <c r="C43" s="28" t="s">
        <v>96</v>
      </c>
      <c r="D43" s="28" t="s">
        <v>93</v>
      </c>
      <c r="E43" s="28" t="s">
        <v>75</v>
      </c>
      <c r="F43" s="28" t="s">
        <v>94</v>
      </c>
      <c r="G43" s="28" t="s">
        <v>95</v>
      </c>
    </row>
    <row r="44" spans="1:7" ht="28.8">
      <c r="A44">
        <v>2011</v>
      </c>
      <c r="B44" s="31">
        <v>41730</v>
      </c>
      <c r="C44" s="28" t="s">
        <v>68</v>
      </c>
      <c r="D44" s="28" t="s">
        <v>97</v>
      </c>
      <c r="E44" s="28" t="s">
        <v>75</v>
      </c>
      <c r="F44" s="23" t="s">
        <v>98</v>
      </c>
      <c r="G44" s="28" t="s">
        <v>99</v>
      </c>
    </row>
    <row r="45" spans="1:7" ht="40.200000000000003">
      <c r="A45">
        <v>2011</v>
      </c>
      <c r="B45" s="31">
        <v>42013</v>
      </c>
      <c r="C45" s="28" t="s">
        <v>57</v>
      </c>
      <c r="D45" s="23" t="s">
        <v>100</v>
      </c>
      <c r="E45" s="28" t="s">
        <v>75</v>
      </c>
      <c r="F45" s="23" t="s">
        <v>101</v>
      </c>
      <c r="G45" s="28" t="s">
        <v>102</v>
      </c>
    </row>
    <row r="46" spans="1:7">
      <c r="A46">
        <v>2011</v>
      </c>
      <c r="B46" s="20">
        <v>42513</v>
      </c>
      <c r="C46" s="22" t="s">
        <v>26</v>
      </c>
      <c r="D46" s="22" t="s">
        <v>103</v>
      </c>
      <c r="E46" s="28" t="s">
        <v>75</v>
      </c>
      <c r="F46" s="22"/>
      <c r="G46" s="28" t="s">
        <v>104</v>
      </c>
    </row>
    <row r="47" spans="1:7">
      <c r="A47">
        <v>2011</v>
      </c>
      <c r="B47" s="20">
        <v>42513</v>
      </c>
      <c r="C47" s="22" t="s">
        <v>72</v>
      </c>
      <c r="D47" s="22" t="s">
        <v>103</v>
      </c>
      <c r="E47" s="28" t="s">
        <v>75</v>
      </c>
      <c r="F47" s="22"/>
      <c r="G47" s="28" t="s">
        <v>105</v>
      </c>
    </row>
    <row r="48" spans="1:7" ht="28.2">
      <c r="A48">
        <v>2010</v>
      </c>
      <c r="B48" s="20">
        <v>40912</v>
      </c>
      <c r="C48" s="22" t="s">
        <v>49</v>
      </c>
      <c r="D48" s="22" t="s">
        <v>66</v>
      </c>
      <c r="E48" s="21" t="s">
        <v>106</v>
      </c>
      <c r="F48" s="22" t="s">
        <v>14</v>
      </c>
      <c r="G48" s="34" t="s">
        <v>107</v>
      </c>
    </row>
    <row r="49" spans="1:7" ht="27">
      <c r="A49">
        <v>2010</v>
      </c>
      <c r="B49" s="20">
        <v>40912</v>
      </c>
      <c r="C49" s="22" t="s">
        <v>11</v>
      </c>
      <c r="D49" s="22" t="s">
        <v>12</v>
      </c>
      <c r="E49" s="21" t="s">
        <v>106</v>
      </c>
      <c r="F49" s="22" t="s">
        <v>14</v>
      </c>
      <c r="G49" s="23" t="s">
        <v>108</v>
      </c>
    </row>
    <row r="50" spans="1:7" ht="26.4">
      <c r="A50">
        <v>2010</v>
      </c>
      <c r="B50" s="20">
        <v>40912</v>
      </c>
      <c r="C50" s="22" t="s">
        <v>11</v>
      </c>
      <c r="D50" s="22" t="s">
        <v>109</v>
      </c>
      <c r="E50" s="21" t="s">
        <v>106</v>
      </c>
      <c r="F50" s="22" t="s">
        <v>14</v>
      </c>
      <c r="G50" s="23" t="s">
        <v>110</v>
      </c>
    </row>
    <row r="51" spans="1:7" ht="26.4">
      <c r="A51">
        <v>2010</v>
      </c>
      <c r="B51" s="20">
        <v>40912</v>
      </c>
      <c r="C51" s="22" t="s">
        <v>0</v>
      </c>
      <c r="D51" s="22" t="s">
        <v>69</v>
      </c>
      <c r="E51" s="21" t="s">
        <v>106</v>
      </c>
      <c r="F51" s="22" t="s">
        <v>14</v>
      </c>
      <c r="G51" s="28" t="s">
        <v>111</v>
      </c>
    </row>
    <row r="52" spans="1:7" ht="28.8">
      <c r="A52">
        <v>2010</v>
      </c>
      <c r="B52" s="22"/>
      <c r="C52" s="22" t="s">
        <v>62</v>
      </c>
      <c r="D52" s="22" t="s">
        <v>112</v>
      </c>
      <c r="E52" s="21" t="s">
        <v>113</v>
      </c>
      <c r="F52" s="22" t="s">
        <v>14</v>
      </c>
      <c r="G52" s="28" t="s">
        <v>114</v>
      </c>
    </row>
    <row r="53" spans="1:7" ht="28.8">
      <c r="A53">
        <v>2010</v>
      </c>
      <c r="B53" s="20">
        <v>41001</v>
      </c>
      <c r="C53" s="22" t="s">
        <v>115</v>
      </c>
      <c r="D53" s="22" t="s">
        <v>116</v>
      </c>
      <c r="E53" s="21" t="s">
        <v>106</v>
      </c>
      <c r="F53" s="22" t="s">
        <v>117</v>
      </c>
      <c r="G53" s="28" t="s">
        <v>118</v>
      </c>
    </row>
    <row r="54" spans="1:7" ht="43.2">
      <c r="A54">
        <v>2010</v>
      </c>
      <c r="B54" s="20">
        <v>41031</v>
      </c>
      <c r="C54" s="22" t="s">
        <v>115</v>
      </c>
      <c r="D54" s="22" t="s">
        <v>116</v>
      </c>
      <c r="E54" s="21" t="s">
        <v>106</v>
      </c>
      <c r="F54" s="22" t="s">
        <v>117</v>
      </c>
      <c r="G54" s="28" t="s">
        <v>119</v>
      </c>
    </row>
    <row r="55" spans="1:7" ht="28.8">
      <c r="A55">
        <v>2010</v>
      </c>
      <c r="B55" s="20">
        <v>41239</v>
      </c>
      <c r="C55" s="22" t="s">
        <v>53</v>
      </c>
      <c r="D55" s="22" t="s">
        <v>120</v>
      </c>
      <c r="E55" s="21" t="s">
        <v>106</v>
      </c>
      <c r="F55" s="22" t="s">
        <v>121</v>
      </c>
      <c r="G55" s="28" t="s">
        <v>122</v>
      </c>
    </row>
    <row r="56" spans="1:7" ht="28.8">
      <c r="A56">
        <v>2010</v>
      </c>
      <c r="B56" s="20">
        <v>41239</v>
      </c>
      <c r="C56" s="22" t="s">
        <v>115</v>
      </c>
      <c r="D56" s="22" t="s">
        <v>123</v>
      </c>
      <c r="E56" s="21" t="s">
        <v>106</v>
      </c>
      <c r="F56" s="22" t="s">
        <v>121</v>
      </c>
      <c r="G56" s="28" t="s">
        <v>124</v>
      </c>
    </row>
    <row r="57" spans="1:7" ht="26.4">
      <c r="A57">
        <v>2010</v>
      </c>
      <c r="B57" s="20">
        <v>41417</v>
      </c>
      <c r="C57" s="21" t="s">
        <v>39</v>
      </c>
      <c r="D57" s="21" t="s">
        <v>125</v>
      </c>
      <c r="E57" s="21" t="s">
        <v>106</v>
      </c>
      <c r="F57" s="21" t="s">
        <v>126</v>
      </c>
      <c r="G57" s="28" t="s">
        <v>127</v>
      </c>
    </row>
    <row r="58" spans="1:7" ht="28.8">
      <c r="A58">
        <v>2010</v>
      </c>
      <c r="B58" s="20">
        <v>41429</v>
      </c>
      <c r="C58" s="22" t="s">
        <v>128</v>
      </c>
      <c r="D58" s="22" t="s">
        <v>129</v>
      </c>
      <c r="E58" s="21" t="s">
        <v>106</v>
      </c>
      <c r="F58" s="21" t="s">
        <v>126</v>
      </c>
      <c r="G58" s="28" t="s">
        <v>130</v>
      </c>
    </row>
    <row r="59" spans="1:7" ht="28.8">
      <c r="A59">
        <v>2010</v>
      </c>
      <c r="B59" s="20">
        <v>41429</v>
      </c>
      <c r="C59" s="22" t="s">
        <v>128</v>
      </c>
      <c r="D59" s="21" t="s">
        <v>58</v>
      </c>
      <c r="E59" s="21" t="s">
        <v>106</v>
      </c>
      <c r="F59" s="21" t="s">
        <v>126</v>
      </c>
      <c r="G59" s="28" t="s">
        <v>131</v>
      </c>
    </row>
    <row r="60" spans="1:7" ht="28.8">
      <c r="A60">
        <v>2010</v>
      </c>
      <c r="B60" s="20">
        <v>41652</v>
      </c>
      <c r="C60" s="22" t="s">
        <v>53</v>
      </c>
      <c r="D60" s="22" t="s">
        <v>132</v>
      </c>
      <c r="E60" s="21" t="s">
        <v>106</v>
      </c>
      <c r="F60" s="22" t="s">
        <v>113</v>
      </c>
      <c r="G60" s="28" t="s">
        <v>133</v>
      </c>
    </row>
    <row r="61" spans="1:7" ht="28.8">
      <c r="A61">
        <v>2010</v>
      </c>
      <c r="B61" s="20">
        <v>41653</v>
      </c>
      <c r="C61" s="22" t="s">
        <v>96</v>
      </c>
      <c r="D61" s="22" t="s">
        <v>103</v>
      </c>
      <c r="E61" s="21" t="s">
        <v>106</v>
      </c>
      <c r="F61" s="22" t="s">
        <v>113</v>
      </c>
      <c r="G61" s="28" t="s">
        <v>134</v>
      </c>
    </row>
    <row r="62" spans="1:7" ht="39.6">
      <c r="A62">
        <v>2010</v>
      </c>
      <c r="B62" s="20">
        <v>42013</v>
      </c>
      <c r="C62" s="22" t="s">
        <v>57</v>
      </c>
      <c r="D62" s="21" t="s">
        <v>100</v>
      </c>
      <c r="E62" s="21" t="s">
        <v>106</v>
      </c>
      <c r="F62" s="22" t="s">
        <v>135</v>
      </c>
      <c r="G62" s="28" t="s">
        <v>102</v>
      </c>
    </row>
    <row r="63" spans="1:7" ht="172.8">
      <c r="A63">
        <v>2010</v>
      </c>
      <c r="B63" s="20">
        <v>42422</v>
      </c>
      <c r="C63" s="22" t="s">
        <v>62</v>
      </c>
      <c r="D63" s="22" t="s">
        <v>136</v>
      </c>
      <c r="E63" s="21" t="s">
        <v>106</v>
      </c>
      <c r="F63" s="22" t="s">
        <v>137</v>
      </c>
      <c r="G63" s="28" t="s">
        <v>138</v>
      </c>
    </row>
    <row r="64" spans="1:7" ht="26.4">
      <c r="A64">
        <v>2010</v>
      </c>
      <c r="B64" s="20">
        <v>42513</v>
      </c>
      <c r="C64" s="22" t="s">
        <v>26</v>
      </c>
      <c r="D64" s="22" t="s">
        <v>103</v>
      </c>
      <c r="E64" s="21" t="s">
        <v>106</v>
      </c>
      <c r="F64" s="22"/>
      <c r="G64" s="28" t="s">
        <v>104</v>
      </c>
    </row>
    <row r="65" spans="1:7" ht="26.4">
      <c r="A65">
        <v>2010</v>
      </c>
      <c r="B65" s="20">
        <v>42513</v>
      </c>
      <c r="C65" s="22" t="s">
        <v>72</v>
      </c>
      <c r="D65" s="22" t="s">
        <v>103</v>
      </c>
      <c r="E65" s="21" t="s">
        <v>106</v>
      </c>
      <c r="F65" s="22"/>
      <c r="G65" s="28" t="s">
        <v>105</v>
      </c>
    </row>
    <row r="66" spans="1:7" ht="28.8">
      <c r="A66">
        <v>2009</v>
      </c>
      <c r="B66" s="20">
        <v>40470</v>
      </c>
      <c r="C66" s="22" t="s">
        <v>0</v>
      </c>
      <c r="D66" s="22" t="s">
        <v>69</v>
      </c>
      <c r="E66" s="22" t="s">
        <v>139</v>
      </c>
      <c r="F66" s="22" t="s">
        <v>14</v>
      </c>
      <c r="G66" s="28" t="s">
        <v>140</v>
      </c>
    </row>
    <row r="67" spans="1:7" ht="28.8">
      <c r="A67">
        <v>2009</v>
      </c>
      <c r="B67" s="20">
        <v>40470</v>
      </c>
      <c r="C67" s="22" t="s">
        <v>49</v>
      </c>
      <c r="D67" s="22" t="s">
        <v>141</v>
      </c>
      <c r="E67" s="22" t="s">
        <v>139</v>
      </c>
      <c r="F67" s="22" t="s">
        <v>14</v>
      </c>
      <c r="G67" s="28" t="s">
        <v>107</v>
      </c>
    </row>
    <row r="68" spans="1:7" ht="28.8">
      <c r="A68">
        <v>2009</v>
      </c>
      <c r="B68" s="20">
        <v>40553</v>
      </c>
      <c r="C68" s="22" t="s">
        <v>11</v>
      </c>
      <c r="D68" s="22" t="s">
        <v>33</v>
      </c>
      <c r="E68" s="22" t="s">
        <v>142</v>
      </c>
      <c r="F68" s="22" t="s">
        <v>14</v>
      </c>
      <c r="G68" s="28" t="s">
        <v>64</v>
      </c>
    </row>
    <row r="69" spans="1:7" ht="28.8">
      <c r="A69">
        <v>2009</v>
      </c>
      <c r="B69" s="20">
        <v>40800</v>
      </c>
      <c r="C69" s="22" t="s">
        <v>71</v>
      </c>
      <c r="D69" s="22" t="s">
        <v>143</v>
      </c>
      <c r="E69" s="22" t="s">
        <v>142</v>
      </c>
      <c r="F69" s="22" t="s">
        <v>144</v>
      </c>
      <c r="G69" s="28" t="s">
        <v>145</v>
      </c>
    </row>
    <row r="70" spans="1:7" ht="28.8">
      <c r="A70">
        <v>2009</v>
      </c>
      <c r="B70" s="20">
        <v>40800</v>
      </c>
      <c r="C70" s="22" t="s">
        <v>146</v>
      </c>
      <c r="D70" s="22" t="s">
        <v>143</v>
      </c>
      <c r="E70" s="22" t="s">
        <v>142</v>
      </c>
      <c r="F70" s="22"/>
      <c r="G70" s="28" t="s">
        <v>145</v>
      </c>
    </row>
    <row r="71" spans="1:7" ht="28.8">
      <c r="A71">
        <v>2009</v>
      </c>
      <c r="B71" s="20">
        <v>40813</v>
      </c>
      <c r="C71" s="22" t="s">
        <v>147</v>
      </c>
      <c r="D71" s="22" t="s">
        <v>148</v>
      </c>
      <c r="E71" s="22" t="s">
        <v>142</v>
      </c>
      <c r="F71" s="22" t="s">
        <v>144</v>
      </c>
      <c r="G71" s="28" t="s">
        <v>149</v>
      </c>
    </row>
    <row r="72" spans="1:7" ht="28.8">
      <c r="A72">
        <v>2009</v>
      </c>
      <c r="B72" s="20">
        <v>40823</v>
      </c>
      <c r="C72" s="22" t="s">
        <v>150</v>
      </c>
      <c r="D72" s="22" t="s">
        <v>143</v>
      </c>
      <c r="E72" s="22" t="s">
        <v>142</v>
      </c>
      <c r="F72" s="22" t="s">
        <v>144</v>
      </c>
      <c r="G72" s="28" t="s">
        <v>145</v>
      </c>
    </row>
    <row r="73" spans="1:7" ht="28.8">
      <c r="A73">
        <v>2009</v>
      </c>
      <c r="B73" s="20">
        <v>40823</v>
      </c>
      <c r="C73" s="22" t="s">
        <v>151</v>
      </c>
      <c r="D73" s="22" t="s">
        <v>143</v>
      </c>
      <c r="E73" s="22" t="s">
        <v>142</v>
      </c>
      <c r="F73" s="22" t="s">
        <v>144</v>
      </c>
      <c r="G73" s="28" t="s">
        <v>145</v>
      </c>
    </row>
    <row r="74" spans="1:7" ht="28.8">
      <c r="A74">
        <v>2009</v>
      </c>
      <c r="B74" s="20">
        <v>40823</v>
      </c>
      <c r="C74" s="22" t="s">
        <v>92</v>
      </c>
      <c r="D74" s="22" t="s">
        <v>143</v>
      </c>
      <c r="E74" s="22" t="s">
        <v>142</v>
      </c>
      <c r="F74" s="22" t="s">
        <v>144</v>
      </c>
      <c r="G74" s="28" t="s">
        <v>145</v>
      </c>
    </row>
    <row r="75" spans="1:7" ht="28.8">
      <c r="A75">
        <v>2009</v>
      </c>
      <c r="B75" s="20">
        <v>40823</v>
      </c>
      <c r="C75" s="22" t="s">
        <v>15</v>
      </c>
      <c r="D75" s="22" t="s">
        <v>143</v>
      </c>
      <c r="E75" s="22" t="s">
        <v>142</v>
      </c>
      <c r="F75" s="22" t="s">
        <v>144</v>
      </c>
      <c r="G75" s="28" t="s">
        <v>145</v>
      </c>
    </row>
    <row r="76" spans="1:7" ht="28.8">
      <c r="A76">
        <v>2009</v>
      </c>
      <c r="B76" s="20">
        <v>40851</v>
      </c>
      <c r="C76" s="22" t="s">
        <v>92</v>
      </c>
      <c r="D76" s="22" t="s">
        <v>143</v>
      </c>
      <c r="E76" s="22" t="s">
        <v>142</v>
      </c>
      <c r="F76" s="22" t="s">
        <v>144</v>
      </c>
      <c r="G76" s="28" t="s">
        <v>152</v>
      </c>
    </row>
    <row r="77" spans="1:7" ht="28.8">
      <c r="A77">
        <v>2009</v>
      </c>
      <c r="B77" s="20">
        <v>42038</v>
      </c>
      <c r="C77" s="22" t="s">
        <v>62</v>
      </c>
      <c r="D77" s="22" t="s">
        <v>74</v>
      </c>
      <c r="E77" s="21" t="s">
        <v>153</v>
      </c>
      <c r="F77" s="22" t="s">
        <v>154</v>
      </c>
      <c r="G77" s="28" t="s">
        <v>155</v>
      </c>
    </row>
    <row r="78" spans="1:7" ht="43.2">
      <c r="A78">
        <v>2008</v>
      </c>
      <c r="B78" s="20">
        <v>40088</v>
      </c>
      <c r="C78" s="22" t="s">
        <v>15</v>
      </c>
      <c r="D78" s="22" t="s">
        <v>74</v>
      </c>
      <c r="E78" s="22" t="s">
        <v>156</v>
      </c>
      <c r="F78" s="22" t="s">
        <v>14</v>
      </c>
      <c r="G78" s="28" t="s">
        <v>157</v>
      </c>
    </row>
    <row r="79" spans="1:7" ht="28.8">
      <c r="A79">
        <v>2008</v>
      </c>
      <c r="B79" s="20">
        <v>40330</v>
      </c>
      <c r="C79" s="22" t="s">
        <v>147</v>
      </c>
      <c r="D79" s="22" t="s">
        <v>158</v>
      </c>
      <c r="E79" s="22" t="s">
        <v>156</v>
      </c>
      <c r="F79" s="22"/>
      <c r="G79" s="23" t="s">
        <v>159</v>
      </c>
    </row>
    <row r="80" spans="1:7" ht="28.8">
      <c r="A80">
        <v>2008</v>
      </c>
      <c r="B80" s="20">
        <v>40330</v>
      </c>
      <c r="C80" s="22" t="s">
        <v>160</v>
      </c>
      <c r="D80" s="35" t="s">
        <v>161</v>
      </c>
      <c r="E80" s="22" t="s">
        <v>156</v>
      </c>
      <c r="F80" s="22"/>
      <c r="G80" s="28" t="s">
        <v>162</v>
      </c>
    </row>
    <row r="81" spans="1:7" ht="28.8">
      <c r="A81">
        <v>2008</v>
      </c>
      <c r="B81" s="20">
        <v>40800</v>
      </c>
      <c r="C81" s="22" t="s">
        <v>71</v>
      </c>
      <c r="D81" s="22" t="s">
        <v>143</v>
      </c>
      <c r="E81" s="22" t="s">
        <v>163</v>
      </c>
      <c r="F81" s="22" t="s">
        <v>164</v>
      </c>
      <c r="G81" s="28" t="s">
        <v>165</v>
      </c>
    </row>
    <row r="82" spans="1:7" ht="28.8">
      <c r="A82">
        <v>2008</v>
      </c>
      <c r="B82" s="20">
        <v>40800</v>
      </c>
      <c r="C82" s="22" t="s">
        <v>146</v>
      </c>
      <c r="D82" s="22" t="s">
        <v>143</v>
      </c>
      <c r="E82" s="22" t="s">
        <v>163</v>
      </c>
      <c r="F82" s="22"/>
      <c r="G82" s="28" t="s">
        <v>165</v>
      </c>
    </row>
    <row r="83" spans="1:7" ht="28.8">
      <c r="A83">
        <v>2008</v>
      </c>
      <c r="B83" s="20">
        <v>40823</v>
      </c>
      <c r="C83" s="22" t="s">
        <v>150</v>
      </c>
      <c r="D83" s="22" t="s">
        <v>143</v>
      </c>
      <c r="E83" s="22" t="s">
        <v>163</v>
      </c>
      <c r="F83" s="22" t="s">
        <v>164</v>
      </c>
      <c r="G83" s="28" t="s">
        <v>165</v>
      </c>
    </row>
    <row r="84" spans="1:7" ht="28.8">
      <c r="A84">
        <v>2008</v>
      </c>
      <c r="B84" s="20">
        <v>40823</v>
      </c>
      <c r="C84" s="22" t="s">
        <v>92</v>
      </c>
      <c r="D84" s="22" t="s">
        <v>143</v>
      </c>
      <c r="E84" s="22" t="s">
        <v>163</v>
      </c>
      <c r="F84" s="22" t="s">
        <v>164</v>
      </c>
      <c r="G84" s="28" t="s">
        <v>165</v>
      </c>
    </row>
    <row r="85" spans="1:7" ht="28.8">
      <c r="A85">
        <v>2008</v>
      </c>
      <c r="B85" s="20">
        <v>40823</v>
      </c>
      <c r="C85" s="22" t="s">
        <v>151</v>
      </c>
      <c r="D85" s="22" t="s">
        <v>143</v>
      </c>
      <c r="E85" s="22" t="s">
        <v>163</v>
      </c>
      <c r="F85" s="22" t="s">
        <v>164</v>
      </c>
      <c r="G85" s="28" t="s">
        <v>165</v>
      </c>
    </row>
    <row r="86" spans="1:7" ht="28.8">
      <c r="A86">
        <v>2008</v>
      </c>
      <c r="B86" s="20">
        <v>41066</v>
      </c>
      <c r="C86" s="22" t="s">
        <v>53</v>
      </c>
      <c r="D86" s="22" t="s">
        <v>166</v>
      </c>
      <c r="E86" s="22" t="s">
        <v>163</v>
      </c>
      <c r="F86" s="22" t="s">
        <v>167</v>
      </c>
      <c r="G86" s="28" t="s">
        <v>168</v>
      </c>
    </row>
    <row r="87" spans="1:7" ht="28.8">
      <c r="A87">
        <v>2008</v>
      </c>
      <c r="B87" s="20">
        <v>41653</v>
      </c>
      <c r="C87" s="22" t="s">
        <v>96</v>
      </c>
      <c r="D87" s="22" t="s">
        <v>103</v>
      </c>
      <c r="E87" s="22" t="s">
        <v>156</v>
      </c>
      <c r="F87" s="22" t="s">
        <v>169</v>
      </c>
      <c r="G87" s="28" t="s">
        <v>170</v>
      </c>
    </row>
    <row r="88" spans="1:7" ht="28.8">
      <c r="A88">
        <v>2008</v>
      </c>
      <c r="B88" s="20">
        <v>41982</v>
      </c>
      <c r="C88" s="22" t="s">
        <v>62</v>
      </c>
      <c r="D88" s="22" t="s">
        <v>40</v>
      </c>
      <c r="E88" s="22" t="s">
        <v>156</v>
      </c>
      <c r="F88" s="22" t="s">
        <v>171</v>
      </c>
      <c r="G88" s="28" t="s">
        <v>172</v>
      </c>
    </row>
    <row r="89" spans="1:7" ht="39.6">
      <c r="A89">
        <v>2008</v>
      </c>
      <c r="B89" s="20">
        <v>42017</v>
      </c>
      <c r="C89" s="21" t="s">
        <v>86</v>
      </c>
      <c r="D89" s="21" t="s">
        <v>173</v>
      </c>
      <c r="E89" s="22" t="s">
        <v>156</v>
      </c>
      <c r="F89" s="22" t="s">
        <v>169</v>
      </c>
      <c r="G89" s="36" t="s">
        <v>174</v>
      </c>
    </row>
    <row r="90" spans="1:7" ht="28.8">
      <c r="A90">
        <v>2008</v>
      </c>
      <c r="B90" s="20">
        <v>42185</v>
      </c>
      <c r="C90" s="21" t="s">
        <v>11</v>
      </c>
      <c r="D90" s="21" t="s">
        <v>175</v>
      </c>
      <c r="E90" s="22" t="s">
        <v>156</v>
      </c>
      <c r="F90" s="28"/>
      <c r="G90" s="28" t="s">
        <v>176</v>
      </c>
    </row>
    <row r="91" spans="1:7" ht="28.8">
      <c r="A91">
        <v>2008</v>
      </c>
      <c r="B91" s="20">
        <v>42513</v>
      </c>
      <c r="C91" s="22" t="s">
        <v>26</v>
      </c>
      <c r="D91" s="22" t="s">
        <v>103</v>
      </c>
      <c r="E91" s="22" t="s">
        <v>156</v>
      </c>
      <c r="F91" s="22"/>
      <c r="G91" s="28" t="s">
        <v>104</v>
      </c>
    </row>
    <row r="92" spans="1:7" ht="28.8">
      <c r="A92">
        <v>2008</v>
      </c>
      <c r="B92" s="20">
        <v>42513</v>
      </c>
      <c r="C92" s="22" t="s">
        <v>72</v>
      </c>
      <c r="D92" s="22" t="s">
        <v>103</v>
      </c>
      <c r="E92" s="22" t="s">
        <v>156</v>
      </c>
      <c r="F92" s="22"/>
      <c r="G92" s="28" t="s">
        <v>105</v>
      </c>
    </row>
    <row r="93" spans="1:7" ht="28.8">
      <c r="A93">
        <v>2007</v>
      </c>
      <c r="B93" s="31">
        <v>39968</v>
      </c>
      <c r="C93" s="28" t="s">
        <v>49</v>
      </c>
      <c r="D93" s="28" t="s">
        <v>80</v>
      </c>
      <c r="E93" s="28" t="s">
        <v>177</v>
      </c>
      <c r="F93" s="28" t="s">
        <v>178</v>
      </c>
      <c r="G93" s="28" t="s">
        <v>179</v>
      </c>
    </row>
    <row r="94" spans="1:7" ht="28.8">
      <c r="A94">
        <v>2007</v>
      </c>
      <c r="B94" s="31">
        <v>39981</v>
      </c>
      <c r="C94" s="28" t="s">
        <v>180</v>
      </c>
      <c r="D94" s="28" t="s">
        <v>90</v>
      </c>
      <c r="E94" s="28" t="s">
        <v>181</v>
      </c>
      <c r="F94" s="28" t="s">
        <v>178</v>
      </c>
      <c r="G94" s="28" t="s">
        <v>182</v>
      </c>
    </row>
    <row r="95" spans="1:7" ht="28.8">
      <c r="A95">
        <v>2007</v>
      </c>
      <c r="B95" s="31">
        <v>40065</v>
      </c>
      <c r="C95" s="28" t="s">
        <v>183</v>
      </c>
      <c r="D95" s="28" t="s">
        <v>66</v>
      </c>
      <c r="E95" s="28" t="s">
        <v>177</v>
      </c>
      <c r="F95" s="28" t="s">
        <v>184</v>
      </c>
      <c r="G95" s="28" t="s">
        <v>185</v>
      </c>
    </row>
    <row r="96" spans="1:7" ht="28.8">
      <c r="A96">
        <v>2007</v>
      </c>
      <c r="B96" s="31">
        <v>40078</v>
      </c>
      <c r="C96" s="28" t="s">
        <v>92</v>
      </c>
      <c r="D96" s="28" t="s">
        <v>186</v>
      </c>
      <c r="E96" s="28" t="s">
        <v>177</v>
      </c>
      <c r="F96" s="28"/>
      <c r="G96" s="28" t="s">
        <v>187</v>
      </c>
    </row>
    <row r="97" spans="1:7" ht="28.8">
      <c r="A97">
        <v>2007</v>
      </c>
      <c r="B97" s="31">
        <v>40078</v>
      </c>
      <c r="C97" s="28" t="s">
        <v>92</v>
      </c>
      <c r="D97" s="28" t="s">
        <v>66</v>
      </c>
      <c r="E97" s="28" t="s">
        <v>177</v>
      </c>
      <c r="F97" s="28"/>
      <c r="G97" s="28" t="s">
        <v>188</v>
      </c>
    </row>
    <row r="98" spans="1:7" ht="43.2">
      <c r="A98">
        <v>2007</v>
      </c>
      <c r="B98" s="31">
        <v>40246</v>
      </c>
      <c r="C98" s="28" t="s">
        <v>68</v>
      </c>
      <c r="D98" s="28" t="s">
        <v>189</v>
      </c>
      <c r="E98" s="28" t="s">
        <v>190</v>
      </c>
      <c r="F98" s="28" t="s">
        <v>191</v>
      </c>
      <c r="G98" s="28" t="s">
        <v>192</v>
      </c>
    </row>
    <row r="99" spans="1:7" ht="28.8">
      <c r="A99">
        <v>2007</v>
      </c>
      <c r="B99" s="31">
        <v>40800</v>
      </c>
      <c r="C99" s="28" t="s">
        <v>71</v>
      </c>
      <c r="D99" s="28" t="s">
        <v>143</v>
      </c>
      <c r="E99" s="28" t="s">
        <v>193</v>
      </c>
      <c r="F99" s="28"/>
      <c r="G99" s="28" t="s">
        <v>165</v>
      </c>
    </row>
    <row r="100" spans="1:7" ht="28.8">
      <c r="A100">
        <v>2007</v>
      </c>
      <c r="B100" s="31">
        <v>40823</v>
      </c>
      <c r="C100" s="28" t="s">
        <v>150</v>
      </c>
      <c r="D100" s="28" t="s">
        <v>143</v>
      </c>
      <c r="E100" s="28" t="s">
        <v>193</v>
      </c>
      <c r="F100" s="28" t="s">
        <v>194</v>
      </c>
      <c r="G100" s="28" t="s">
        <v>165</v>
      </c>
    </row>
    <row r="101" spans="1:7" ht="28.8">
      <c r="A101">
        <v>2007</v>
      </c>
      <c r="B101" s="31">
        <v>40823</v>
      </c>
      <c r="C101" s="28" t="s">
        <v>92</v>
      </c>
      <c r="D101" s="28" t="s">
        <v>143</v>
      </c>
      <c r="E101" s="28" t="s">
        <v>193</v>
      </c>
      <c r="F101" s="28"/>
      <c r="G101" s="28" t="s">
        <v>165</v>
      </c>
    </row>
    <row r="102" spans="1:7" ht="28.8">
      <c r="A102">
        <v>2007</v>
      </c>
      <c r="B102" s="31">
        <v>40823</v>
      </c>
      <c r="C102" s="28" t="s">
        <v>151</v>
      </c>
      <c r="D102" s="28" t="s">
        <v>143</v>
      </c>
      <c r="E102" s="28" t="s">
        <v>193</v>
      </c>
      <c r="F102" s="28"/>
      <c r="G102" s="28" t="s">
        <v>165</v>
      </c>
    </row>
    <row r="103" spans="1:7" ht="28.8">
      <c r="A103">
        <v>2007</v>
      </c>
      <c r="B103" s="31">
        <v>40823</v>
      </c>
      <c r="C103" s="28" t="s">
        <v>115</v>
      </c>
      <c r="D103" s="28" t="s">
        <v>143</v>
      </c>
      <c r="E103" s="28" t="s">
        <v>193</v>
      </c>
      <c r="F103" s="28"/>
      <c r="G103" s="28" t="s">
        <v>165</v>
      </c>
    </row>
    <row r="104" spans="1:7" ht="28.8">
      <c r="A104">
        <v>2007</v>
      </c>
      <c r="B104" s="31">
        <v>40851</v>
      </c>
      <c r="C104" s="28" t="s">
        <v>92</v>
      </c>
      <c r="D104" s="28" t="s">
        <v>143</v>
      </c>
      <c r="E104" s="28" t="s">
        <v>193</v>
      </c>
      <c r="F104" s="28" t="s">
        <v>194</v>
      </c>
      <c r="G104" s="28" t="s">
        <v>152</v>
      </c>
    </row>
    <row r="105" spans="1:7" ht="57.6">
      <c r="A105">
        <v>2006</v>
      </c>
      <c r="B105" s="31">
        <v>39508</v>
      </c>
      <c r="C105" s="28" t="s">
        <v>151</v>
      </c>
      <c r="D105" s="28" t="s">
        <v>40</v>
      </c>
      <c r="E105" s="28" t="s">
        <v>195</v>
      </c>
      <c r="F105" s="28" t="s">
        <v>196</v>
      </c>
      <c r="G105" s="28" t="s">
        <v>197</v>
      </c>
    </row>
    <row r="106" spans="1:7" ht="28.8">
      <c r="A106">
        <v>2006</v>
      </c>
      <c r="B106" s="31">
        <v>39508</v>
      </c>
      <c r="C106" s="28" t="s">
        <v>160</v>
      </c>
      <c r="D106" s="28" t="s">
        <v>109</v>
      </c>
      <c r="E106" s="28" t="s">
        <v>195</v>
      </c>
      <c r="F106" s="28" t="s">
        <v>196</v>
      </c>
      <c r="G106" s="28" t="s">
        <v>198</v>
      </c>
    </row>
    <row r="107" spans="1:7" ht="28.8">
      <c r="A107">
        <v>2006</v>
      </c>
      <c r="B107" s="31">
        <v>39508</v>
      </c>
      <c r="C107" s="28" t="s">
        <v>15</v>
      </c>
      <c r="D107" s="28" t="s">
        <v>40</v>
      </c>
      <c r="E107" s="28" t="s">
        <v>195</v>
      </c>
      <c r="F107" s="28" t="s">
        <v>196</v>
      </c>
      <c r="G107" s="28" t="s">
        <v>199</v>
      </c>
    </row>
    <row r="108" spans="1:7" ht="28.8">
      <c r="A108">
        <v>2006</v>
      </c>
      <c r="B108" s="31">
        <v>39832</v>
      </c>
      <c r="C108" s="28" t="s">
        <v>15</v>
      </c>
      <c r="D108" s="28" t="s">
        <v>200</v>
      </c>
      <c r="E108" s="28" t="s">
        <v>195</v>
      </c>
      <c r="F108" s="28" t="s">
        <v>196</v>
      </c>
      <c r="G108" s="28" t="s">
        <v>201</v>
      </c>
    </row>
    <row r="109" spans="1:7" ht="28.8">
      <c r="A109">
        <v>2006</v>
      </c>
      <c r="B109" s="31">
        <v>39840</v>
      </c>
      <c r="C109" s="28" t="s">
        <v>36</v>
      </c>
      <c r="D109" s="28" t="s">
        <v>93</v>
      </c>
      <c r="E109" s="28" t="s">
        <v>195</v>
      </c>
      <c r="F109" s="28" t="s">
        <v>202</v>
      </c>
      <c r="G109" s="28" t="s">
        <v>203</v>
      </c>
    </row>
    <row r="110" spans="1:7" ht="57.6">
      <c r="A110">
        <v>2006</v>
      </c>
      <c r="B110" s="31">
        <v>39854</v>
      </c>
      <c r="C110" s="28" t="s">
        <v>36</v>
      </c>
      <c r="D110" s="28" t="s">
        <v>204</v>
      </c>
      <c r="E110" s="28" t="s">
        <v>195</v>
      </c>
      <c r="F110" s="28" t="s">
        <v>202</v>
      </c>
      <c r="G110" s="28" t="s">
        <v>205</v>
      </c>
    </row>
    <row r="111" spans="1:7" ht="28.8">
      <c r="A111">
        <v>2006</v>
      </c>
      <c r="B111" s="31">
        <v>39930</v>
      </c>
      <c r="C111" s="28" t="s">
        <v>53</v>
      </c>
      <c r="D111" s="28" t="s">
        <v>74</v>
      </c>
      <c r="E111" s="28" t="s">
        <v>195</v>
      </c>
      <c r="F111" s="28" t="s">
        <v>202</v>
      </c>
      <c r="G111" s="28" t="s">
        <v>206</v>
      </c>
    </row>
    <row r="112" spans="1:7" ht="28.8">
      <c r="A112">
        <v>2006</v>
      </c>
      <c r="B112" s="31">
        <v>39938</v>
      </c>
      <c r="C112" s="28" t="s">
        <v>150</v>
      </c>
      <c r="D112" s="28" t="s">
        <v>180</v>
      </c>
      <c r="E112" s="28" t="s">
        <v>195</v>
      </c>
      <c r="F112" s="28" t="s">
        <v>202</v>
      </c>
      <c r="G112" s="28" t="s">
        <v>207</v>
      </c>
    </row>
    <row r="113" spans="1:7" ht="46.8">
      <c r="A113">
        <v>2006</v>
      </c>
      <c r="B113" s="31">
        <v>39857</v>
      </c>
      <c r="C113" s="28" t="s">
        <v>208</v>
      </c>
      <c r="D113" s="28" t="s">
        <v>16</v>
      </c>
      <c r="E113" s="28" t="s">
        <v>195</v>
      </c>
      <c r="F113" s="28" t="s">
        <v>209</v>
      </c>
      <c r="G113" s="37" t="s">
        <v>210</v>
      </c>
    </row>
    <row r="114" spans="1:7" ht="28.8">
      <c r="A114">
        <v>2006</v>
      </c>
      <c r="B114" s="31">
        <v>39857</v>
      </c>
      <c r="C114" s="28" t="s">
        <v>208</v>
      </c>
      <c r="D114" s="28" t="s">
        <v>211</v>
      </c>
      <c r="E114" s="28" t="s">
        <v>195</v>
      </c>
      <c r="F114" s="28" t="s">
        <v>209</v>
      </c>
      <c r="G114" s="38" t="s">
        <v>212</v>
      </c>
    </row>
    <row r="115" spans="1:7" ht="28.8">
      <c r="A115">
        <v>2006</v>
      </c>
      <c r="B115" s="31">
        <v>40140</v>
      </c>
      <c r="C115" s="28" t="s">
        <v>53</v>
      </c>
      <c r="D115" s="28" t="s">
        <v>213</v>
      </c>
      <c r="E115" s="28" t="s">
        <v>195</v>
      </c>
      <c r="F115" s="28" t="s">
        <v>214</v>
      </c>
      <c r="G115" s="28" t="s">
        <v>215</v>
      </c>
    </row>
    <row r="116" spans="1:7" ht="28.8">
      <c r="A116">
        <v>2005</v>
      </c>
      <c r="B116" s="31">
        <v>39832</v>
      </c>
      <c r="C116" s="28" t="s">
        <v>15</v>
      </c>
      <c r="D116" s="28" t="s">
        <v>216</v>
      </c>
      <c r="E116" s="28" t="s">
        <v>217</v>
      </c>
      <c r="F116" s="28" t="s">
        <v>196</v>
      </c>
      <c r="G116" s="28" t="s">
        <v>218</v>
      </c>
    </row>
    <row r="117" spans="1:7" ht="28.8">
      <c r="A117">
        <v>2005</v>
      </c>
      <c r="B117" s="31">
        <v>39832</v>
      </c>
      <c r="C117" s="28" t="s">
        <v>15</v>
      </c>
      <c r="D117" s="28" t="s">
        <v>219</v>
      </c>
      <c r="E117" s="28" t="s">
        <v>217</v>
      </c>
      <c r="F117" s="28" t="s">
        <v>196</v>
      </c>
      <c r="G117" s="28" t="s">
        <v>220</v>
      </c>
    </row>
    <row r="118" spans="1:7" ht="28.8">
      <c r="A118">
        <v>2005</v>
      </c>
      <c r="B118" s="31">
        <v>39832</v>
      </c>
      <c r="C118" s="28" t="s">
        <v>15</v>
      </c>
      <c r="D118" s="28" t="s">
        <v>200</v>
      </c>
      <c r="E118" s="28" t="s">
        <v>217</v>
      </c>
      <c r="F118" s="28" t="s">
        <v>196</v>
      </c>
      <c r="G118" s="28" t="s">
        <v>201</v>
      </c>
    </row>
    <row r="119" spans="1:7" ht="28.8">
      <c r="A119">
        <v>2005</v>
      </c>
      <c r="B119" s="31">
        <v>39840</v>
      </c>
      <c r="C119" s="28" t="s">
        <v>36</v>
      </c>
      <c r="D119" s="28" t="s">
        <v>93</v>
      </c>
      <c r="E119" s="28" t="s">
        <v>217</v>
      </c>
      <c r="F119" s="28" t="s">
        <v>221</v>
      </c>
      <c r="G119" s="28" t="s">
        <v>203</v>
      </c>
    </row>
    <row r="120" spans="1:7" ht="57.6">
      <c r="A120">
        <v>2005</v>
      </c>
      <c r="B120" s="31">
        <v>39854</v>
      </c>
      <c r="C120" s="28" t="s">
        <v>36</v>
      </c>
      <c r="D120" s="28" t="s">
        <v>204</v>
      </c>
      <c r="E120" s="28" t="s">
        <v>217</v>
      </c>
      <c r="F120" s="28" t="s">
        <v>221</v>
      </c>
      <c r="G120" s="28" t="s">
        <v>205</v>
      </c>
    </row>
    <row r="121" spans="1:7" ht="28.8">
      <c r="A121">
        <v>2005</v>
      </c>
      <c r="B121" s="28" t="s">
        <v>222</v>
      </c>
      <c r="C121" s="28" t="s">
        <v>42</v>
      </c>
      <c r="D121" s="28" t="s">
        <v>80</v>
      </c>
      <c r="E121" s="28" t="s">
        <v>217</v>
      </c>
      <c r="F121" s="28" t="s">
        <v>184</v>
      </c>
      <c r="G121" s="28" t="s">
        <v>223</v>
      </c>
    </row>
    <row r="122" spans="1:7" ht="43.2">
      <c r="A122">
        <v>2005</v>
      </c>
      <c r="B122" s="28" t="s">
        <v>222</v>
      </c>
      <c r="C122" s="28" t="s">
        <v>49</v>
      </c>
      <c r="D122" s="28" t="s">
        <v>116</v>
      </c>
      <c r="E122" s="28" t="s">
        <v>217</v>
      </c>
      <c r="F122" s="28" t="s">
        <v>224</v>
      </c>
      <c r="G122" s="28" t="s">
        <v>225</v>
      </c>
    </row>
    <row r="123" spans="1:7" ht="28.8">
      <c r="A123">
        <v>2005</v>
      </c>
      <c r="B123" s="28" t="s">
        <v>222</v>
      </c>
      <c r="C123" s="28" t="s">
        <v>151</v>
      </c>
      <c r="D123" s="28" t="s">
        <v>80</v>
      </c>
      <c r="E123" s="28" t="s">
        <v>217</v>
      </c>
      <c r="F123" s="28" t="s">
        <v>221</v>
      </c>
      <c r="G123" s="28" t="s">
        <v>226</v>
      </c>
    </row>
    <row r="124" spans="1:7" ht="28.8">
      <c r="A124">
        <v>2005</v>
      </c>
      <c r="B124" s="28" t="s">
        <v>222</v>
      </c>
      <c r="C124" s="28" t="s">
        <v>36</v>
      </c>
      <c r="D124" s="28" t="s">
        <v>227</v>
      </c>
      <c r="E124" s="28" t="s">
        <v>217</v>
      </c>
      <c r="F124" s="28" t="s">
        <v>224</v>
      </c>
      <c r="G124" s="28" t="s">
        <v>228</v>
      </c>
    </row>
    <row r="125" spans="1:7" ht="28.8">
      <c r="A125">
        <v>2005</v>
      </c>
      <c r="B125" s="28" t="s">
        <v>222</v>
      </c>
      <c r="C125" s="28" t="s">
        <v>36</v>
      </c>
      <c r="D125" s="28" t="s">
        <v>74</v>
      </c>
      <c r="E125" s="28" t="s">
        <v>217</v>
      </c>
      <c r="F125" s="28" t="s">
        <v>224</v>
      </c>
      <c r="G125" s="28" t="s">
        <v>229</v>
      </c>
    </row>
    <row r="126" spans="1:7" ht="28.8">
      <c r="A126">
        <v>2005</v>
      </c>
      <c r="B126" s="28" t="s">
        <v>222</v>
      </c>
      <c r="C126" s="28" t="s">
        <v>26</v>
      </c>
      <c r="D126" s="28" t="s">
        <v>230</v>
      </c>
      <c r="E126" s="28" t="s">
        <v>217</v>
      </c>
      <c r="F126" s="28" t="s">
        <v>224</v>
      </c>
      <c r="G126" s="28" t="s">
        <v>231</v>
      </c>
    </row>
    <row r="127" spans="1:7" ht="43.2">
      <c r="A127">
        <v>2005</v>
      </c>
      <c r="B127" s="28" t="s">
        <v>222</v>
      </c>
      <c r="C127" s="28" t="s">
        <v>232</v>
      </c>
      <c r="D127" s="28" t="s">
        <v>233</v>
      </c>
      <c r="E127" s="28" t="s">
        <v>217</v>
      </c>
      <c r="F127" s="28" t="s">
        <v>14</v>
      </c>
      <c r="G127" s="28" t="s">
        <v>234</v>
      </c>
    </row>
    <row r="128" spans="1:7" ht="57.6">
      <c r="A128">
        <v>2005</v>
      </c>
      <c r="B128" s="28" t="s">
        <v>222</v>
      </c>
      <c r="C128" s="28" t="s">
        <v>183</v>
      </c>
      <c r="D128" s="28" t="s">
        <v>235</v>
      </c>
      <c r="E128" s="28" t="s">
        <v>217</v>
      </c>
      <c r="F128" s="28" t="s">
        <v>224</v>
      </c>
      <c r="G128" s="28" t="s">
        <v>236</v>
      </c>
    </row>
    <row r="129" spans="1:7" ht="28.8">
      <c r="A129">
        <v>2005</v>
      </c>
      <c r="B129" s="28" t="s">
        <v>222</v>
      </c>
      <c r="C129" s="28" t="s">
        <v>86</v>
      </c>
      <c r="D129" s="28" t="s">
        <v>58</v>
      </c>
      <c r="E129" s="28" t="s">
        <v>217</v>
      </c>
      <c r="F129" s="28" t="s">
        <v>224</v>
      </c>
      <c r="G129" s="28" t="s">
        <v>237</v>
      </c>
    </row>
    <row r="130" spans="1:7" ht="43.2">
      <c r="A130">
        <v>2005</v>
      </c>
      <c r="B130" s="31">
        <v>39930</v>
      </c>
      <c r="C130" s="28" t="s">
        <v>53</v>
      </c>
      <c r="D130" s="28" t="s">
        <v>238</v>
      </c>
      <c r="E130" s="28" t="s">
        <v>217</v>
      </c>
      <c r="F130" s="28" t="s">
        <v>239</v>
      </c>
      <c r="G130" s="28" t="s">
        <v>240</v>
      </c>
    </row>
    <row r="131" spans="1:7" ht="28.8">
      <c r="A131">
        <v>2005</v>
      </c>
      <c r="B131" s="31">
        <v>39939</v>
      </c>
      <c r="C131" s="28" t="s">
        <v>150</v>
      </c>
      <c r="D131" s="28" t="s">
        <v>180</v>
      </c>
      <c r="E131" s="28" t="s">
        <v>241</v>
      </c>
      <c r="F131" s="28" t="s">
        <v>239</v>
      </c>
      <c r="G131" s="28" t="s">
        <v>242</v>
      </c>
    </row>
    <row r="132" spans="1:7" ht="28.8">
      <c r="A132">
        <v>2005</v>
      </c>
      <c r="B132" s="31">
        <v>39857</v>
      </c>
      <c r="C132" s="28" t="s">
        <v>208</v>
      </c>
      <c r="D132" s="28" t="s">
        <v>16</v>
      </c>
      <c r="E132" s="28" t="s">
        <v>243</v>
      </c>
      <c r="F132" s="28" t="s">
        <v>221</v>
      </c>
      <c r="G132" s="39" t="s">
        <v>210</v>
      </c>
    </row>
    <row r="133" spans="1:7" ht="28.8">
      <c r="A133">
        <v>2005</v>
      </c>
      <c r="B133" s="31">
        <v>39857</v>
      </c>
      <c r="C133" s="28" t="s">
        <v>208</v>
      </c>
      <c r="D133" s="28" t="s">
        <v>211</v>
      </c>
      <c r="E133" s="28" t="s">
        <v>243</v>
      </c>
      <c r="F133" s="28" t="s">
        <v>221</v>
      </c>
      <c r="G133" s="40" t="s">
        <v>244</v>
      </c>
    </row>
    <row r="134" spans="1:7" ht="28.8">
      <c r="A134">
        <v>2005</v>
      </c>
      <c r="B134" s="31">
        <v>40140</v>
      </c>
      <c r="C134" s="28" t="s">
        <v>53</v>
      </c>
      <c r="D134" s="28" t="s">
        <v>213</v>
      </c>
      <c r="E134" s="28" t="s">
        <v>245</v>
      </c>
      <c r="F134" s="28"/>
      <c r="G134" s="28" t="s">
        <v>215</v>
      </c>
    </row>
    <row r="135" spans="1:7" ht="28.8">
      <c r="A135">
        <v>2005</v>
      </c>
      <c r="B135" s="31">
        <v>42513</v>
      </c>
      <c r="C135" s="28" t="s">
        <v>26</v>
      </c>
      <c r="D135" s="28" t="s">
        <v>103</v>
      </c>
      <c r="E135" s="28" t="s">
        <v>245</v>
      </c>
      <c r="F135" s="28"/>
      <c r="G135" s="28" t="s">
        <v>104</v>
      </c>
    </row>
    <row r="136" spans="1:7" ht="28.8">
      <c r="A136">
        <v>2004</v>
      </c>
      <c r="B136" s="28" t="s">
        <v>222</v>
      </c>
      <c r="C136" s="28" t="s">
        <v>53</v>
      </c>
      <c r="D136" s="28" t="s">
        <v>80</v>
      </c>
      <c r="E136" s="28" t="s">
        <v>246</v>
      </c>
      <c r="F136" s="28" t="s">
        <v>247</v>
      </c>
      <c r="G136" s="28" t="s">
        <v>248</v>
      </c>
    </row>
    <row r="137" spans="1:7" ht="28.8">
      <c r="A137">
        <v>2004</v>
      </c>
      <c r="B137" s="28" t="s">
        <v>222</v>
      </c>
      <c r="C137" s="28" t="s">
        <v>53</v>
      </c>
      <c r="D137" s="28" t="s">
        <v>249</v>
      </c>
      <c r="E137" s="28" t="s">
        <v>246</v>
      </c>
      <c r="F137" s="28" t="s">
        <v>247</v>
      </c>
      <c r="G137" s="28" t="s">
        <v>250</v>
      </c>
    </row>
    <row r="138" spans="1:7" ht="28.8">
      <c r="A138">
        <v>2004</v>
      </c>
      <c r="B138" s="28" t="s">
        <v>222</v>
      </c>
      <c r="C138" s="28" t="s">
        <v>251</v>
      </c>
      <c r="D138" s="28" t="s">
        <v>116</v>
      </c>
      <c r="E138" s="28" t="s">
        <v>246</v>
      </c>
      <c r="F138" s="28" t="s">
        <v>247</v>
      </c>
      <c r="G138" s="41" t="s">
        <v>252</v>
      </c>
    </row>
    <row r="139" spans="1:7" ht="28.8">
      <c r="A139">
        <v>2004</v>
      </c>
      <c r="B139" s="28" t="s">
        <v>222</v>
      </c>
      <c r="C139" s="28" t="s">
        <v>151</v>
      </c>
      <c r="D139" s="28" t="s">
        <v>80</v>
      </c>
      <c r="E139" s="28" t="s">
        <v>246</v>
      </c>
      <c r="F139" s="28" t="s">
        <v>196</v>
      </c>
      <c r="G139" s="28" t="s">
        <v>253</v>
      </c>
    </row>
    <row r="140" spans="1:7" ht="28.8">
      <c r="A140">
        <v>2004</v>
      </c>
      <c r="B140" s="28" t="s">
        <v>222</v>
      </c>
      <c r="C140" s="28" t="s">
        <v>36</v>
      </c>
      <c r="D140" s="28" t="s">
        <v>180</v>
      </c>
      <c r="E140" s="28" t="s">
        <v>246</v>
      </c>
      <c r="F140" s="28" t="s">
        <v>247</v>
      </c>
      <c r="G140" s="28" t="s">
        <v>254</v>
      </c>
    </row>
    <row r="141" spans="1:7" ht="28.8">
      <c r="A141">
        <v>2004</v>
      </c>
      <c r="B141" s="28" t="s">
        <v>222</v>
      </c>
      <c r="C141" s="28" t="s">
        <v>36</v>
      </c>
      <c r="D141" s="28" t="s">
        <v>74</v>
      </c>
      <c r="E141" s="28" t="s">
        <v>246</v>
      </c>
      <c r="F141" s="28" t="s">
        <v>255</v>
      </c>
      <c r="G141" s="28" t="s">
        <v>256</v>
      </c>
    </row>
    <row r="142" spans="1:7" ht="28.8">
      <c r="A142">
        <v>2004</v>
      </c>
      <c r="B142" s="28" t="s">
        <v>222</v>
      </c>
      <c r="C142" s="28" t="s">
        <v>183</v>
      </c>
      <c r="D142" s="28" t="s">
        <v>116</v>
      </c>
      <c r="E142" s="28" t="s">
        <v>246</v>
      </c>
      <c r="F142" s="28" t="s">
        <v>255</v>
      </c>
      <c r="G142" s="28" t="s">
        <v>257</v>
      </c>
    </row>
    <row r="143" spans="1:7" ht="28.8">
      <c r="A143">
        <v>2004</v>
      </c>
      <c r="B143" s="31">
        <v>39827</v>
      </c>
      <c r="C143" s="28" t="s">
        <v>150</v>
      </c>
      <c r="D143" s="28" t="s">
        <v>180</v>
      </c>
      <c r="E143" s="28" t="s">
        <v>246</v>
      </c>
      <c r="F143" s="28" t="s">
        <v>258</v>
      </c>
      <c r="G143" s="28" t="s">
        <v>259</v>
      </c>
    </row>
    <row r="144" spans="1:7" ht="28.8">
      <c r="A144">
        <v>2004</v>
      </c>
      <c r="B144" s="31">
        <v>39840</v>
      </c>
      <c r="C144" s="28" t="s">
        <v>36</v>
      </c>
      <c r="D144" s="28" t="s">
        <v>93</v>
      </c>
      <c r="E144" s="28" t="s">
        <v>246</v>
      </c>
      <c r="F144" s="28" t="s">
        <v>255</v>
      </c>
      <c r="G144" s="28" t="s">
        <v>260</v>
      </c>
    </row>
    <row r="145" spans="1:7" ht="28.8">
      <c r="A145">
        <v>2004</v>
      </c>
      <c r="B145" s="31">
        <v>39930</v>
      </c>
      <c r="C145" s="28" t="s">
        <v>53</v>
      </c>
      <c r="D145" s="28" t="s">
        <v>74</v>
      </c>
      <c r="E145" s="28" t="s">
        <v>246</v>
      </c>
      <c r="F145" s="28" t="s">
        <v>258</v>
      </c>
      <c r="G145" s="28" t="s">
        <v>206</v>
      </c>
    </row>
    <row r="146" spans="1:7" ht="48.6">
      <c r="A146">
        <v>2004</v>
      </c>
      <c r="B146" s="31">
        <v>39857</v>
      </c>
      <c r="C146" s="28" t="s">
        <v>208</v>
      </c>
      <c r="D146" s="28" t="s">
        <v>211</v>
      </c>
      <c r="E146" s="28" t="s">
        <v>246</v>
      </c>
      <c r="F146" s="28" t="s">
        <v>255</v>
      </c>
      <c r="G146" s="42" t="s">
        <v>261</v>
      </c>
    </row>
    <row r="147" spans="1:7" ht="28.8">
      <c r="A147">
        <v>2004</v>
      </c>
      <c r="B147" s="31">
        <v>40140</v>
      </c>
      <c r="C147" s="28" t="s">
        <v>53</v>
      </c>
      <c r="D147" s="28" t="s">
        <v>213</v>
      </c>
      <c r="E147" s="28" t="s">
        <v>246</v>
      </c>
      <c r="F147" s="28"/>
      <c r="G147" s="28" t="s">
        <v>215</v>
      </c>
    </row>
    <row r="148" spans="1:7" ht="28.8">
      <c r="A148">
        <v>2004</v>
      </c>
      <c r="B148" s="31">
        <v>42513</v>
      </c>
      <c r="C148" s="28" t="s">
        <v>26</v>
      </c>
      <c r="D148" s="28" t="s">
        <v>103</v>
      </c>
      <c r="E148" s="28" t="s">
        <v>246</v>
      </c>
      <c r="F148" s="28"/>
      <c r="G148" s="28" t="s">
        <v>104</v>
      </c>
    </row>
  </sheetData>
  <autoFilter ref="A3:G148"/>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Q249"/>
  <sheetViews>
    <sheetView topLeftCell="A145" workbookViewId="0">
      <selection activeCell="I172" sqref="I172"/>
    </sheetView>
  </sheetViews>
  <sheetFormatPr defaultRowHeight="14.4"/>
  <sheetData>
    <row r="1" spans="1:33">
      <c r="A1" s="43" t="s">
        <v>267</v>
      </c>
      <c r="S1" s="43" t="s">
        <v>270</v>
      </c>
    </row>
    <row r="2" spans="1:33">
      <c r="A2" t="s">
        <v>268</v>
      </c>
      <c r="B2" t="s">
        <v>271</v>
      </c>
      <c r="T2" s="43" t="s">
        <v>273</v>
      </c>
    </row>
    <row r="3" spans="1:33">
      <c r="C3">
        <v>2004</v>
      </c>
      <c r="D3">
        <v>2005</v>
      </c>
      <c r="E3">
        <v>2006</v>
      </c>
      <c r="F3">
        <v>2007</v>
      </c>
      <c r="G3">
        <v>2008</v>
      </c>
      <c r="H3">
        <v>2009</v>
      </c>
      <c r="I3">
        <v>2010</v>
      </c>
      <c r="J3">
        <v>2011</v>
      </c>
      <c r="K3">
        <v>2012</v>
      </c>
      <c r="L3">
        <v>2013</v>
      </c>
      <c r="M3">
        <v>2014</v>
      </c>
      <c r="N3">
        <v>2015</v>
      </c>
      <c r="O3">
        <v>2016</v>
      </c>
      <c r="P3">
        <v>2017</v>
      </c>
      <c r="R3" t="s">
        <v>268</v>
      </c>
      <c r="T3">
        <v>2004</v>
      </c>
      <c r="U3">
        <v>2005</v>
      </c>
      <c r="V3">
        <v>2006</v>
      </c>
      <c r="W3">
        <v>2007</v>
      </c>
      <c r="X3">
        <v>2008</v>
      </c>
      <c r="Y3">
        <v>2009</v>
      </c>
      <c r="Z3">
        <v>2010</v>
      </c>
      <c r="AA3">
        <v>2011</v>
      </c>
      <c r="AB3">
        <v>2012</v>
      </c>
      <c r="AC3">
        <v>2013</v>
      </c>
      <c r="AD3">
        <v>2014</v>
      </c>
      <c r="AE3">
        <v>2015</v>
      </c>
      <c r="AF3">
        <v>2016</v>
      </c>
      <c r="AG3">
        <v>2017</v>
      </c>
    </row>
    <row r="4" spans="1:33">
      <c r="B4" t="s">
        <v>57</v>
      </c>
      <c r="C4">
        <v>9</v>
      </c>
      <c r="D4">
        <v>9</v>
      </c>
      <c r="E4">
        <v>9</v>
      </c>
      <c r="F4">
        <v>9</v>
      </c>
      <c r="G4">
        <v>9</v>
      </c>
      <c r="H4">
        <v>0</v>
      </c>
      <c r="I4">
        <v>0</v>
      </c>
      <c r="J4">
        <v>0</v>
      </c>
      <c r="K4">
        <v>0</v>
      </c>
      <c r="L4">
        <v>0</v>
      </c>
      <c r="M4">
        <v>0</v>
      </c>
      <c r="N4">
        <v>0</v>
      </c>
      <c r="O4">
        <v>0</v>
      </c>
      <c r="P4">
        <v>0</v>
      </c>
      <c r="S4" t="s">
        <v>57</v>
      </c>
      <c r="T4" s="49">
        <v>1</v>
      </c>
      <c r="U4" s="49">
        <v>1</v>
      </c>
      <c r="V4" s="49">
        <v>1</v>
      </c>
      <c r="W4" s="49">
        <v>1</v>
      </c>
      <c r="X4" s="49">
        <v>1</v>
      </c>
      <c r="Y4" s="49">
        <v>0</v>
      </c>
      <c r="Z4" s="49">
        <v>0</v>
      </c>
      <c r="AA4">
        <v>0</v>
      </c>
      <c r="AB4">
        <v>0</v>
      </c>
      <c r="AC4">
        <v>0</v>
      </c>
      <c r="AD4">
        <v>0</v>
      </c>
      <c r="AE4">
        <v>0</v>
      </c>
      <c r="AF4">
        <v>0</v>
      </c>
      <c r="AG4">
        <v>0</v>
      </c>
    </row>
    <row r="5" spans="1:33">
      <c r="B5" t="s">
        <v>42</v>
      </c>
      <c r="C5">
        <v>8</v>
      </c>
      <c r="D5">
        <v>8</v>
      </c>
      <c r="E5">
        <v>8</v>
      </c>
      <c r="F5">
        <v>8</v>
      </c>
      <c r="G5">
        <v>8</v>
      </c>
      <c r="H5" s="44">
        <v>8</v>
      </c>
      <c r="I5" s="44">
        <v>8</v>
      </c>
      <c r="J5">
        <v>0</v>
      </c>
      <c r="K5">
        <v>0</v>
      </c>
      <c r="L5">
        <v>0</v>
      </c>
      <c r="M5">
        <v>0</v>
      </c>
      <c r="N5">
        <v>0</v>
      </c>
      <c r="O5">
        <v>0</v>
      </c>
      <c r="P5">
        <v>0</v>
      </c>
      <c r="S5" t="s">
        <v>42</v>
      </c>
      <c r="T5" s="49">
        <v>0.97730061000000001</v>
      </c>
      <c r="U5" s="49">
        <v>0.97647653999999995</v>
      </c>
      <c r="V5" s="49">
        <v>0.99333037000000002</v>
      </c>
      <c r="W5" s="49">
        <v>0.99281313999999998</v>
      </c>
      <c r="X5" s="49">
        <v>0.99064929999999995</v>
      </c>
      <c r="Y5" s="49">
        <v>0.99373040999999995</v>
      </c>
      <c r="Z5" s="49">
        <v>0.97895198000000005</v>
      </c>
      <c r="AA5">
        <v>0</v>
      </c>
      <c r="AB5">
        <v>0</v>
      </c>
      <c r="AC5">
        <v>0</v>
      </c>
      <c r="AD5">
        <v>0</v>
      </c>
      <c r="AE5">
        <v>0</v>
      </c>
      <c r="AF5">
        <v>0</v>
      </c>
      <c r="AG5">
        <v>0</v>
      </c>
    </row>
    <row r="6" spans="1:33">
      <c r="B6" t="s">
        <v>147</v>
      </c>
      <c r="C6">
        <v>0</v>
      </c>
      <c r="D6">
        <v>0</v>
      </c>
      <c r="E6">
        <v>0</v>
      </c>
      <c r="F6">
        <v>9</v>
      </c>
      <c r="G6">
        <v>8</v>
      </c>
      <c r="H6">
        <v>0</v>
      </c>
      <c r="I6">
        <v>0</v>
      </c>
      <c r="J6">
        <v>0</v>
      </c>
      <c r="K6">
        <v>0</v>
      </c>
      <c r="L6">
        <v>0</v>
      </c>
      <c r="M6">
        <v>0</v>
      </c>
      <c r="N6">
        <v>0</v>
      </c>
      <c r="O6">
        <v>0</v>
      </c>
      <c r="P6">
        <v>0</v>
      </c>
      <c r="S6" t="s">
        <v>147</v>
      </c>
      <c r="T6" s="49" t="s">
        <v>266</v>
      </c>
      <c r="U6" s="49" t="s">
        <v>266</v>
      </c>
      <c r="V6" s="49" t="s">
        <v>266</v>
      </c>
      <c r="W6" s="49">
        <v>0.97319613999999999</v>
      </c>
      <c r="X6" s="49">
        <v>0.98763970999999995</v>
      </c>
      <c r="Y6" s="49">
        <v>0</v>
      </c>
      <c r="Z6" s="49">
        <v>0</v>
      </c>
      <c r="AA6">
        <v>0</v>
      </c>
      <c r="AB6">
        <v>0</v>
      </c>
      <c r="AC6">
        <v>0</v>
      </c>
      <c r="AD6">
        <v>0</v>
      </c>
      <c r="AE6">
        <v>0</v>
      </c>
      <c r="AF6">
        <v>0</v>
      </c>
      <c r="AG6">
        <v>0</v>
      </c>
    </row>
    <row r="7" spans="1:33">
      <c r="B7" t="s">
        <v>62</v>
      </c>
      <c r="C7">
        <v>0</v>
      </c>
      <c r="D7">
        <v>0</v>
      </c>
      <c r="E7">
        <v>0</v>
      </c>
      <c r="F7">
        <v>9</v>
      </c>
      <c r="G7">
        <v>9</v>
      </c>
      <c r="H7">
        <v>0</v>
      </c>
      <c r="I7">
        <v>0</v>
      </c>
      <c r="J7">
        <v>0</v>
      </c>
      <c r="K7">
        <v>0</v>
      </c>
      <c r="L7">
        <v>0</v>
      </c>
      <c r="M7">
        <v>0</v>
      </c>
      <c r="N7">
        <v>0</v>
      </c>
      <c r="O7">
        <v>0</v>
      </c>
      <c r="P7">
        <v>0</v>
      </c>
      <c r="S7" t="s">
        <v>62</v>
      </c>
      <c r="T7" s="49" t="s">
        <v>266</v>
      </c>
      <c r="U7" s="49" t="s">
        <v>266</v>
      </c>
      <c r="V7" s="49" t="s">
        <v>266</v>
      </c>
      <c r="W7" s="50">
        <v>0.87585466000000001</v>
      </c>
      <c r="X7" s="50">
        <v>0.89021342000000003</v>
      </c>
      <c r="Y7" s="49">
        <v>0</v>
      </c>
      <c r="Z7" s="49">
        <v>0</v>
      </c>
      <c r="AA7">
        <v>0</v>
      </c>
      <c r="AB7">
        <v>0</v>
      </c>
      <c r="AC7">
        <v>0</v>
      </c>
      <c r="AD7">
        <v>0</v>
      </c>
      <c r="AE7">
        <v>0</v>
      </c>
      <c r="AF7">
        <v>0</v>
      </c>
      <c r="AG7" t="s">
        <v>266</v>
      </c>
    </row>
    <row r="8" spans="1:33">
      <c r="B8" t="s">
        <v>115</v>
      </c>
      <c r="C8">
        <v>0</v>
      </c>
      <c r="D8">
        <v>9</v>
      </c>
      <c r="E8">
        <v>9</v>
      </c>
      <c r="F8">
        <v>9</v>
      </c>
      <c r="G8">
        <v>9</v>
      </c>
      <c r="H8">
        <v>0</v>
      </c>
      <c r="I8">
        <v>0</v>
      </c>
      <c r="J8">
        <v>0</v>
      </c>
      <c r="K8">
        <v>0</v>
      </c>
      <c r="L8">
        <v>0</v>
      </c>
      <c r="M8">
        <v>0</v>
      </c>
      <c r="N8">
        <v>0</v>
      </c>
      <c r="O8">
        <v>0</v>
      </c>
      <c r="P8">
        <v>0</v>
      </c>
      <c r="S8" t="s">
        <v>115</v>
      </c>
      <c r="T8" s="49" t="s">
        <v>266</v>
      </c>
      <c r="U8" s="49">
        <v>0.99711815999999998</v>
      </c>
      <c r="V8" s="49">
        <v>1</v>
      </c>
      <c r="W8" s="49">
        <v>1</v>
      </c>
      <c r="X8" s="49">
        <v>1</v>
      </c>
      <c r="Y8" s="49">
        <v>0</v>
      </c>
      <c r="Z8" s="49">
        <v>0</v>
      </c>
      <c r="AA8">
        <v>0</v>
      </c>
      <c r="AB8">
        <v>0</v>
      </c>
      <c r="AC8">
        <v>0</v>
      </c>
      <c r="AD8">
        <v>0</v>
      </c>
      <c r="AE8">
        <v>0</v>
      </c>
      <c r="AF8">
        <v>0</v>
      </c>
      <c r="AG8">
        <v>0</v>
      </c>
    </row>
    <row r="9" spans="1:33">
      <c r="B9" t="s">
        <v>262</v>
      </c>
      <c r="C9">
        <v>0</v>
      </c>
      <c r="D9">
        <v>8</v>
      </c>
      <c r="E9">
        <v>8</v>
      </c>
      <c r="F9">
        <v>8</v>
      </c>
      <c r="G9">
        <v>8</v>
      </c>
      <c r="H9">
        <v>0</v>
      </c>
      <c r="I9">
        <v>0</v>
      </c>
      <c r="J9">
        <v>0</v>
      </c>
      <c r="K9">
        <v>0</v>
      </c>
      <c r="L9">
        <v>0</v>
      </c>
      <c r="M9">
        <v>0</v>
      </c>
      <c r="N9">
        <v>0</v>
      </c>
      <c r="O9">
        <v>0</v>
      </c>
      <c r="P9">
        <v>0</v>
      </c>
      <c r="S9" t="s">
        <v>262</v>
      </c>
      <c r="T9" s="49" t="s">
        <v>266</v>
      </c>
      <c r="U9" s="49">
        <v>1</v>
      </c>
      <c r="V9" s="49">
        <v>1</v>
      </c>
      <c r="W9" s="49">
        <v>1</v>
      </c>
      <c r="X9" s="49">
        <v>1</v>
      </c>
      <c r="Y9" s="49">
        <v>0</v>
      </c>
      <c r="Z9" s="49">
        <v>0</v>
      </c>
      <c r="AA9">
        <v>0</v>
      </c>
      <c r="AB9">
        <v>0</v>
      </c>
      <c r="AC9">
        <v>0</v>
      </c>
      <c r="AD9">
        <v>0</v>
      </c>
      <c r="AE9">
        <v>0</v>
      </c>
      <c r="AF9">
        <v>0</v>
      </c>
      <c r="AG9">
        <v>0</v>
      </c>
    </row>
    <row r="10" spans="1:33">
      <c r="A10" t="s">
        <v>287</v>
      </c>
      <c r="B10" t="s">
        <v>49</v>
      </c>
      <c r="C10" s="46">
        <v>0</v>
      </c>
      <c r="D10">
        <v>9</v>
      </c>
      <c r="E10">
        <v>9</v>
      </c>
      <c r="F10">
        <v>9</v>
      </c>
      <c r="G10">
        <v>9</v>
      </c>
      <c r="H10">
        <v>0</v>
      </c>
      <c r="I10">
        <v>0</v>
      </c>
      <c r="J10">
        <v>0</v>
      </c>
      <c r="K10">
        <v>0</v>
      </c>
      <c r="L10">
        <v>0</v>
      </c>
      <c r="M10">
        <v>0</v>
      </c>
      <c r="N10">
        <v>0</v>
      </c>
      <c r="O10">
        <v>0</v>
      </c>
      <c r="P10">
        <v>0</v>
      </c>
      <c r="S10" t="s">
        <v>49</v>
      </c>
      <c r="T10" s="49" t="s">
        <v>266</v>
      </c>
      <c r="U10" s="49">
        <v>0.99431522000000006</v>
      </c>
      <c r="V10" s="49">
        <v>0.99452394</v>
      </c>
      <c r="W10" s="49">
        <v>0.99540302000000003</v>
      </c>
      <c r="X10" s="49">
        <v>0.99439423000000005</v>
      </c>
      <c r="Y10" s="49">
        <v>0</v>
      </c>
      <c r="Z10" s="49">
        <v>0</v>
      </c>
      <c r="AA10">
        <v>0</v>
      </c>
      <c r="AB10">
        <v>0</v>
      </c>
      <c r="AC10">
        <v>0</v>
      </c>
      <c r="AD10">
        <v>0</v>
      </c>
      <c r="AE10">
        <v>0</v>
      </c>
      <c r="AF10">
        <v>0</v>
      </c>
      <c r="AG10">
        <v>0</v>
      </c>
    </row>
    <row r="11" spans="1:33">
      <c r="B11" t="s">
        <v>11</v>
      </c>
      <c r="C11">
        <v>9</v>
      </c>
      <c r="D11">
        <v>9</v>
      </c>
      <c r="E11">
        <v>9</v>
      </c>
      <c r="F11">
        <v>9</v>
      </c>
      <c r="G11">
        <v>9</v>
      </c>
      <c r="H11">
        <v>0</v>
      </c>
      <c r="I11">
        <v>0</v>
      </c>
      <c r="J11">
        <v>0</v>
      </c>
      <c r="K11">
        <v>0</v>
      </c>
      <c r="L11">
        <v>0</v>
      </c>
      <c r="M11">
        <v>0</v>
      </c>
      <c r="N11">
        <v>0</v>
      </c>
      <c r="O11">
        <v>0</v>
      </c>
      <c r="P11">
        <v>0</v>
      </c>
      <c r="S11" t="s">
        <v>11</v>
      </c>
      <c r="T11" s="49">
        <v>0.98790895999999995</v>
      </c>
      <c r="U11" s="49">
        <v>0.98835189999999995</v>
      </c>
      <c r="V11" s="49">
        <v>0.98859233999999996</v>
      </c>
      <c r="W11" s="49">
        <v>0.99037123999999999</v>
      </c>
      <c r="X11" s="49">
        <v>0.99098609999999998</v>
      </c>
      <c r="Y11" s="49">
        <v>0</v>
      </c>
      <c r="Z11" s="49">
        <v>0</v>
      </c>
      <c r="AA11">
        <v>0</v>
      </c>
      <c r="AB11">
        <v>0</v>
      </c>
      <c r="AC11">
        <v>0</v>
      </c>
      <c r="AD11">
        <v>0</v>
      </c>
      <c r="AE11">
        <v>0</v>
      </c>
      <c r="AF11">
        <v>0</v>
      </c>
      <c r="AG11">
        <v>0</v>
      </c>
    </row>
    <row r="12" spans="1:33">
      <c r="B12" t="s">
        <v>263</v>
      </c>
      <c r="C12">
        <v>8</v>
      </c>
      <c r="D12">
        <v>9</v>
      </c>
      <c r="E12">
        <v>9</v>
      </c>
      <c r="F12">
        <v>9</v>
      </c>
      <c r="G12">
        <v>9</v>
      </c>
      <c r="H12">
        <v>0</v>
      </c>
      <c r="I12">
        <v>0</v>
      </c>
      <c r="J12">
        <v>0</v>
      </c>
      <c r="K12">
        <v>0</v>
      </c>
      <c r="L12">
        <v>0</v>
      </c>
      <c r="M12">
        <v>0</v>
      </c>
      <c r="N12">
        <v>0</v>
      </c>
      <c r="O12">
        <v>0</v>
      </c>
      <c r="P12">
        <v>0</v>
      </c>
      <c r="S12" t="s">
        <v>263</v>
      </c>
      <c r="T12" s="49">
        <v>0.93861892999999996</v>
      </c>
      <c r="U12" s="49">
        <v>0.97908994999999999</v>
      </c>
      <c r="V12" s="49">
        <v>0.98474408999999996</v>
      </c>
      <c r="W12" s="49">
        <v>0.99115712</v>
      </c>
      <c r="X12" s="49">
        <v>0.99042030999999997</v>
      </c>
      <c r="Y12" s="49">
        <v>0</v>
      </c>
      <c r="Z12" s="49">
        <v>0</v>
      </c>
      <c r="AA12">
        <v>0</v>
      </c>
      <c r="AB12">
        <v>0</v>
      </c>
      <c r="AC12">
        <v>0</v>
      </c>
      <c r="AD12">
        <v>0</v>
      </c>
      <c r="AE12">
        <v>0</v>
      </c>
      <c r="AF12">
        <v>0</v>
      </c>
      <c r="AG12">
        <v>0</v>
      </c>
    </row>
    <row r="13" spans="1:33">
      <c r="B13" s="46" t="s">
        <v>19</v>
      </c>
      <c r="C13" s="46">
        <v>9</v>
      </c>
      <c r="D13" s="46">
        <v>9</v>
      </c>
      <c r="E13" s="46">
        <v>9</v>
      </c>
      <c r="F13" s="46">
        <v>9</v>
      </c>
      <c r="G13" s="46">
        <v>9</v>
      </c>
      <c r="H13" s="46">
        <v>0</v>
      </c>
      <c r="I13" s="46">
        <v>0</v>
      </c>
      <c r="J13" s="46">
        <v>0</v>
      </c>
      <c r="K13" s="46">
        <v>0</v>
      </c>
      <c r="L13" s="46">
        <v>0</v>
      </c>
      <c r="M13" s="46">
        <v>0</v>
      </c>
      <c r="N13" s="46">
        <v>0</v>
      </c>
      <c r="O13" s="46">
        <v>0</v>
      </c>
      <c r="P13" s="46">
        <v>0</v>
      </c>
      <c r="S13" t="s">
        <v>19</v>
      </c>
      <c r="T13" s="49">
        <v>0.99653579999999997</v>
      </c>
      <c r="U13" s="49">
        <v>0.99366385000000002</v>
      </c>
      <c r="V13" s="49">
        <v>0.99030289999999999</v>
      </c>
      <c r="W13" s="49">
        <v>0.99352388999999997</v>
      </c>
      <c r="X13" s="49">
        <v>0.99299747000000005</v>
      </c>
      <c r="Y13" s="49">
        <v>0</v>
      </c>
      <c r="Z13" s="49">
        <v>0</v>
      </c>
      <c r="AA13">
        <v>0</v>
      </c>
      <c r="AB13">
        <v>0</v>
      </c>
      <c r="AC13">
        <v>0</v>
      </c>
      <c r="AD13">
        <v>0</v>
      </c>
      <c r="AE13">
        <v>0</v>
      </c>
      <c r="AF13">
        <v>0</v>
      </c>
      <c r="AG13">
        <v>0</v>
      </c>
    </row>
    <row r="14" spans="1:33">
      <c r="B14" t="s">
        <v>72</v>
      </c>
      <c r="C14">
        <v>8</v>
      </c>
      <c r="D14">
        <v>8</v>
      </c>
      <c r="E14">
        <v>8</v>
      </c>
      <c r="F14">
        <v>8</v>
      </c>
      <c r="G14">
        <v>8</v>
      </c>
      <c r="H14" s="44">
        <v>8</v>
      </c>
      <c r="I14" s="44">
        <v>8</v>
      </c>
      <c r="J14">
        <v>0</v>
      </c>
      <c r="K14">
        <v>0</v>
      </c>
      <c r="L14">
        <v>0</v>
      </c>
      <c r="M14">
        <v>0</v>
      </c>
      <c r="N14">
        <v>0</v>
      </c>
      <c r="O14">
        <v>0</v>
      </c>
      <c r="P14">
        <v>0</v>
      </c>
      <c r="S14" t="s">
        <v>72</v>
      </c>
      <c r="T14" s="50">
        <v>0.82708311999999995</v>
      </c>
      <c r="U14" s="49">
        <v>0.96860630000000003</v>
      </c>
      <c r="V14" s="49">
        <v>0.97164017000000003</v>
      </c>
      <c r="W14" s="49">
        <v>0.99229374000000004</v>
      </c>
      <c r="X14" s="49">
        <v>0.99951747999999996</v>
      </c>
      <c r="Y14" s="49">
        <v>0.99969965000000005</v>
      </c>
      <c r="Z14" s="49">
        <v>0.99952669999999999</v>
      </c>
      <c r="AA14">
        <v>0</v>
      </c>
      <c r="AB14">
        <v>0</v>
      </c>
      <c r="AC14">
        <v>0</v>
      </c>
      <c r="AD14">
        <v>0</v>
      </c>
      <c r="AE14">
        <v>0</v>
      </c>
      <c r="AF14">
        <v>0</v>
      </c>
      <c r="AG14">
        <v>0</v>
      </c>
    </row>
    <row r="15" spans="1:33">
      <c r="B15" t="s">
        <v>208</v>
      </c>
      <c r="C15">
        <v>9</v>
      </c>
      <c r="D15">
        <v>9</v>
      </c>
      <c r="E15">
        <v>9</v>
      </c>
      <c r="F15">
        <v>9</v>
      </c>
      <c r="G15">
        <v>9</v>
      </c>
      <c r="H15">
        <v>0</v>
      </c>
      <c r="I15">
        <v>0</v>
      </c>
      <c r="J15">
        <v>0</v>
      </c>
      <c r="K15">
        <v>0</v>
      </c>
      <c r="L15">
        <v>0</v>
      </c>
      <c r="M15">
        <v>0</v>
      </c>
      <c r="N15">
        <v>0</v>
      </c>
      <c r="O15">
        <v>0</v>
      </c>
      <c r="P15">
        <v>0</v>
      </c>
      <c r="S15" t="s">
        <v>208</v>
      </c>
      <c r="T15" s="49">
        <v>0.99894369999999999</v>
      </c>
      <c r="U15" s="49">
        <v>0.99942445000000002</v>
      </c>
      <c r="V15" s="49">
        <v>1</v>
      </c>
      <c r="W15" s="49">
        <v>1</v>
      </c>
      <c r="X15" s="49">
        <v>1</v>
      </c>
      <c r="Y15" s="49">
        <v>0</v>
      </c>
      <c r="Z15" s="49">
        <v>0</v>
      </c>
      <c r="AA15">
        <v>0</v>
      </c>
      <c r="AB15">
        <v>0</v>
      </c>
      <c r="AC15">
        <v>0</v>
      </c>
      <c r="AD15">
        <v>0</v>
      </c>
      <c r="AE15">
        <v>0</v>
      </c>
      <c r="AF15">
        <v>0</v>
      </c>
      <c r="AG15">
        <v>0</v>
      </c>
    </row>
    <row r="16" spans="1:33">
      <c r="B16" t="s">
        <v>53</v>
      </c>
      <c r="C16">
        <v>8</v>
      </c>
      <c r="D16">
        <v>8</v>
      </c>
      <c r="E16">
        <v>8</v>
      </c>
      <c r="F16">
        <v>8</v>
      </c>
      <c r="G16">
        <v>8</v>
      </c>
      <c r="H16">
        <v>0</v>
      </c>
      <c r="I16">
        <v>0</v>
      </c>
      <c r="J16">
        <v>0</v>
      </c>
      <c r="K16">
        <v>0</v>
      </c>
      <c r="L16">
        <v>0</v>
      </c>
      <c r="M16">
        <v>0</v>
      </c>
      <c r="N16">
        <v>0</v>
      </c>
      <c r="O16">
        <v>0</v>
      </c>
      <c r="P16">
        <v>0</v>
      </c>
      <c r="S16" t="s">
        <v>53</v>
      </c>
      <c r="T16" s="49">
        <v>0.99082448999999995</v>
      </c>
      <c r="U16" s="49">
        <v>0.98994908000000004</v>
      </c>
      <c r="V16" s="49">
        <v>0.98620914999999998</v>
      </c>
      <c r="W16" s="49">
        <v>0.99399760000000004</v>
      </c>
      <c r="X16" s="49">
        <v>0.99427615999999996</v>
      </c>
      <c r="Y16" s="49">
        <v>0</v>
      </c>
      <c r="Z16" s="49">
        <v>0</v>
      </c>
      <c r="AA16">
        <v>0</v>
      </c>
      <c r="AB16">
        <v>0</v>
      </c>
      <c r="AC16">
        <v>0</v>
      </c>
      <c r="AD16">
        <v>0</v>
      </c>
      <c r="AE16">
        <v>0</v>
      </c>
      <c r="AF16">
        <v>0</v>
      </c>
      <c r="AG16">
        <v>0</v>
      </c>
    </row>
    <row r="17" spans="1:33">
      <c r="A17" t="s">
        <v>287</v>
      </c>
      <c r="B17" t="s">
        <v>264</v>
      </c>
      <c r="C17">
        <v>0</v>
      </c>
      <c r="D17">
        <v>0</v>
      </c>
      <c r="E17">
        <v>0</v>
      </c>
      <c r="F17">
        <v>0</v>
      </c>
      <c r="G17">
        <v>0</v>
      </c>
      <c r="H17">
        <v>0</v>
      </c>
      <c r="I17">
        <v>0</v>
      </c>
      <c r="J17">
        <v>0</v>
      </c>
      <c r="K17">
        <v>0</v>
      </c>
      <c r="L17">
        <v>0</v>
      </c>
      <c r="M17">
        <v>0</v>
      </c>
      <c r="N17">
        <v>0</v>
      </c>
      <c r="O17">
        <v>0</v>
      </c>
      <c r="P17">
        <v>0</v>
      </c>
      <c r="S17" t="s">
        <v>264</v>
      </c>
      <c r="T17" s="49" t="s">
        <v>266</v>
      </c>
      <c r="U17" s="49" t="s">
        <v>266</v>
      </c>
      <c r="V17" s="49" t="s">
        <v>266</v>
      </c>
      <c r="W17" s="49" t="s">
        <v>266</v>
      </c>
      <c r="X17" s="49" t="s">
        <v>266</v>
      </c>
      <c r="Y17" s="49" t="s">
        <v>266</v>
      </c>
      <c r="Z17" s="49">
        <v>0</v>
      </c>
      <c r="AA17">
        <v>0</v>
      </c>
      <c r="AB17">
        <v>0</v>
      </c>
      <c r="AC17">
        <v>0</v>
      </c>
      <c r="AD17">
        <v>0</v>
      </c>
      <c r="AE17">
        <v>0</v>
      </c>
      <c r="AF17">
        <v>0</v>
      </c>
      <c r="AG17">
        <v>0</v>
      </c>
    </row>
    <row r="18" spans="1:33">
      <c r="B18" t="s">
        <v>151</v>
      </c>
      <c r="C18">
        <v>0</v>
      </c>
      <c r="D18">
        <v>8</v>
      </c>
      <c r="E18">
        <v>8</v>
      </c>
      <c r="F18">
        <v>8</v>
      </c>
      <c r="G18">
        <v>8</v>
      </c>
      <c r="H18">
        <v>0</v>
      </c>
      <c r="I18">
        <v>0</v>
      </c>
      <c r="J18">
        <v>0</v>
      </c>
      <c r="K18">
        <v>0</v>
      </c>
      <c r="L18">
        <v>0</v>
      </c>
      <c r="M18">
        <v>0</v>
      </c>
      <c r="N18">
        <v>0</v>
      </c>
      <c r="O18">
        <v>0</v>
      </c>
      <c r="P18">
        <v>0</v>
      </c>
      <c r="S18" t="s">
        <v>151</v>
      </c>
      <c r="T18" s="49" t="s">
        <v>266</v>
      </c>
      <c r="U18" s="49">
        <v>1</v>
      </c>
      <c r="V18" s="49">
        <v>1</v>
      </c>
      <c r="W18" s="49">
        <v>1</v>
      </c>
      <c r="X18" s="49">
        <v>1</v>
      </c>
      <c r="Y18" s="49">
        <v>0</v>
      </c>
      <c r="Z18" s="49">
        <v>0</v>
      </c>
      <c r="AA18">
        <v>0</v>
      </c>
      <c r="AB18">
        <v>0</v>
      </c>
      <c r="AC18">
        <v>0</v>
      </c>
      <c r="AD18">
        <v>0</v>
      </c>
      <c r="AE18">
        <v>0</v>
      </c>
      <c r="AF18">
        <v>0</v>
      </c>
      <c r="AG18">
        <v>0</v>
      </c>
    </row>
    <row r="19" spans="1:33">
      <c r="B19" t="s">
        <v>39</v>
      </c>
      <c r="C19">
        <v>8</v>
      </c>
      <c r="D19">
        <v>8</v>
      </c>
      <c r="E19">
        <v>8</v>
      </c>
      <c r="F19">
        <v>8</v>
      </c>
      <c r="G19">
        <v>8</v>
      </c>
      <c r="H19" s="44">
        <v>8</v>
      </c>
      <c r="I19" s="44">
        <v>8</v>
      </c>
      <c r="J19">
        <v>0</v>
      </c>
      <c r="K19">
        <v>0</v>
      </c>
      <c r="L19">
        <v>0</v>
      </c>
      <c r="M19">
        <v>0</v>
      </c>
      <c r="N19">
        <v>0</v>
      </c>
      <c r="O19">
        <v>0</v>
      </c>
      <c r="P19">
        <v>0</v>
      </c>
      <c r="S19" t="s">
        <v>39</v>
      </c>
      <c r="T19" s="49">
        <v>1</v>
      </c>
      <c r="U19" s="49">
        <v>1</v>
      </c>
      <c r="V19" s="49">
        <v>1</v>
      </c>
      <c r="W19" s="49">
        <v>1</v>
      </c>
      <c r="X19" s="49">
        <v>0.99985789000000003</v>
      </c>
      <c r="Y19" s="49">
        <v>1</v>
      </c>
      <c r="Z19" s="49">
        <v>1</v>
      </c>
      <c r="AA19">
        <v>0</v>
      </c>
      <c r="AB19">
        <v>0</v>
      </c>
      <c r="AC19">
        <v>0</v>
      </c>
      <c r="AD19">
        <v>0</v>
      </c>
      <c r="AE19">
        <v>0</v>
      </c>
      <c r="AF19">
        <v>0</v>
      </c>
      <c r="AG19">
        <v>0</v>
      </c>
    </row>
    <row r="20" spans="1:33">
      <c r="B20" t="s">
        <v>36</v>
      </c>
      <c r="C20">
        <v>8</v>
      </c>
      <c r="D20">
        <v>8</v>
      </c>
      <c r="E20">
        <v>8</v>
      </c>
      <c r="F20">
        <v>8</v>
      </c>
      <c r="G20">
        <v>8</v>
      </c>
      <c r="H20">
        <v>0</v>
      </c>
      <c r="I20">
        <v>0</v>
      </c>
      <c r="J20">
        <v>0</v>
      </c>
      <c r="K20">
        <v>0</v>
      </c>
      <c r="L20">
        <v>0</v>
      </c>
      <c r="M20">
        <v>0</v>
      </c>
      <c r="N20">
        <v>0</v>
      </c>
      <c r="O20">
        <v>0</v>
      </c>
      <c r="P20">
        <v>0</v>
      </c>
      <c r="S20" t="s">
        <v>36</v>
      </c>
      <c r="T20" s="49">
        <v>0.97514646000000005</v>
      </c>
      <c r="U20" s="49">
        <v>0.9783193</v>
      </c>
      <c r="V20" s="49">
        <v>0.99051268000000003</v>
      </c>
      <c r="W20" s="49">
        <v>0.98865886999999997</v>
      </c>
      <c r="X20" s="49">
        <v>0.99141783999999999</v>
      </c>
      <c r="Y20" s="49">
        <v>0</v>
      </c>
      <c r="Z20" s="49">
        <v>0</v>
      </c>
      <c r="AA20">
        <v>0</v>
      </c>
      <c r="AB20">
        <v>0</v>
      </c>
      <c r="AC20">
        <v>0</v>
      </c>
      <c r="AD20">
        <v>0</v>
      </c>
      <c r="AE20">
        <v>0</v>
      </c>
      <c r="AF20">
        <v>0</v>
      </c>
      <c r="AG20" t="s">
        <v>266</v>
      </c>
    </row>
    <row r="21" spans="1:33">
      <c r="B21" t="s">
        <v>26</v>
      </c>
      <c r="C21">
        <v>9</v>
      </c>
      <c r="D21">
        <v>9</v>
      </c>
      <c r="E21">
        <v>9</v>
      </c>
      <c r="F21">
        <v>9</v>
      </c>
      <c r="G21">
        <v>9</v>
      </c>
      <c r="H21">
        <v>0</v>
      </c>
      <c r="I21">
        <v>0</v>
      </c>
      <c r="J21">
        <v>0</v>
      </c>
      <c r="K21">
        <v>0</v>
      </c>
      <c r="L21">
        <v>0</v>
      </c>
      <c r="M21">
        <v>0</v>
      </c>
      <c r="N21">
        <v>0</v>
      </c>
      <c r="O21">
        <v>0</v>
      </c>
      <c r="P21">
        <v>0</v>
      </c>
      <c r="S21" t="s">
        <v>26</v>
      </c>
      <c r="T21" s="49">
        <v>1</v>
      </c>
      <c r="U21" s="49">
        <v>1</v>
      </c>
      <c r="V21" s="49">
        <v>1</v>
      </c>
      <c r="W21" s="49">
        <v>1</v>
      </c>
      <c r="X21" s="49">
        <v>1</v>
      </c>
      <c r="Y21" s="49">
        <v>0</v>
      </c>
      <c r="Z21" s="49">
        <v>0</v>
      </c>
      <c r="AA21">
        <v>0</v>
      </c>
      <c r="AB21">
        <v>0</v>
      </c>
      <c r="AC21">
        <v>0</v>
      </c>
      <c r="AD21">
        <v>0</v>
      </c>
      <c r="AE21">
        <v>0</v>
      </c>
      <c r="AF21">
        <v>0</v>
      </c>
      <c r="AG21">
        <v>0</v>
      </c>
    </row>
    <row r="22" spans="1:33">
      <c r="B22" t="s">
        <v>92</v>
      </c>
      <c r="C22">
        <v>0</v>
      </c>
      <c r="D22">
        <v>9</v>
      </c>
      <c r="E22">
        <v>9</v>
      </c>
      <c r="F22">
        <v>9</v>
      </c>
      <c r="G22">
        <v>9</v>
      </c>
      <c r="H22">
        <v>0</v>
      </c>
      <c r="I22">
        <v>0</v>
      </c>
      <c r="J22">
        <v>0</v>
      </c>
      <c r="K22">
        <v>0</v>
      </c>
      <c r="L22">
        <v>0</v>
      </c>
      <c r="M22">
        <v>0</v>
      </c>
      <c r="N22">
        <v>0</v>
      </c>
      <c r="O22">
        <v>0</v>
      </c>
      <c r="P22">
        <v>0</v>
      </c>
      <c r="S22" t="s">
        <v>92</v>
      </c>
      <c r="T22" s="49" t="s">
        <v>266</v>
      </c>
      <c r="U22" s="49">
        <v>0.98986750000000001</v>
      </c>
      <c r="V22" s="49">
        <v>0.99907455999999994</v>
      </c>
      <c r="W22" s="49">
        <v>0.99682700999999996</v>
      </c>
      <c r="X22" s="49">
        <v>0.99515737999999998</v>
      </c>
      <c r="Y22" s="49">
        <v>0</v>
      </c>
      <c r="Z22" s="49">
        <v>0</v>
      </c>
      <c r="AA22">
        <v>0</v>
      </c>
      <c r="AB22">
        <v>0</v>
      </c>
      <c r="AC22">
        <v>0</v>
      </c>
      <c r="AD22">
        <v>0</v>
      </c>
      <c r="AE22">
        <v>0</v>
      </c>
      <c r="AF22">
        <v>0</v>
      </c>
      <c r="AG22">
        <v>0</v>
      </c>
    </row>
    <row r="23" spans="1:33">
      <c r="B23" t="s">
        <v>150</v>
      </c>
      <c r="C23">
        <v>9</v>
      </c>
      <c r="D23">
        <v>8</v>
      </c>
      <c r="E23">
        <v>8</v>
      </c>
      <c r="F23">
        <v>8</v>
      </c>
      <c r="G23">
        <v>8</v>
      </c>
      <c r="H23">
        <v>0</v>
      </c>
      <c r="I23">
        <v>0</v>
      </c>
      <c r="J23">
        <v>0</v>
      </c>
      <c r="K23">
        <v>0</v>
      </c>
      <c r="L23">
        <v>0</v>
      </c>
      <c r="M23">
        <v>0</v>
      </c>
      <c r="N23">
        <v>0</v>
      </c>
      <c r="O23">
        <v>0</v>
      </c>
      <c r="P23">
        <v>0</v>
      </c>
      <c r="S23" t="s">
        <v>150</v>
      </c>
      <c r="T23" s="49">
        <v>1</v>
      </c>
      <c r="U23" s="49">
        <v>1</v>
      </c>
      <c r="V23" s="49">
        <v>1</v>
      </c>
      <c r="W23" s="49">
        <v>1</v>
      </c>
      <c r="X23" s="49">
        <v>1</v>
      </c>
      <c r="Y23" s="49">
        <v>0</v>
      </c>
      <c r="Z23" s="49">
        <v>0</v>
      </c>
      <c r="AA23">
        <v>0</v>
      </c>
      <c r="AB23">
        <v>0</v>
      </c>
      <c r="AC23">
        <v>0</v>
      </c>
      <c r="AD23">
        <v>0</v>
      </c>
      <c r="AE23">
        <v>0</v>
      </c>
      <c r="AF23">
        <v>0</v>
      </c>
      <c r="AG23">
        <v>0</v>
      </c>
    </row>
    <row r="24" spans="1:33">
      <c r="B24" t="s">
        <v>96</v>
      </c>
      <c r="C24">
        <v>0</v>
      </c>
      <c r="D24">
        <v>9</v>
      </c>
      <c r="E24">
        <v>9</v>
      </c>
      <c r="F24">
        <v>9</v>
      </c>
      <c r="G24">
        <v>9</v>
      </c>
      <c r="H24">
        <v>0</v>
      </c>
      <c r="I24">
        <v>0</v>
      </c>
      <c r="J24">
        <v>0</v>
      </c>
      <c r="K24">
        <v>0</v>
      </c>
      <c r="L24">
        <v>0</v>
      </c>
      <c r="M24">
        <v>0</v>
      </c>
      <c r="N24">
        <v>0</v>
      </c>
      <c r="O24">
        <v>0</v>
      </c>
      <c r="P24">
        <v>0</v>
      </c>
      <c r="S24" t="s">
        <v>96</v>
      </c>
      <c r="T24" s="49" t="s">
        <v>266</v>
      </c>
      <c r="U24" s="49">
        <v>0.97585918000000005</v>
      </c>
      <c r="V24" s="49">
        <v>0.98303812999999995</v>
      </c>
      <c r="W24" s="49">
        <v>0.97729633000000005</v>
      </c>
      <c r="X24" s="49">
        <v>0.98006269999999995</v>
      </c>
      <c r="Y24" s="49">
        <v>0</v>
      </c>
      <c r="Z24" s="49">
        <v>0</v>
      </c>
      <c r="AA24">
        <v>0</v>
      </c>
      <c r="AB24">
        <v>0</v>
      </c>
      <c r="AC24">
        <v>0</v>
      </c>
      <c r="AD24">
        <v>0</v>
      </c>
      <c r="AE24">
        <v>0</v>
      </c>
      <c r="AF24">
        <v>0</v>
      </c>
      <c r="AG24">
        <v>0</v>
      </c>
    </row>
    <row r="25" spans="1:33">
      <c r="A25" t="s">
        <v>287</v>
      </c>
      <c r="B25" t="s">
        <v>68</v>
      </c>
      <c r="C25" s="44">
        <v>0</v>
      </c>
      <c r="D25" s="44">
        <v>0</v>
      </c>
      <c r="E25" s="44">
        <v>0</v>
      </c>
      <c r="F25">
        <v>8</v>
      </c>
      <c r="G25">
        <v>8</v>
      </c>
      <c r="H25" s="44">
        <v>0</v>
      </c>
      <c r="I25" s="44">
        <v>0</v>
      </c>
      <c r="J25">
        <v>0</v>
      </c>
      <c r="K25">
        <v>0</v>
      </c>
      <c r="L25">
        <v>0</v>
      </c>
      <c r="M25">
        <v>0</v>
      </c>
      <c r="N25">
        <v>0</v>
      </c>
      <c r="O25">
        <v>0</v>
      </c>
      <c r="P25">
        <v>0</v>
      </c>
      <c r="S25" t="s">
        <v>68</v>
      </c>
      <c r="T25" s="49" t="s">
        <v>266</v>
      </c>
      <c r="U25" s="49" t="s">
        <v>266</v>
      </c>
      <c r="V25" s="49" t="s">
        <v>266</v>
      </c>
      <c r="W25" s="49">
        <v>1</v>
      </c>
      <c r="X25" s="49">
        <v>0.99984048000000003</v>
      </c>
      <c r="Y25" s="49">
        <v>0</v>
      </c>
      <c r="Z25" s="49">
        <v>0</v>
      </c>
      <c r="AA25">
        <v>0</v>
      </c>
      <c r="AB25">
        <v>0</v>
      </c>
      <c r="AC25">
        <v>0</v>
      </c>
      <c r="AD25">
        <v>0</v>
      </c>
      <c r="AE25">
        <v>0</v>
      </c>
      <c r="AF25">
        <v>0</v>
      </c>
      <c r="AG25">
        <v>0</v>
      </c>
    </row>
    <row r="26" spans="1:33">
      <c r="B26" t="s">
        <v>160</v>
      </c>
      <c r="C26">
        <v>0</v>
      </c>
      <c r="D26">
        <v>8</v>
      </c>
      <c r="E26">
        <v>8</v>
      </c>
      <c r="F26">
        <v>8</v>
      </c>
      <c r="G26">
        <v>8</v>
      </c>
      <c r="H26">
        <v>0</v>
      </c>
      <c r="I26">
        <v>0</v>
      </c>
      <c r="J26">
        <v>0</v>
      </c>
      <c r="K26">
        <v>0</v>
      </c>
      <c r="L26">
        <v>0</v>
      </c>
      <c r="M26">
        <v>0</v>
      </c>
      <c r="N26">
        <v>0</v>
      </c>
      <c r="O26">
        <v>0</v>
      </c>
      <c r="P26">
        <v>0</v>
      </c>
      <c r="S26" t="s">
        <v>160</v>
      </c>
      <c r="T26" s="49" t="s">
        <v>266</v>
      </c>
      <c r="U26" s="49">
        <v>0.98476916000000003</v>
      </c>
      <c r="V26" s="49">
        <v>0.99951995999999999</v>
      </c>
      <c r="W26" s="49">
        <v>0.99938901000000002</v>
      </c>
      <c r="X26" s="49">
        <v>0.99950145999999995</v>
      </c>
      <c r="Y26" s="49">
        <v>0</v>
      </c>
      <c r="Z26" s="49">
        <v>0</v>
      </c>
      <c r="AA26">
        <v>0</v>
      </c>
      <c r="AB26">
        <v>0</v>
      </c>
      <c r="AC26">
        <v>0</v>
      </c>
      <c r="AD26">
        <v>0</v>
      </c>
      <c r="AE26">
        <v>0</v>
      </c>
      <c r="AF26">
        <v>0</v>
      </c>
      <c r="AG26">
        <v>0</v>
      </c>
    </row>
    <row r="27" spans="1:33">
      <c r="B27" t="s">
        <v>0</v>
      </c>
      <c r="C27">
        <v>9</v>
      </c>
      <c r="D27">
        <v>9</v>
      </c>
      <c r="E27">
        <v>9</v>
      </c>
      <c r="F27">
        <v>9</v>
      </c>
      <c r="G27">
        <v>9</v>
      </c>
      <c r="H27">
        <v>0</v>
      </c>
      <c r="I27">
        <v>0</v>
      </c>
      <c r="J27">
        <v>0</v>
      </c>
      <c r="K27">
        <v>0</v>
      </c>
      <c r="L27">
        <v>0</v>
      </c>
      <c r="M27">
        <v>0</v>
      </c>
      <c r="N27">
        <v>0</v>
      </c>
      <c r="O27">
        <v>0</v>
      </c>
      <c r="P27">
        <v>0</v>
      </c>
      <c r="S27" t="s">
        <v>0</v>
      </c>
      <c r="T27" s="49">
        <v>0.98824451000000002</v>
      </c>
      <c r="U27" s="49">
        <v>0.98545994000000003</v>
      </c>
      <c r="V27" s="49">
        <v>0.97275811000000001</v>
      </c>
      <c r="W27" s="49">
        <v>0.97031750999999999</v>
      </c>
      <c r="X27" s="49">
        <v>0.96658818000000002</v>
      </c>
      <c r="Y27" s="49">
        <v>0</v>
      </c>
      <c r="Z27" s="49">
        <v>0</v>
      </c>
      <c r="AA27">
        <v>0</v>
      </c>
      <c r="AB27">
        <v>0</v>
      </c>
      <c r="AC27">
        <v>0</v>
      </c>
      <c r="AD27">
        <v>0</v>
      </c>
      <c r="AE27">
        <v>0</v>
      </c>
      <c r="AF27">
        <v>0</v>
      </c>
      <c r="AG27">
        <v>0</v>
      </c>
    </row>
    <row r="28" spans="1:33">
      <c r="B28" t="s">
        <v>232</v>
      </c>
      <c r="C28">
        <v>0</v>
      </c>
      <c r="D28">
        <v>8</v>
      </c>
      <c r="E28">
        <v>8</v>
      </c>
      <c r="F28">
        <v>8</v>
      </c>
      <c r="G28">
        <v>8</v>
      </c>
      <c r="H28">
        <v>0</v>
      </c>
      <c r="I28">
        <v>0</v>
      </c>
      <c r="J28">
        <v>0</v>
      </c>
      <c r="K28">
        <v>0</v>
      </c>
      <c r="L28">
        <v>0</v>
      </c>
      <c r="M28">
        <v>0</v>
      </c>
      <c r="N28">
        <v>0</v>
      </c>
      <c r="O28">
        <v>0</v>
      </c>
      <c r="P28">
        <v>0</v>
      </c>
      <c r="S28" t="s">
        <v>232</v>
      </c>
      <c r="T28" s="49" t="s">
        <v>266</v>
      </c>
      <c r="U28" s="49">
        <v>0.94408059</v>
      </c>
      <c r="V28" s="49">
        <v>0.95014472999999999</v>
      </c>
      <c r="W28" s="49">
        <v>0.93279867999999999</v>
      </c>
      <c r="X28" s="49">
        <v>0.92708606000000005</v>
      </c>
      <c r="Y28" s="49">
        <v>0</v>
      </c>
      <c r="Z28" s="49">
        <v>0</v>
      </c>
      <c r="AA28">
        <v>0</v>
      </c>
      <c r="AB28">
        <v>0</v>
      </c>
      <c r="AC28">
        <v>0</v>
      </c>
      <c r="AD28">
        <v>0</v>
      </c>
      <c r="AE28">
        <v>0</v>
      </c>
      <c r="AF28">
        <v>0</v>
      </c>
      <c r="AG28">
        <v>0</v>
      </c>
    </row>
    <row r="29" spans="1:33">
      <c r="B29" t="s">
        <v>183</v>
      </c>
      <c r="C29">
        <v>8</v>
      </c>
      <c r="D29">
        <v>8</v>
      </c>
      <c r="E29">
        <v>8</v>
      </c>
      <c r="F29">
        <v>8</v>
      </c>
      <c r="G29">
        <v>8</v>
      </c>
      <c r="H29">
        <v>0</v>
      </c>
      <c r="I29">
        <v>0</v>
      </c>
      <c r="J29">
        <v>0</v>
      </c>
      <c r="K29">
        <v>0</v>
      </c>
      <c r="L29">
        <v>0</v>
      </c>
      <c r="M29">
        <v>0</v>
      </c>
      <c r="N29">
        <v>0</v>
      </c>
      <c r="O29">
        <v>0</v>
      </c>
      <c r="P29">
        <v>0</v>
      </c>
      <c r="S29" t="s">
        <v>183</v>
      </c>
      <c r="T29" s="49">
        <v>0.99231464999999996</v>
      </c>
      <c r="U29" s="49">
        <v>0.99536225</v>
      </c>
      <c r="V29" s="49">
        <v>0.99453842999999997</v>
      </c>
      <c r="W29" s="49">
        <v>0.99517973000000004</v>
      </c>
      <c r="X29" s="49">
        <v>0.99049324999999999</v>
      </c>
      <c r="Y29" s="49">
        <v>0</v>
      </c>
      <c r="Z29" s="49">
        <v>0</v>
      </c>
      <c r="AA29">
        <v>0</v>
      </c>
      <c r="AB29">
        <v>0</v>
      </c>
      <c r="AC29">
        <v>0</v>
      </c>
      <c r="AD29">
        <v>0</v>
      </c>
      <c r="AE29">
        <v>0</v>
      </c>
      <c r="AF29">
        <v>0</v>
      </c>
      <c r="AG29">
        <v>0</v>
      </c>
    </row>
    <row r="30" spans="1:33">
      <c r="B30" t="s">
        <v>265</v>
      </c>
      <c r="C30">
        <v>0</v>
      </c>
      <c r="D30">
        <v>0</v>
      </c>
      <c r="E30">
        <v>0</v>
      </c>
      <c r="F30">
        <v>8</v>
      </c>
      <c r="G30">
        <v>8</v>
      </c>
      <c r="H30">
        <v>0</v>
      </c>
      <c r="I30">
        <v>0</v>
      </c>
      <c r="J30">
        <v>0</v>
      </c>
      <c r="K30">
        <v>0</v>
      </c>
      <c r="L30">
        <v>0</v>
      </c>
      <c r="M30">
        <v>0</v>
      </c>
      <c r="N30">
        <v>0</v>
      </c>
      <c r="O30">
        <v>0</v>
      </c>
      <c r="P30">
        <v>0</v>
      </c>
      <c r="S30" t="s">
        <v>265</v>
      </c>
      <c r="T30" s="49" t="s">
        <v>266</v>
      </c>
      <c r="U30" s="49" t="s">
        <v>266</v>
      </c>
      <c r="V30" s="49" t="s">
        <v>266</v>
      </c>
      <c r="W30" s="49">
        <v>0.99755886000000005</v>
      </c>
      <c r="X30" s="49">
        <v>0.99581074000000003</v>
      </c>
      <c r="Y30" s="49">
        <v>0</v>
      </c>
      <c r="Z30" s="49">
        <v>0</v>
      </c>
      <c r="AA30">
        <v>0</v>
      </c>
      <c r="AB30">
        <v>0</v>
      </c>
      <c r="AC30">
        <v>0</v>
      </c>
      <c r="AD30">
        <v>0</v>
      </c>
      <c r="AE30">
        <v>0</v>
      </c>
      <c r="AF30">
        <v>0</v>
      </c>
      <c r="AG30">
        <v>0</v>
      </c>
    </row>
    <row r="31" spans="1:33">
      <c r="A31" t="s">
        <v>287</v>
      </c>
      <c r="B31" t="s">
        <v>46</v>
      </c>
      <c r="C31" t="s">
        <v>266</v>
      </c>
      <c r="D31" t="s">
        <v>266</v>
      </c>
      <c r="E31" t="s">
        <v>266</v>
      </c>
      <c r="F31" t="s">
        <v>266</v>
      </c>
      <c r="G31" t="s">
        <v>266</v>
      </c>
      <c r="H31" t="s">
        <v>266</v>
      </c>
      <c r="I31" t="s">
        <v>266</v>
      </c>
      <c r="J31" t="s">
        <v>266</v>
      </c>
      <c r="K31" t="s">
        <v>266</v>
      </c>
      <c r="L31" t="s">
        <v>266</v>
      </c>
      <c r="M31" t="s">
        <v>266</v>
      </c>
      <c r="N31" t="s">
        <v>266</v>
      </c>
      <c r="O31" t="s">
        <v>266</v>
      </c>
      <c r="P31" t="s">
        <v>266</v>
      </c>
      <c r="S31" t="s">
        <v>46</v>
      </c>
      <c r="T31" s="49">
        <v>0</v>
      </c>
      <c r="U31" s="49">
        <v>0</v>
      </c>
      <c r="V31" s="49">
        <v>0</v>
      </c>
      <c r="W31" s="49">
        <v>0</v>
      </c>
      <c r="X31" s="49">
        <v>0</v>
      </c>
      <c r="Y31" s="49">
        <v>0</v>
      </c>
      <c r="Z31" s="49">
        <v>0</v>
      </c>
      <c r="AA31">
        <v>0</v>
      </c>
      <c r="AB31">
        <v>0</v>
      </c>
      <c r="AC31">
        <v>0</v>
      </c>
      <c r="AD31">
        <v>0</v>
      </c>
      <c r="AE31">
        <v>0</v>
      </c>
      <c r="AF31">
        <v>0</v>
      </c>
      <c r="AG31">
        <v>0</v>
      </c>
    </row>
    <row r="32" spans="1:33">
      <c r="B32" t="s">
        <v>71</v>
      </c>
      <c r="C32">
        <v>9</v>
      </c>
      <c r="D32">
        <v>9</v>
      </c>
      <c r="E32">
        <v>9</v>
      </c>
      <c r="F32">
        <v>9</v>
      </c>
      <c r="G32">
        <v>9</v>
      </c>
      <c r="H32" s="44">
        <v>9</v>
      </c>
      <c r="I32">
        <v>0</v>
      </c>
      <c r="J32">
        <v>0</v>
      </c>
      <c r="K32">
        <v>0</v>
      </c>
      <c r="L32">
        <v>0</v>
      </c>
      <c r="M32">
        <v>0</v>
      </c>
      <c r="N32">
        <v>0</v>
      </c>
      <c r="O32">
        <v>0</v>
      </c>
      <c r="P32">
        <v>0</v>
      </c>
      <c r="S32" t="s">
        <v>71</v>
      </c>
      <c r="T32" s="49">
        <v>0.99338353000000001</v>
      </c>
      <c r="U32" s="49">
        <v>0.98889358999999999</v>
      </c>
      <c r="V32" s="49">
        <v>0.98131630999999997</v>
      </c>
      <c r="W32" s="49">
        <v>0.98795820999999995</v>
      </c>
      <c r="X32" s="49">
        <v>0.97941476999999999</v>
      </c>
      <c r="Y32" s="49">
        <v>0.96639315999999997</v>
      </c>
      <c r="Z32" s="49">
        <v>0</v>
      </c>
      <c r="AA32">
        <v>0</v>
      </c>
      <c r="AB32">
        <v>0</v>
      </c>
      <c r="AC32">
        <v>0</v>
      </c>
      <c r="AD32">
        <v>0</v>
      </c>
      <c r="AE32">
        <v>0</v>
      </c>
      <c r="AF32">
        <v>0</v>
      </c>
      <c r="AG32">
        <v>0</v>
      </c>
    </row>
    <row r="33" spans="1:33">
      <c r="B33" t="s">
        <v>15</v>
      </c>
      <c r="C33">
        <v>0</v>
      </c>
      <c r="D33">
        <v>8</v>
      </c>
      <c r="E33">
        <v>8</v>
      </c>
      <c r="F33">
        <v>8</v>
      </c>
      <c r="G33">
        <v>8</v>
      </c>
      <c r="H33">
        <v>0</v>
      </c>
      <c r="I33">
        <v>0</v>
      </c>
      <c r="J33">
        <v>0</v>
      </c>
      <c r="K33">
        <v>0</v>
      </c>
      <c r="L33">
        <v>0</v>
      </c>
      <c r="M33">
        <v>0</v>
      </c>
      <c r="N33">
        <v>0</v>
      </c>
      <c r="O33">
        <v>0</v>
      </c>
      <c r="P33">
        <v>0</v>
      </c>
      <c r="S33" t="s">
        <v>15</v>
      </c>
      <c r="T33" s="49" t="s">
        <v>266</v>
      </c>
      <c r="U33" s="49">
        <v>0.99948919999999997</v>
      </c>
      <c r="V33" s="49">
        <v>1</v>
      </c>
      <c r="W33" s="49">
        <v>0.99985184000000005</v>
      </c>
      <c r="X33" s="49">
        <v>1</v>
      </c>
      <c r="Y33" s="49">
        <v>0</v>
      </c>
      <c r="Z33" s="49">
        <v>0</v>
      </c>
      <c r="AA33">
        <v>0</v>
      </c>
      <c r="AB33">
        <v>0</v>
      </c>
      <c r="AC33">
        <v>0</v>
      </c>
      <c r="AD33">
        <v>0</v>
      </c>
      <c r="AE33">
        <v>0</v>
      </c>
      <c r="AF33">
        <v>0</v>
      </c>
      <c r="AG33">
        <v>0</v>
      </c>
    </row>
    <row r="34" spans="1:33">
      <c r="B34" t="s">
        <v>146</v>
      </c>
      <c r="C34">
        <v>0</v>
      </c>
      <c r="D34">
        <v>9</v>
      </c>
      <c r="E34">
        <v>8</v>
      </c>
      <c r="F34">
        <v>8</v>
      </c>
      <c r="G34">
        <v>8</v>
      </c>
      <c r="H34">
        <v>0</v>
      </c>
      <c r="I34">
        <v>0</v>
      </c>
      <c r="J34">
        <v>0</v>
      </c>
      <c r="K34">
        <v>0</v>
      </c>
      <c r="L34">
        <v>0</v>
      </c>
      <c r="M34">
        <v>0</v>
      </c>
      <c r="N34">
        <v>0</v>
      </c>
      <c r="O34">
        <v>0</v>
      </c>
      <c r="P34">
        <v>0</v>
      </c>
      <c r="S34" t="s">
        <v>146</v>
      </c>
      <c r="T34" s="49" t="s">
        <v>266</v>
      </c>
      <c r="U34" s="49">
        <v>0.99673354999999997</v>
      </c>
      <c r="V34" s="49">
        <v>0.98612827000000003</v>
      </c>
      <c r="W34" s="49">
        <v>0.98670237999999999</v>
      </c>
      <c r="X34" s="49">
        <v>0.99190562000000004</v>
      </c>
      <c r="Y34" s="49">
        <v>0</v>
      </c>
      <c r="Z34" s="49">
        <v>0</v>
      </c>
      <c r="AA34">
        <v>0</v>
      </c>
      <c r="AB34">
        <v>0</v>
      </c>
      <c r="AC34">
        <v>0</v>
      </c>
      <c r="AD34">
        <v>0</v>
      </c>
      <c r="AE34">
        <v>0</v>
      </c>
      <c r="AF34">
        <v>0</v>
      </c>
      <c r="AG34">
        <v>0</v>
      </c>
    </row>
    <row r="35" spans="1:33">
      <c r="B35" t="s">
        <v>86</v>
      </c>
      <c r="C35">
        <v>0</v>
      </c>
      <c r="D35">
        <v>8</v>
      </c>
      <c r="E35">
        <v>8</v>
      </c>
      <c r="F35">
        <v>8</v>
      </c>
      <c r="G35">
        <v>8</v>
      </c>
      <c r="H35" s="44">
        <v>8</v>
      </c>
      <c r="I35" s="44">
        <v>8</v>
      </c>
      <c r="J35">
        <v>0</v>
      </c>
      <c r="K35">
        <v>0</v>
      </c>
      <c r="L35">
        <v>0</v>
      </c>
      <c r="M35">
        <v>0</v>
      </c>
      <c r="N35">
        <v>0</v>
      </c>
      <c r="O35">
        <v>0</v>
      </c>
      <c r="P35">
        <v>0</v>
      </c>
      <c r="S35" t="s">
        <v>86</v>
      </c>
      <c r="T35" s="49" t="s">
        <v>266</v>
      </c>
      <c r="U35" s="50">
        <v>0.88360099000000003</v>
      </c>
      <c r="V35" s="50">
        <v>0.90329952999999996</v>
      </c>
      <c r="W35" s="50">
        <v>0.91042935000000003</v>
      </c>
      <c r="X35" s="50">
        <v>0.87174960000000001</v>
      </c>
      <c r="Y35" s="50">
        <v>1</v>
      </c>
      <c r="Z35" s="50">
        <v>1</v>
      </c>
      <c r="AA35">
        <v>0</v>
      </c>
      <c r="AB35">
        <v>0</v>
      </c>
      <c r="AC35">
        <v>0</v>
      </c>
      <c r="AD35">
        <v>0</v>
      </c>
      <c r="AE35">
        <v>0</v>
      </c>
      <c r="AF35">
        <v>0</v>
      </c>
      <c r="AG35">
        <v>0</v>
      </c>
    </row>
    <row r="36" spans="1:33">
      <c r="S36" s="43" t="s">
        <v>270</v>
      </c>
    </row>
    <row r="37" spans="1:33">
      <c r="A37" t="s">
        <v>43</v>
      </c>
      <c r="B37" t="s">
        <v>272</v>
      </c>
      <c r="R37" t="s">
        <v>43</v>
      </c>
      <c r="T37" s="43" t="s">
        <v>273</v>
      </c>
    </row>
    <row r="38" spans="1:33">
      <c r="C38">
        <v>2004</v>
      </c>
      <c r="D38">
        <v>2005</v>
      </c>
      <c r="E38">
        <v>2006</v>
      </c>
      <c r="F38">
        <v>2007</v>
      </c>
      <c r="G38">
        <v>2008</v>
      </c>
      <c r="H38">
        <v>2009</v>
      </c>
      <c r="I38">
        <v>2010</v>
      </c>
      <c r="J38">
        <v>2011</v>
      </c>
      <c r="K38">
        <v>2012</v>
      </c>
      <c r="L38">
        <v>2013</v>
      </c>
      <c r="M38">
        <v>2014</v>
      </c>
      <c r="N38">
        <v>2015</v>
      </c>
      <c r="O38">
        <v>2016</v>
      </c>
      <c r="P38">
        <v>2017</v>
      </c>
      <c r="T38">
        <v>2004</v>
      </c>
      <c r="U38">
        <v>2005</v>
      </c>
      <c r="V38">
        <v>2006</v>
      </c>
      <c r="W38">
        <v>2007</v>
      </c>
      <c r="X38">
        <v>2008</v>
      </c>
      <c r="Y38">
        <v>2009</v>
      </c>
      <c r="Z38">
        <v>2010</v>
      </c>
      <c r="AA38">
        <v>2011</v>
      </c>
      <c r="AB38">
        <v>2012</v>
      </c>
      <c r="AC38">
        <v>2013</v>
      </c>
      <c r="AD38">
        <v>2014</v>
      </c>
      <c r="AE38">
        <v>2015</v>
      </c>
      <c r="AF38">
        <v>2016</v>
      </c>
      <c r="AG38">
        <v>2017</v>
      </c>
    </row>
    <row r="39" spans="1:33">
      <c r="B39" t="s">
        <v>57</v>
      </c>
      <c r="C39">
        <v>0</v>
      </c>
      <c r="D39">
        <v>0</v>
      </c>
      <c r="E39">
        <v>0</v>
      </c>
      <c r="F39">
        <v>0</v>
      </c>
      <c r="G39">
        <v>0</v>
      </c>
      <c r="H39">
        <v>11</v>
      </c>
      <c r="I39">
        <v>11</v>
      </c>
      <c r="J39">
        <v>11</v>
      </c>
      <c r="K39">
        <v>11</v>
      </c>
      <c r="L39">
        <v>11</v>
      </c>
      <c r="M39">
        <v>11</v>
      </c>
      <c r="N39">
        <v>11</v>
      </c>
      <c r="O39">
        <v>11</v>
      </c>
      <c r="P39">
        <v>11</v>
      </c>
      <c r="S39" t="s">
        <v>57</v>
      </c>
      <c r="T39">
        <v>0</v>
      </c>
      <c r="U39">
        <v>0</v>
      </c>
      <c r="V39">
        <v>0</v>
      </c>
      <c r="W39">
        <v>0</v>
      </c>
      <c r="X39">
        <v>0</v>
      </c>
      <c r="Y39" s="49">
        <v>1</v>
      </c>
      <c r="Z39" s="49">
        <v>1</v>
      </c>
      <c r="AA39" s="49">
        <v>1</v>
      </c>
      <c r="AB39" s="49">
        <v>1</v>
      </c>
      <c r="AC39" s="49">
        <v>1</v>
      </c>
      <c r="AD39" s="49">
        <v>1</v>
      </c>
      <c r="AE39" s="49">
        <v>1</v>
      </c>
      <c r="AF39" s="49">
        <v>1</v>
      </c>
      <c r="AG39" s="49">
        <v>1</v>
      </c>
    </row>
    <row r="40" spans="1:33">
      <c r="B40" t="s">
        <v>42</v>
      </c>
      <c r="C40">
        <v>0</v>
      </c>
      <c r="D40">
        <v>0</v>
      </c>
      <c r="E40">
        <v>0</v>
      </c>
      <c r="F40">
        <v>0</v>
      </c>
      <c r="G40">
        <v>0</v>
      </c>
      <c r="H40">
        <v>10</v>
      </c>
      <c r="I40">
        <v>10</v>
      </c>
      <c r="J40">
        <v>10</v>
      </c>
      <c r="K40">
        <v>10</v>
      </c>
      <c r="L40">
        <v>10</v>
      </c>
      <c r="M40">
        <v>10</v>
      </c>
      <c r="N40">
        <v>10</v>
      </c>
      <c r="O40">
        <v>10</v>
      </c>
      <c r="P40">
        <v>10</v>
      </c>
      <c r="S40" t="s">
        <v>42</v>
      </c>
      <c r="T40">
        <v>0</v>
      </c>
      <c r="U40">
        <v>0</v>
      </c>
      <c r="V40">
        <v>0</v>
      </c>
      <c r="W40">
        <v>0</v>
      </c>
      <c r="X40">
        <v>0</v>
      </c>
      <c r="Y40" s="49">
        <v>0.99362231000000001</v>
      </c>
      <c r="Z40" s="49">
        <v>0.97884236000000002</v>
      </c>
      <c r="AA40" s="49">
        <v>0.98157567999999995</v>
      </c>
      <c r="AB40" s="49">
        <v>0.98713901999999998</v>
      </c>
      <c r="AC40" s="49">
        <v>0.98797212000000001</v>
      </c>
      <c r="AD40" s="49">
        <v>0.98924484999999995</v>
      </c>
      <c r="AE40" s="49">
        <v>0.99211227999999996</v>
      </c>
      <c r="AF40" s="49">
        <v>0.99375975000000005</v>
      </c>
      <c r="AG40" s="49">
        <v>0.99317485999999999</v>
      </c>
    </row>
    <row r="41" spans="1:33">
      <c r="B41" t="s">
        <v>147</v>
      </c>
      <c r="C41">
        <v>0</v>
      </c>
      <c r="D41">
        <v>0</v>
      </c>
      <c r="E41">
        <v>0</v>
      </c>
      <c r="F41">
        <v>0</v>
      </c>
      <c r="G41">
        <v>0</v>
      </c>
      <c r="H41">
        <v>10</v>
      </c>
      <c r="I41">
        <v>11</v>
      </c>
      <c r="J41">
        <v>10</v>
      </c>
      <c r="K41">
        <v>10</v>
      </c>
      <c r="L41">
        <v>10</v>
      </c>
      <c r="M41">
        <v>10</v>
      </c>
      <c r="N41">
        <v>10</v>
      </c>
      <c r="O41">
        <v>10</v>
      </c>
      <c r="P41">
        <v>10</v>
      </c>
      <c r="S41" t="s">
        <v>147</v>
      </c>
      <c r="T41" t="s">
        <v>266</v>
      </c>
      <c r="U41" t="s">
        <v>266</v>
      </c>
      <c r="V41" t="s">
        <v>266</v>
      </c>
      <c r="W41">
        <v>0</v>
      </c>
      <c r="X41">
        <v>0</v>
      </c>
      <c r="Y41" s="49">
        <v>0.99452054999999995</v>
      </c>
      <c r="Z41" s="49">
        <v>0.99651533999999997</v>
      </c>
      <c r="AA41" s="49">
        <v>0.99739389000000001</v>
      </c>
      <c r="AB41" s="49">
        <v>0.99496362999999999</v>
      </c>
      <c r="AC41" s="49">
        <v>0.98880597000000003</v>
      </c>
      <c r="AD41" s="49">
        <v>0.98939394000000003</v>
      </c>
      <c r="AE41" s="49">
        <v>0.99004692000000005</v>
      </c>
      <c r="AF41" s="49">
        <v>0.99163140000000005</v>
      </c>
      <c r="AG41" s="49">
        <v>0.99484280000000003</v>
      </c>
    </row>
    <row r="42" spans="1:33">
      <c r="B42" t="s">
        <v>62</v>
      </c>
      <c r="C42">
        <v>0</v>
      </c>
      <c r="D42">
        <v>0</v>
      </c>
      <c r="E42">
        <v>0</v>
      </c>
      <c r="F42">
        <v>0</v>
      </c>
      <c r="G42">
        <v>0</v>
      </c>
      <c r="H42">
        <v>11</v>
      </c>
      <c r="I42">
        <v>11</v>
      </c>
      <c r="J42">
        <v>11</v>
      </c>
      <c r="K42">
        <v>11</v>
      </c>
      <c r="L42">
        <v>11</v>
      </c>
      <c r="M42">
        <v>11</v>
      </c>
      <c r="N42">
        <v>11</v>
      </c>
      <c r="O42">
        <v>11</v>
      </c>
      <c r="P42">
        <v>0</v>
      </c>
      <c r="S42" t="s">
        <v>62</v>
      </c>
      <c r="T42" t="s">
        <v>266</v>
      </c>
      <c r="U42" t="s">
        <v>266</v>
      </c>
      <c r="V42" t="s">
        <v>266</v>
      </c>
      <c r="W42">
        <v>0</v>
      </c>
      <c r="X42">
        <v>0</v>
      </c>
      <c r="Y42" s="50">
        <v>0.90201911000000001</v>
      </c>
      <c r="Z42" s="50">
        <v>0.90207848000000002</v>
      </c>
      <c r="AA42" s="50">
        <v>0.91001931999999996</v>
      </c>
      <c r="AB42" s="50">
        <v>0.91038487000000001</v>
      </c>
      <c r="AC42" s="50">
        <v>0.90561223999999996</v>
      </c>
      <c r="AD42" s="50">
        <v>0.89649732000000004</v>
      </c>
      <c r="AE42" s="50">
        <v>0.89768851999999999</v>
      </c>
      <c r="AF42" s="50">
        <v>0.89018481999999999</v>
      </c>
      <c r="AG42" s="49" t="s">
        <v>266</v>
      </c>
    </row>
    <row r="43" spans="1:33">
      <c r="B43" t="s">
        <v>115</v>
      </c>
      <c r="C43">
        <v>0</v>
      </c>
      <c r="D43">
        <v>0</v>
      </c>
      <c r="E43">
        <v>0</v>
      </c>
      <c r="F43">
        <v>0</v>
      </c>
      <c r="G43">
        <v>0</v>
      </c>
      <c r="H43">
        <v>11</v>
      </c>
      <c r="I43">
        <v>11</v>
      </c>
      <c r="J43">
        <v>11</v>
      </c>
      <c r="K43">
        <v>11</v>
      </c>
      <c r="L43">
        <v>11</v>
      </c>
      <c r="M43">
        <v>11</v>
      </c>
      <c r="N43">
        <v>11</v>
      </c>
      <c r="O43">
        <v>11</v>
      </c>
      <c r="P43">
        <v>11</v>
      </c>
      <c r="S43" t="s">
        <v>115</v>
      </c>
      <c r="T43" t="s">
        <v>266</v>
      </c>
      <c r="U43">
        <v>0</v>
      </c>
      <c r="V43">
        <v>0</v>
      </c>
      <c r="W43">
        <v>0</v>
      </c>
      <c r="X43">
        <v>0</v>
      </c>
      <c r="Y43" s="49">
        <v>1</v>
      </c>
      <c r="Z43" s="49">
        <v>1</v>
      </c>
      <c r="AA43" s="49">
        <v>1</v>
      </c>
      <c r="AB43" s="49">
        <v>1</v>
      </c>
      <c r="AC43" s="49">
        <v>1</v>
      </c>
      <c r="AD43" s="49">
        <v>1</v>
      </c>
      <c r="AE43" s="49">
        <v>1</v>
      </c>
      <c r="AF43" s="49">
        <v>1</v>
      </c>
      <c r="AG43" s="49">
        <v>1</v>
      </c>
    </row>
    <row r="44" spans="1:33">
      <c r="B44" t="s">
        <v>262</v>
      </c>
      <c r="C44">
        <v>0</v>
      </c>
      <c r="D44">
        <v>0</v>
      </c>
      <c r="E44">
        <v>0</v>
      </c>
      <c r="F44">
        <v>0</v>
      </c>
      <c r="G44">
        <v>0</v>
      </c>
      <c r="H44">
        <v>10</v>
      </c>
      <c r="I44">
        <v>10</v>
      </c>
      <c r="J44">
        <v>10</v>
      </c>
      <c r="K44">
        <v>10</v>
      </c>
      <c r="L44">
        <v>10</v>
      </c>
      <c r="M44">
        <v>10</v>
      </c>
      <c r="N44">
        <v>10</v>
      </c>
      <c r="O44">
        <v>10</v>
      </c>
      <c r="P44">
        <v>10</v>
      </c>
      <c r="S44" t="s">
        <v>262</v>
      </c>
      <c r="T44" t="s">
        <v>266</v>
      </c>
      <c r="U44">
        <v>0</v>
      </c>
      <c r="V44">
        <v>0</v>
      </c>
      <c r="W44">
        <v>0</v>
      </c>
      <c r="X44">
        <v>0</v>
      </c>
      <c r="Y44" s="49">
        <v>1</v>
      </c>
      <c r="Z44" s="49">
        <v>1</v>
      </c>
      <c r="AA44" s="49">
        <v>1</v>
      </c>
      <c r="AB44" s="49">
        <v>1</v>
      </c>
      <c r="AC44" s="49">
        <v>1</v>
      </c>
      <c r="AD44" s="49">
        <v>1</v>
      </c>
      <c r="AE44" s="49">
        <v>1</v>
      </c>
      <c r="AF44" s="49">
        <v>1</v>
      </c>
      <c r="AG44" s="49">
        <v>1</v>
      </c>
    </row>
    <row r="45" spans="1:33">
      <c r="B45" t="s">
        <v>49</v>
      </c>
      <c r="C45">
        <v>0</v>
      </c>
      <c r="D45">
        <v>0</v>
      </c>
      <c r="E45">
        <v>0</v>
      </c>
      <c r="F45">
        <v>0</v>
      </c>
      <c r="G45">
        <v>0</v>
      </c>
      <c r="H45">
        <v>11</v>
      </c>
      <c r="I45">
        <v>11</v>
      </c>
      <c r="J45">
        <v>11</v>
      </c>
      <c r="K45">
        <v>11</v>
      </c>
      <c r="L45">
        <v>11</v>
      </c>
      <c r="M45">
        <v>11</v>
      </c>
      <c r="N45">
        <v>11</v>
      </c>
      <c r="O45">
        <v>11</v>
      </c>
      <c r="P45">
        <v>11</v>
      </c>
      <c r="S45" t="s">
        <v>49</v>
      </c>
      <c r="T45" t="s">
        <v>266</v>
      </c>
      <c r="U45" t="s">
        <v>266</v>
      </c>
      <c r="V45" t="s">
        <v>266</v>
      </c>
      <c r="W45">
        <v>0</v>
      </c>
      <c r="X45">
        <v>0</v>
      </c>
      <c r="Y45" s="49">
        <v>0.99425487000000001</v>
      </c>
      <c r="Z45" s="49">
        <v>0.99197488</v>
      </c>
      <c r="AA45" s="49">
        <v>0.99173648000000003</v>
      </c>
      <c r="AB45" s="49">
        <v>0.99182271</v>
      </c>
      <c r="AC45" s="49">
        <v>0.99011459999999996</v>
      </c>
      <c r="AD45" s="49">
        <v>0.99002701999999998</v>
      </c>
      <c r="AE45" s="49">
        <v>0.97721829999999998</v>
      </c>
      <c r="AF45" s="49">
        <v>0.98005898999999996</v>
      </c>
      <c r="AG45" s="49">
        <v>0.98918254000000005</v>
      </c>
    </row>
    <row r="46" spans="1:33">
      <c r="B46" t="s">
        <v>11</v>
      </c>
      <c r="C46">
        <v>0</v>
      </c>
      <c r="D46">
        <v>0</v>
      </c>
      <c r="E46">
        <v>0</v>
      </c>
      <c r="F46">
        <v>0</v>
      </c>
      <c r="G46">
        <v>0</v>
      </c>
      <c r="H46" s="44">
        <v>9</v>
      </c>
      <c r="I46" s="44">
        <v>9</v>
      </c>
      <c r="J46">
        <v>11</v>
      </c>
      <c r="K46">
        <v>11</v>
      </c>
      <c r="L46">
        <v>11</v>
      </c>
      <c r="M46">
        <v>11</v>
      </c>
      <c r="N46">
        <v>11</v>
      </c>
      <c r="O46">
        <v>11</v>
      </c>
      <c r="P46">
        <v>11</v>
      </c>
      <c r="S46" t="s">
        <v>11</v>
      </c>
      <c r="T46">
        <v>0</v>
      </c>
      <c r="U46">
        <v>0</v>
      </c>
      <c r="V46">
        <v>0</v>
      </c>
      <c r="W46">
        <v>0</v>
      </c>
      <c r="X46">
        <v>0</v>
      </c>
      <c r="Y46" s="49">
        <v>0.99266767</v>
      </c>
      <c r="Z46" s="49">
        <v>0.97632357999999997</v>
      </c>
      <c r="AA46" s="49">
        <v>0.98986403000000001</v>
      </c>
      <c r="AB46" s="49">
        <v>1</v>
      </c>
      <c r="AC46" s="49">
        <v>0.99604987</v>
      </c>
      <c r="AD46" s="49">
        <v>0.99800281999999996</v>
      </c>
      <c r="AE46" s="49">
        <v>1</v>
      </c>
      <c r="AF46" s="49">
        <v>0.99776147000000004</v>
      </c>
      <c r="AG46" s="49">
        <v>0.99819844999999996</v>
      </c>
    </row>
    <row r="47" spans="1:33">
      <c r="B47" t="s">
        <v>263</v>
      </c>
      <c r="C47">
        <v>0</v>
      </c>
      <c r="D47">
        <v>0</v>
      </c>
      <c r="E47">
        <v>0</v>
      </c>
      <c r="F47">
        <v>0</v>
      </c>
      <c r="G47">
        <v>0</v>
      </c>
      <c r="H47">
        <v>11</v>
      </c>
      <c r="I47">
        <v>10</v>
      </c>
      <c r="J47">
        <v>11</v>
      </c>
      <c r="K47">
        <v>11</v>
      </c>
      <c r="L47">
        <v>11</v>
      </c>
      <c r="M47">
        <v>11</v>
      </c>
      <c r="N47">
        <v>10</v>
      </c>
      <c r="O47">
        <v>11</v>
      </c>
      <c r="P47">
        <v>11</v>
      </c>
      <c r="S47" t="s">
        <v>263</v>
      </c>
      <c r="T47">
        <v>0</v>
      </c>
      <c r="U47">
        <v>0</v>
      </c>
      <c r="V47">
        <v>0</v>
      </c>
      <c r="W47">
        <v>0</v>
      </c>
      <c r="X47">
        <v>0</v>
      </c>
      <c r="Y47" s="49">
        <v>0.99064556999999998</v>
      </c>
      <c r="Z47" s="49">
        <v>0.98942352</v>
      </c>
      <c r="AA47" s="49">
        <v>0.99046160999999999</v>
      </c>
      <c r="AB47" s="49">
        <v>0.98740665999999999</v>
      </c>
      <c r="AC47" s="49">
        <v>0.98133616000000001</v>
      </c>
      <c r="AD47" s="49">
        <v>0.99264626</v>
      </c>
      <c r="AE47" s="49">
        <v>0.99023947000000001</v>
      </c>
      <c r="AF47" s="49">
        <v>0.99486730999999995</v>
      </c>
      <c r="AG47" s="49">
        <v>0.99242423999999996</v>
      </c>
    </row>
    <row r="48" spans="1:33">
      <c r="B48" t="s">
        <v>19</v>
      </c>
      <c r="C48">
        <v>0</v>
      </c>
      <c r="D48">
        <v>0</v>
      </c>
      <c r="E48">
        <v>0</v>
      </c>
      <c r="F48">
        <v>0</v>
      </c>
      <c r="G48">
        <v>0</v>
      </c>
      <c r="H48">
        <v>11</v>
      </c>
      <c r="I48">
        <v>11</v>
      </c>
      <c r="J48">
        <v>11</v>
      </c>
      <c r="K48">
        <v>11</v>
      </c>
      <c r="L48">
        <v>11</v>
      </c>
      <c r="M48">
        <v>11</v>
      </c>
      <c r="N48">
        <v>11</v>
      </c>
      <c r="O48">
        <v>11</v>
      </c>
      <c r="P48">
        <v>11</v>
      </c>
      <c r="S48" t="s">
        <v>19</v>
      </c>
      <c r="T48">
        <v>0</v>
      </c>
      <c r="U48">
        <v>0</v>
      </c>
      <c r="V48">
        <v>0</v>
      </c>
      <c r="W48">
        <v>0</v>
      </c>
      <c r="X48">
        <v>0</v>
      </c>
      <c r="Y48" s="49">
        <v>0.98825903999999998</v>
      </c>
      <c r="Z48" s="49">
        <v>0.99146758000000001</v>
      </c>
      <c r="AA48" s="49">
        <v>0.98555833999999998</v>
      </c>
      <c r="AB48" s="49">
        <v>0.98802694000000002</v>
      </c>
      <c r="AC48" s="49">
        <v>0.98755539000000003</v>
      </c>
      <c r="AD48" s="49">
        <v>0.99251208000000002</v>
      </c>
      <c r="AE48" s="49">
        <v>0.99187347999999997</v>
      </c>
      <c r="AF48" s="49">
        <v>0.99466171999999997</v>
      </c>
      <c r="AG48" s="49">
        <v>0.99385040999999996</v>
      </c>
    </row>
    <row r="49" spans="2:33">
      <c r="B49" t="s">
        <v>72</v>
      </c>
      <c r="C49">
        <v>0</v>
      </c>
      <c r="D49">
        <v>0</v>
      </c>
      <c r="E49">
        <v>0</v>
      </c>
      <c r="F49">
        <v>0</v>
      </c>
      <c r="G49">
        <v>0</v>
      </c>
      <c r="H49">
        <v>10</v>
      </c>
      <c r="I49">
        <v>10</v>
      </c>
      <c r="J49">
        <v>10</v>
      </c>
      <c r="K49">
        <v>10</v>
      </c>
      <c r="L49">
        <v>10</v>
      </c>
      <c r="M49">
        <v>10</v>
      </c>
      <c r="N49">
        <v>10</v>
      </c>
      <c r="O49">
        <v>10</v>
      </c>
      <c r="P49">
        <v>10</v>
      </c>
      <c r="S49" t="s">
        <v>72</v>
      </c>
      <c r="T49">
        <v>0</v>
      </c>
      <c r="U49">
        <v>0</v>
      </c>
      <c r="V49">
        <v>0</v>
      </c>
      <c r="W49">
        <v>0</v>
      </c>
      <c r="X49">
        <v>0</v>
      </c>
      <c r="Y49" s="49">
        <v>0.99969965000000005</v>
      </c>
      <c r="Z49" s="49">
        <v>0.99952669999999999</v>
      </c>
      <c r="AA49" s="49">
        <v>0.99972432</v>
      </c>
      <c r="AB49" s="49">
        <v>0.99985581999999995</v>
      </c>
      <c r="AC49" s="49">
        <v>0.99965044000000003</v>
      </c>
      <c r="AD49" s="49">
        <v>0.99989817000000003</v>
      </c>
      <c r="AE49" s="49">
        <v>0.99915089000000001</v>
      </c>
      <c r="AF49" s="49">
        <v>0.99982075999999998</v>
      </c>
      <c r="AG49" s="49">
        <v>0.99763279999999999</v>
      </c>
    </row>
    <row r="50" spans="2:33">
      <c r="B50" t="s">
        <v>208</v>
      </c>
      <c r="C50">
        <v>0</v>
      </c>
      <c r="D50">
        <v>0</v>
      </c>
      <c r="E50">
        <v>0</v>
      </c>
      <c r="F50">
        <v>0</v>
      </c>
      <c r="G50">
        <v>0</v>
      </c>
      <c r="H50">
        <v>11</v>
      </c>
      <c r="I50">
        <v>11</v>
      </c>
      <c r="J50">
        <v>11</v>
      </c>
      <c r="K50">
        <v>11</v>
      </c>
      <c r="L50">
        <v>11</v>
      </c>
      <c r="M50">
        <v>11</v>
      </c>
      <c r="N50">
        <v>11</v>
      </c>
      <c r="O50">
        <v>11</v>
      </c>
      <c r="P50">
        <v>11</v>
      </c>
      <c r="S50" t="s">
        <v>208</v>
      </c>
      <c r="T50">
        <v>0</v>
      </c>
      <c r="U50">
        <v>0</v>
      </c>
      <c r="V50">
        <v>0</v>
      </c>
      <c r="W50">
        <v>0</v>
      </c>
      <c r="X50">
        <v>0</v>
      </c>
      <c r="Y50" s="49">
        <v>1</v>
      </c>
      <c r="Z50" s="49">
        <v>1</v>
      </c>
      <c r="AA50" s="49">
        <v>1</v>
      </c>
      <c r="AB50" s="49">
        <v>1</v>
      </c>
      <c r="AC50" s="49">
        <v>1</v>
      </c>
      <c r="AD50" s="49">
        <v>1</v>
      </c>
      <c r="AE50" s="49">
        <v>1</v>
      </c>
      <c r="AF50" s="49">
        <v>1</v>
      </c>
      <c r="AG50" s="49">
        <v>1</v>
      </c>
    </row>
    <row r="51" spans="2:33">
      <c r="B51" t="s">
        <v>53</v>
      </c>
      <c r="C51">
        <v>0</v>
      </c>
      <c r="D51">
        <v>0</v>
      </c>
      <c r="E51">
        <v>0</v>
      </c>
      <c r="F51">
        <v>0</v>
      </c>
      <c r="G51">
        <v>0</v>
      </c>
      <c r="H51">
        <v>10</v>
      </c>
      <c r="I51">
        <v>10</v>
      </c>
      <c r="J51">
        <v>10</v>
      </c>
      <c r="K51">
        <v>10</v>
      </c>
      <c r="L51">
        <v>10</v>
      </c>
      <c r="M51">
        <v>10</v>
      </c>
      <c r="N51">
        <v>10</v>
      </c>
      <c r="O51">
        <v>10</v>
      </c>
      <c r="P51">
        <v>10</v>
      </c>
      <c r="S51" t="s">
        <v>53</v>
      </c>
      <c r="T51">
        <v>0</v>
      </c>
      <c r="U51">
        <v>0</v>
      </c>
      <c r="V51">
        <v>0</v>
      </c>
      <c r="W51">
        <v>0</v>
      </c>
      <c r="X51">
        <v>0</v>
      </c>
      <c r="Y51" s="49">
        <v>0.99409915999999998</v>
      </c>
      <c r="Z51" s="49">
        <v>0.99140914999999996</v>
      </c>
      <c r="AA51" s="49">
        <v>0.98847700999999999</v>
      </c>
      <c r="AB51" s="49">
        <v>0.99063999000000003</v>
      </c>
      <c r="AC51" s="49">
        <v>0.98157691000000002</v>
      </c>
      <c r="AD51" s="49">
        <v>0.98355325999999998</v>
      </c>
      <c r="AE51" s="49">
        <v>0.97232149000000001</v>
      </c>
      <c r="AF51" s="49">
        <v>0.97805131999999995</v>
      </c>
      <c r="AG51" s="49">
        <v>0.97450521999999995</v>
      </c>
    </row>
    <row r="52" spans="2:33">
      <c r="B52" t="s">
        <v>264</v>
      </c>
      <c r="C52">
        <v>0</v>
      </c>
      <c r="D52">
        <v>0</v>
      </c>
      <c r="E52">
        <v>0</v>
      </c>
      <c r="F52">
        <v>0</v>
      </c>
      <c r="G52">
        <v>0</v>
      </c>
      <c r="H52">
        <v>0</v>
      </c>
      <c r="I52">
        <v>10</v>
      </c>
      <c r="J52">
        <v>10</v>
      </c>
      <c r="K52">
        <v>10</v>
      </c>
      <c r="L52">
        <v>10</v>
      </c>
      <c r="M52">
        <v>10</v>
      </c>
      <c r="N52">
        <v>10</v>
      </c>
      <c r="O52">
        <v>10</v>
      </c>
      <c r="P52">
        <v>10</v>
      </c>
      <c r="S52" t="s">
        <v>264</v>
      </c>
      <c r="T52" t="s">
        <v>266</v>
      </c>
      <c r="U52" t="s">
        <v>266</v>
      </c>
      <c r="V52" t="s">
        <v>266</v>
      </c>
      <c r="W52" t="s">
        <v>266</v>
      </c>
      <c r="X52" t="s">
        <v>266</v>
      </c>
      <c r="Y52" s="49" t="s">
        <v>266</v>
      </c>
      <c r="Z52" s="49">
        <v>1</v>
      </c>
      <c r="AA52" s="49">
        <v>0.99750335999999995</v>
      </c>
      <c r="AB52" s="49">
        <v>0.99828950000000005</v>
      </c>
      <c r="AC52" s="49">
        <v>0.99918708999999994</v>
      </c>
      <c r="AD52" s="49">
        <v>1</v>
      </c>
      <c r="AE52" s="49">
        <v>0.99952512000000004</v>
      </c>
      <c r="AF52" s="49">
        <v>0.99974808999999998</v>
      </c>
      <c r="AG52" s="49">
        <v>0.99983365000000002</v>
      </c>
    </row>
    <row r="53" spans="2:33">
      <c r="B53" t="s">
        <v>151</v>
      </c>
      <c r="C53">
        <v>0</v>
      </c>
      <c r="D53">
        <v>0</v>
      </c>
      <c r="E53">
        <v>0</v>
      </c>
      <c r="F53">
        <v>0</v>
      </c>
      <c r="G53">
        <v>0</v>
      </c>
      <c r="H53">
        <v>10</v>
      </c>
      <c r="I53">
        <v>10</v>
      </c>
      <c r="J53">
        <v>10</v>
      </c>
      <c r="K53">
        <v>10</v>
      </c>
      <c r="L53">
        <v>10</v>
      </c>
      <c r="M53">
        <v>10</v>
      </c>
      <c r="N53">
        <v>10</v>
      </c>
      <c r="O53">
        <v>10</v>
      </c>
      <c r="P53">
        <v>10</v>
      </c>
      <c r="S53" t="s">
        <v>151</v>
      </c>
      <c r="T53" t="s">
        <v>266</v>
      </c>
      <c r="U53">
        <v>0</v>
      </c>
      <c r="V53">
        <v>0</v>
      </c>
      <c r="W53">
        <v>0</v>
      </c>
      <c r="X53">
        <v>0</v>
      </c>
      <c r="Y53" s="49">
        <v>1</v>
      </c>
      <c r="Z53" s="49">
        <v>1</v>
      </c>
      <c r="AA53" s="49">
        <v>1</v>
      </c>
      <c r="AB53" s="49">
        <v>1</v>
      </c>
      <c r="AC53" s="49">
        <v>1</v>
      </c>
      <c r="AD53" s="49">
        <v>1</v>
      </c>
      <c r="AE53" s="49">
        <v>0.99571843999999998</v>
      </c>
      <c r="AF53" s="49">
        <v>0.99151043999999999</v>
      </c>
      <c r="AG53" s="49">
        <v>0.98987835000000002</v>
      </c>
    </row>
    <row r="54" spans="2:33">
      <c r="B54" t="s">
        <v>39</v>
      </c>
      <c r="C54">
        <v>0</v>
      </c>
      <c r="D54">
        <v>0</v>
      </c>
      <c r="E54">
        <v>0</v>
      </c>
      <c r="F54">
        <v>0</v>
      </c>
      <c r="G54">
        <v>0</v>
      </c>
      <c r="H54">
        <v>10</v>
      </c>
      <c r="I54">
        <v>10</v>
      </c>
      <c r="J54">
        <v>10</v>
      </c>
      <c r="K54">
        <v>10</v>
      </c>
      <c r="L54">
        <v>10</v>
      </c>
      <c r="M54">
        <v>10</v>
      </c>
      <c r="N54">
        <v>10</v>
      </c>
      <c r="O54">
        <v>10</v>
      </c>
      <c r="P54">
        <v>10</v>
      </c>
      <c r="S54" t="s">
        <v>39</v>
      </c>
      <c r="T54">
        <v>0</v>
      </c>
      <c r="U54">
        <v>0</v>
      </c>
      <c r="V54">
        <v>0</v>
      </c>
      <c r="W54">
        <v>0</v>
      </c>
      <c r="X54">
        <v>0</v>
      </c>
      <c r="Y54" s="49">
        <v>1</v>
      </c>
      <c r="Z54" s="49">
        <v>1</v>
      </c>
      <c r="AA54" s="49">
        <v>0.99967196999999997</v>
      </c>
      <c r="AB54" s="49">
        <v>0.99954456000000003</v>
      </c>
      <c r="AC54" s="49">
        <v>0.99985740999999995</v>
      </c>
      <c r="AD54" s="49">
        <v>0.98479603999999998</v>
      </c>
      <c r="AE54" s="49">
        <v>0.99921864999999999</v>
      </c>
      <c r="AF54" s="49">
        <v>0.99944858000000003</v>
      </c>
      <c r="AG54" s="49">
        <v>1</v>
      </c>
    </row>
    <row r="55" spans="2:33">
      <c r="B55" t="s">
        <v>36</v>
      </c>
      <c r="C55">
        <v>0</v>
      </c>
      <c r="D55">
        <v>0</v>
      </c>
      <c r="E55">
        <v>0</v>
      </c>
      <c r="F55">
        <v>0</v>
      </c>
      <c r="G55">
        <v>0</v>
      </c>
      <c r="H55">
        <v>10</v>
      </c>
      <c r="I55">
        <v>10</v>
      </c>
      <c r="J55">
        <v>10</v>
      </c>
      <c r="K55">
        <v>10</v>
      </c>
      <c r="L55">
        <v>10</v>
      </c>
      <c r="M55">
        <v>10</v>
      </c>
      <c r="N55">
        <v>10</v>
      </c>
      <c r="O55">
        <v>10</v>
      </c>
      <c r="P55">
        <v>0</v>
      </c>
      <c r="S55" t="s">
        <v>36</v>
      </c>
      <c r="T55">
        <v>0</v>
      </c>
      <c r="U55">
        <v>0</v>
      </c>
      <c r="V55">
        <v>0</v>
      </c>
      <c r="W55">
        <v>0</v>
      </c>
      <c r="X55">
        <v>0</v>
      </c>
      <c r="Y55" s="49">
        <v>0.99212597999999996</v>
      </c>
      <c r="Z55" s="49">
        <v>0.99058113000000003</v>
      </c>
      <c r="AA55" s="49">
        <v>0.98891775000000004</v>
      </c>
      <c r="AB55" s="49">
        <v>0.98851560000000005</v>
      </c>
      <c r="AC55" s="49">
        <v>0.98208384000000004</v>
      </c>
      <c r="AD55" s="49">
        <v>0.97526690000000005</v>
      </c>
      <c r="AE55" s="49">
        <v>0.98317619000000001</v>
      </c>
      <c r="AF55" s="49">
        <v>0.97812621</v>
      </c>
      <c r="AG55" s="49" t="s">
        <v>266</v>
      </c>
    </row>
    <row r="56" spans="2:33">
      <c r="B56" t="s">
        <v>26</v>
      </c>
      <c r="C56">
        <v>0</v>
      </c>
      <c r="D56">
        <v>0</v>
      </c>
      <c r="E56">
        <v>0</v>
      </c>
      <c r="F56">
        <v>0</v>
      </c>
      <c r="G56">
        <v>0</v>
      </c>
      <c r="H56">
        <v>10</v>
      </c>
      <c r="I56">
        <v>10</v>
      </c>
      <c r="J56">
        <v>10</v>
      </c>
      <c r="K56">
        <v>10</v>
      </c>
      <c r="L56">
        <v>10</v>
      </c>
      <c r="M56">
        <v>10</v>
      </c>
      <c r="N56">
        <v>10</v>
      </c>
      <c r="O56">
        <v>10</v>
      </c>
      <c r="P56">
        <v>10</v>
      </c>
      <c r="S56" t="s">
        <v>26</v>
      </c>
      <c r="T56">
        <v>0</v>
      </c>
      <c r="U56">
        <v>0</v>
      </c>
      <c r="V56">
        <v>0</v>
      </c>
      <c r="W56">
        <v>0</v>
      </c>
      <c r="X56">
        <v>0</v>
      </c>
      <c r="Y56" s="49">
        <v>1</v>
      </c>
      <c r="Z56" s="49">
        <v>1</v>
      </c>
      <c r="AA56" s="49">
        <v>1</v>
      </c>
      <c r="AB56" s="49">
        <v>1</v>
      </c>
      <c r="AC56" s="49">
        <v>1</v>
      </c>
      <c r="AD56" s="49">
        <v>1</v>
      </c>
      <c r="AE56" s="49">
        <v>1</v>
      </c>
      <c r="AF56" s="49">
        <v>1</v>
      </c>
      <c r="AG56" s="49">
        <v>1</v>
      </c>
    </row>
    <row r="57" spans="2:33">
      <c r="B57" t="s">
        <v>92</v>
      </c>
      <c r="C57">
        <v>0</v>
      </c>
      <c r="D57">
        <v>0</v>
      </c>
      <c r="E57">
        <v>0</v>
      </c>
      <c r="F57">
        <v>0</v>
      </c>
      <c r="G57">
        <v>0</v>
      </c>
      <c r="H57">
        <v>11</v>
      </c>
      <c r="I57">
        <v>10</v>
      </c>
      <c r="J57">
        <v>10</v>
      </c>
      <c r="K57">
        <v>10</v>
      </c>
      <c r="L57">
        <v>10</v>
      </c>
      <c r="M57">
        <v>10</v>
      </c>
      <c r="N57">
        <v>10</v>
      </c>
      <c r="O57">
        <v>11</v>
      </c>
      <c r="P57">
        <v>11</v>
      </c>
      <c r="S57" t="s">
        <v>92</v>
      </c>
      <c r="T57" t="s">
        <v>266</v>
      </c>
      <c r="U57">
        <v>0</v>
      </c>
      <c r="V57">
        <v>0</v>
      </c>
      <c r="W57">
        <v>0</v>
      </c>
      <c r="X57">
        <v>0</v>
      </c>
      <c r="Y57" s="49">
        <v>0.99747697999999996</v>
      </c>
      <c r="Z57" s="49">
        <v>0.99880838999999999</v>
      </c>
      <c r="AA57" s="49">
        <v>0.99607396000000004</v>
      </c>
      <c r="AB57" s="49">
        <v>0.99847366999999998</v>
      </c>
      <c r="AC57" s="49">
        <v>0.99495162000000004</v>
      </c>
      <c r="AD57" s="49">
        <v>0.99438990000000005</v>
      </c>
      <c r="AE57" s="49">
        <v>0.99044151000000002</v>
      </c>
      <c r="AF57" s="49">
        <v>0.98689623999999998</v>
      </c>
      <c r="AG57" s="49">
        <v>0.98358453999999995</v>
      </c>
    </row>
    <row r="58" spans="2:33">
      <c r="B58" t="s">
        <v>150</v>
      </c>
      <c r="C58">
        <v>0</v>
      </c>
      <c r="D58">
        <v>0</v>
      </c>
      <c r="E58">
        <v>0</v>
      </c>
      <c r="F58">
        <v>0</v>
      </c>
      <c r="G58">
        <v>0</v>
      </c>
      <c r="H58">
        <v>10</v>
      </c>
      <c r="I58">
        <v>10</v>
      </c>
      <c r="J58">
        <v>10</v>
      </c>
      <c r="K58">
        <v>10</v>
      </c>
      <c r="L58">
        <v>10</v>
      </c>
      <c r="M58">
        <v>10</v>
      </c>
      <c r="N58">
        <v>10</v>
      </c>
      <c r="O58">
        <v>10</v>
      </c>
      <c r="P58">
        <v>10</v>
      </c>
      <c r="S58" t="s">
        <v>150</v>
      </c>
      <c r="T58">
        <v>0</v>
      </c>
      <c r="U58">
        <v>0</v>
      </c>
      <c r="V58">
        <v>0</v>
      </c>
      <c r="W58">
        <v>0</v>
      </c>
      <c r="X58">
        <v>0</v>
      </c>
      <c r="Y58" s="49">
        <v>1</v>
      </c>
      <c r="Z58" s="49">
        <v>1</v>
      </c>
      <c r="AA58" s="49">
        <v>1</v>
      </c>
      <c r="AB58" s="49">
        <v>1</v>
      </c>
      <c r="AC58" s="49">
        <v>1</v>
      </c>
      <c r="AD58" s="49">
        <v>1</v>
      </c>
      <c r="AE58" s="49">
        <v>1</v>
      </c>
      <c r="AF58" s="49">
        <v>0.99795171999999999</v>
      </c>
      <c r="AG58" s="49">
        <v>0.99847708999999996</v>
      </c>
    </row>
    <row r="59" spans="2:33">
      <c r="B59" t="s">
        <v>96</v>
      </c>
      <c r="C59">
        <v>0</v>
      </c>
      <c r="D59">
        <v>0</v>
      </c>
      <c r="E59">
        <v>0</v>
      </c>
      <c r="F59">
        <v>0</v>
      </c>
      <c r="G59">
        <v>0</v>
      </c>
      <c r="H59">
        <v>10</v>
      </c>
      <c r="I59">
        <v>10</v>
      </c>
      <c r="J59">
        <v>10</v>
      </c>
      <c r="K59">
        <v>10</v>
      </c>
      <c r="L59">
        <v>10</v>
      </c>
      <c r="M59">
        <v>10</v>
      </c>
      <c r="N59">
        <v>10</v>
      </c>
      <c r="O59">
        <v>10</v>
      </c>
      <c r="P59">
        <v>10</v>
      </c>
      <c r="S59" t="s">
        <v>96</v>
      </c>
      <c r="T59" t="s">
        <v>266</v>
      </c>
      <c r="U59">
        <v>0</v>
      </c>
      <c r="V59">
        <v>0</v>
      </c>
      <c r="W59">
        <v>0</v>
      </c>
      <c r="X59">
        <v>0</v>
      </c>
      <c r="Y59" s="49">
        <v>0.98543577999999998</v>
      </c>
      <c r="Z59" s="49">
        <v>0.98914679000000005</v>
      </c>
      <c r="AA59" s="49">
        <v>0.98862578999999995</v>
      </c>
      <c r="AB59" s="49">
        <v>0.98767740999999998</v>
      </c>
      <c r="AC59" s="49">
        <v>0.96542152999999997</v>
      </c>
      <c r="AD59" s="49">
        <v>0.97250060999999999</v>
      </c>
      <c r="AE59" s="49">
        <v>0.96772992000000002</v>
      </c>
      <c r="AF59" s="49">
        <v>0.96994088999999994</v>
      </c>
      <c r="AG59" s="49">
        <v>0.95659585999999996</v>
      </c>
    </row>
    <row r="60" spans="2:33">
      <c r="B60" t="s">
        <v>68</v>
      </c>
      <c r="C60">
        <v>0</v>
      </c>
      <c r="D60">
        <v>0</v>
      </c>
      <c r="E60">
        <v>0</v>
      </c>
      <c r="F60">
        <v>0</v>
      </c>
      <c r="G60">
        <v>0</v>
      </c>
      <c r="H60">
        <v>10</v>
      </c>
      <c r="I60">
        <v>10</v>
      </c>
      <c r="J60">
        <v>10</v>
      </c>
      <c r="K60">
        <v>11</v>
      </c>
      <c r="L60">
        <v>11</v>
      </c>
      <c r="M60">
        <v>10</v>
      </c>
      <c r="N60">
        <v>11</v>
      </c>
      <c r="O60">
        <v>11</v>
      </c>
      <c r="P60">
        <v>10</v>
      </c>
      <c r="S60" t="s">
        <v>68</v>
      </c>
      <c r="T60" t="s">
        <v>266</v>
      </c>
      <c r="U60" t="s">
        <v>266</v>
      </c>
      <c r="V60" t="s">
        <v>266</v>
      </c>
      <c r="W60" t="s">
        <v>266</v>
      </c>
      <c r="X60" t="s">
        <v>266</v>
      </c>
      <c r="Y60" s="49">
        <v>1</v>
      </c>
      <c r="Z60" s="49">
        <v>1</v>
      </c>
      <c r="AA60" s="49">
        <v>1</v>
      </c>
      <c r="AB60" s="49">
        <v>1</v>
      </c>
      <c r="AC60" s="49">
        <v>1</v>
      </c>
      <c r="AD60" s="49">
        <v>1</v>
      </c>
      <c r="AE60" s="49">
        <v>1</v>
      </c>
      <c r="AF60" s="49">
        <v>1</v>
      </c>
      <c r="AG60" s="49">
        <v>1</v>
      </c>
    </row>
    <row r="61" spans="2:33">
      <c r="B61" t="s">
        <v>160</v>
      </c>
      <c r="C61">
        <v>0</v>
      </c>
      <c r="D61">
        <v>0</v>
      </c>
      <c r="E61">
        <v>0</v>
      </c>
      <c r="F61">
        <v>0</v>
      </c>
      <c r="G61">
        <v>0</v>
      </c>
      <c r="H61">
        <v>10</v>
      </c>
      <c r="I61">
        <v>10</v>
      </c>
      <c r="J61">
        <v>10</v>
      </c>
      <c r="K61">
        <v>10</v>
      </c>
      <c r="L61">
        <v>10</v>
      </c>
      <c r="M61">
        <v>10</v>
      </c>
      <c r="N61">
        <v>10</v>
      </c>
      <c r="O61">
        <v>10</v>
      </c>
      <c r="P61">
        <v>10</v>
      </c>
      <c r="S61" t="s">
        <v>160</v>
      </c>
      <c r="T61" t="s">
        <v>266</v>
      </c>
      <c r="U61">
        <v>0</v>
      </c>
      <c r="V61">
        <v>0</v>
      </c>
      <c r="W61">
        <v>0</v>
      </c>
      <c r="X61">
        <v>0</v>
      </c>
      <c r="Y61" s="49">
        <v>0.99952613000000001</v>
      </c>
      <c r="Z61" s="49">
        <v>0.99935149000000001</v>
      </c>
      <c r="AA61" s="49">
        <v>0.99955760999999999</v>
      </c>
      <c r="AB61" s="49">
        <v>0.99858502999999998</v>
      </c>
      <c r="AC61" s="49">
        <v>0.99785365999999998</v>
      </c>
      <c r="AD61" s="49">
        <v>0.99914848999999994</v>
      </c>
      <c r="AE61" s="49">
        <v>0.99760143000000001</v>
      </c>
      <c r="AF61" s="49">
        <v>0.98118861000000002</v>
      </c>
      <c r="AG61" s="49">
        <v>0.98059067</v>
      </c>
    </row>
    <row r="62" spans="2:33">
      <c r="B62" t="s">
        <v>0</v>
      </c>
      <c r="C62">
        <v>0</v>
      </c>
      <c r="D62">
        <v>0</v>
      </c>
      <c r="E62">
        <v>0</v>
      </c>
      <c r="F62">
        <v>0</v>
      </c>
      <c r="G62">
        <v>0</v>
      </c>
      <c r="H62">
        <v>11</v>
      </c>
      <c r="I62">
        <v>11</v>
      </c>
      <c r="J62">
        <v>11</v>
      </c>
      <c r="K62">
        <v>11</v>
      </c>
      <c r="L62">
        <v>11</v>
      </c>
      <c r="M62">
        <v>11</v>
      </c>
      <c r="N62">
        <v>11</v>
      </c>
      <c r="O62">
        <v>11</v>
      </c>
      <c r="P62">
        <v>11</v>
      </c>
      <c r="S62" t="s">
        <v>0</v>
      </c>
      <c r="T62">
        <v>0</v>
      </c>
      <c r="U62">
        <v>0</v>
      </c>
      <c r="V62">
        <v>0</v>
      </c>
      <c r="W62">
        <v>0</v>
      </c>
      <c r="X62">
        <v>0</v>
      </c>
      <c r="Y62" s="49">
        <v>0.98223822000000005</v>
      </c>
      <c r="Z62" s="49">
        <v>0.98228154999999995</v>
      </c>
      <c r="AA62" s="49">
        <v>0.98518620999999995</v>
      </c>
      <c r="AB62" s="49">
        <v>0.97603057999999998</v>
      </c>
      <c r="AC62" s="49">
        <v>0.98240253</v>
      </c>
      <c r="AD62" s="49">
        <v>0.99185568000000002</v>
      </c>
      <c r="AE62" s="49">
        <v>0.98874103999999996</v>
      </c>
      <c r="AF62" s="49">
        <v>0.99128210000000005</v>
      </c>
      <c r="AG62" s="49">
        <v>0.98010324999999998</v>
      </c>
    </row>
    <row r="63" spans="2:33">
      <c r="B63" t="s">
        <v>232</v>
      </c>
      <c r="C63">
        <v>0</v>
      </c>
      <c r="D63">
        <v>0</v>
      </c>
      <c r="E63">
        <v>0</v>
      </c>
      <c r="F63">
        <v>0</v>
      </c>
      <c r="G63">
        <v>0</v>
      </c>
      <c r="H63">
        <v>10</v>
      </c>
      <c r="I63">
        <v>10</v>
      </c>
      <c r="J63">
        <v>10</v>
      </c>
      <c r="K63">
        <v>10</v>
      </c>
      <c r="L63">
        <v>10</v>
      </c>
      <c r="M63">
        <v>10</v>
      </c>
      <c r="N63">
        <v>10</v>
      </c>
      <c r="O63">
        <v>10</v>
      </c>
      <c r="P63">
        <v>10</v>
      </c>
      <c r="S63" t="s">
        <v>232</v>
      </c>
      <c r="T63" t="s">
        <v>266</v>
      </c>
      <c r="U63">
        <v>0</v>
      </c>
      <c r="V63">
        <v>0</v>
      </c>
      <c r="W63">
        <v>0</v>
      </c>
      <c r="X63">
        <v>0</v>
      </c>
      <c r="Y63" s="50">
        <v>0.91585205000000003</v>
      </c>
      <c r="Z63" s="50">
        <v>0.92136125999999996</v>
      </c>
      <c r="AA63" s="50">
        <v>0.92363483000000002</v>
      </c>
      <c r="AB63" s="50">
        <v>0.93153708000000002</v>
      </c>
      <c r="AC63" s="50">
        <v>0.91372852999999998</v>
      </c>
      <c r="AD63" s="50">
        <v>0.91587149000000001</v>
      </c>
      <c r="AE63" s="50">
        <v>0.88952326999999998</v>
      </c>
      <c r="AF63" s="50">
        <v>0.88278807000000004</v>
      </c>
      <c r="AG63" s="50">
        <v>0.87156264999999999</v>
      </c>
    </row>
    <row r="64" spans="2:33">
      <c r="B64" t="s">
        <v>183</v>
      </c>
      <c r="C64">
        <v>0</v>
      </c>
      <c r="D64">
        <v>0</v>
      </c>
      <c r="E64">
        <v>0</v>
      </c>
      <c r="F64">
        <v>0</v>
      </c>
      <c r="G64">
        <v>0</v>
      </c>
      <c r="H64">
        <v>10</v>
      </c>
      <c r="I64">
        <v>11</v>
      </c>
      <c r="J64">
        <v>11</v>
      </c>
      <c r="K64">
        <v>11</v>
      </c>
      <c r="L64">
        <v>11</v>
      </c>
      <c r="M64">
        <v>11</v>
      </c>
      <c r="N64">
        <v>11</v>
      </c>
      <c r="O64">
        <v>11</v>
      </c>
      <c r="P64">
        <v>11</v>
      </c>
      <c r="S64" t="s">
        <v>183</v>
      </c>
      <c r="T64">
        <v>0</v>
      </c>
      <c r="U64">
        <v>0</v>
      </c>
      <c r="V64">
        <v>0</v>
      </c>
      <c r="W64">
        <v>0</v>
      </c>
      <c r="X64">
        <v>0</v>
      </c>
      <c r="Y64" s="49">
        <v>0.99377066000000003</v>
      </c>
      <c r="Z64" s="49">
        <v>0.99174289000000004</v>
      </c>
      <c r="AA64" s="49">
        <v>0.99325660000000005</v>
      </c>
      <c r="AB64" s="49">
        <v>0.99871821999999999</v>
      </c>
      <c r="AC64" s="49">
        <v>1</v>
      </c>
      <c r="AD64" s="49">
        <v>1</v>
      </c>
      <c r="AE64" s="49">
        <v>1</v>
      </c>
      <c r="AF64" s="49">
        <v>0.99993750000000003</v>
      </c>
      <c r="AG64" s="49">
        <v>1</v>
      </c>
    </row>
    <row r="65" spans="1:69">
      <c r="B65" t="s">
        <v>265</v>
      </c>
      <c r="C65">
        <v>0</v>
      </c>
      <c r="D65">
        <v>0</v>
      </c>
      <c r="E65">
        <v>0</v>
      </c>
      <c r="F65">
        <v>0</v>
      </c>
      <c r="G65">
        <v>0</v>
      </c>
      <c r="H65">
        <v>10</v>
      </c>
      <c r="I65">
        <v>10</v>
      </c>
      <c r="J65">
        <v>10</v>
      </c>
      <c r="K65">
        <v>10</v>
      </c>
      <c r="L65">
        <v>10</v>
      </c>
      <c r="M65">
        <v>10</v>
      </c>
      <c r="N65">
        <v>10</v>
      </c>
      <c r="O65">
        <v>10</v>
      </c>
      <c r="P65">
        <v>10</v>
      </c>
      <c r="S65" t="s">
        <v>265</v>
      </c>
      <c r="T65" t="s">
        <v>266</v>
      </c>
      <c r="U65" t="s">
        <v>266</v>
      </c>
      <c r="V65" t="s">
        <v>266</v>
      </c>
      <c r="W65">
        <v>0</v>
      </c>
      <c r="X65">
        <v>0</v>
      </c>
      <c r="Y65" s="49">
        <v>0.99601357000000001</v>
      </c>
      <c r="Z65" s="49">
        <v>0.99613103000000003</v>
      </c>
      <c r="AA65" s="49">
        <v>0.99682230999999999</v>
      </c>
      <c r="AB65" s="49">
        <v>0.99609409999999998</v>
      </c>
      <c r="AC65" s="49">
        <v>0.99670026</v>
      </c>
      <c r="AD65" s="49">
        <v>0.99651951000000005</v>
      </c>
      <c r="AE65" s="49">
        <v>0.99672340000000004</v>
      </c>
      <c r="AF65" s="49">
        <v>0.99651855</v>
      </c>
      <c r="AG65" s="49">
        <v>0.99897455000000002</v>
      </c>
    </row>
    <row r="66" spans="1:69">
      <c r="B66" t="s">
        <v>46</v>
      </c>
      <c r="C66">
        <v>0</v>
      </c>
      <c r="D66">
        <v>0</v>
      </c>
      <c r="E66">
        <v>0</v>
      </c>
      <c r="F66">
        <v>0</v>
      </c>
      <c r="G66">
        <v>0</v>
      </c>
      <c r="H66">
        <v>0</v>
      </c>
      <c r="I66">
        <v>0</v>
      </c>
      <c r="J66">
        <v>0</v>
      </c>
      <c r="K66">
        <v>0</v>
      </c>
      <c r="L66">
        <v>10</v>
      </c>
      <c r="M66">
        <v>10</v>
      </c>
      <c r="N66">
        <v>10</v>
      </c>
      <c r="O66">
        <v>10</v>
      </c>
      <c r="P66">
        <v>10</v>
      </c>
      <c r="S66" t="s">
        <v>46</v>
      </c>
      <c r="T66" t="s">
        <v>266</v>
      </c>
      <c r="U66" t="s">
        <v>266</v>
      </c>
      <c r="V66" t="s">
        <v>266</v>
      </c>
      <c r="W66" t="s">
        <v>266</v>
      </c>
      <c r="X66" t="s">
        <v>266</v>
      </c>
      <c r="Y66" s="49" t="s">
        <v>266</v>
      </c>
      <c r="Z66" s="49" t="s">
        <v>266</v>
      </c>
      <c r="AA66" s="49" t="s">
        <v>266</v>
      </c>
      <c r="AB66" s="49" t="s">
        <v>266</v>
      </c>
      <c r="AC66" s="49">
        <v>1</v>
      </c>
      <c r="AD66" s="49">
        <v>1</v>
      </c>
      <c r="AE66" s="49">
        <v>1</v>
      </c>
      <c r="AF66" s="49">
        <v>1</v>
      </c>
      <c r="AG66" s="49">
        <v>1</v>
      </c>
    </row>
    <row r="67" spans="1:69">
      <c r="B67" t="s">
        <v>71</v>
      </c>
      <c r="C67">
        <v>0</v>
      </c>
      <c r="D67">
        <v>0</v>
      </c>
      <c r="E67">
        <v>0</v>
      </c>
      <c r="F67">
        <v>0</v>
      </c>
      <c r="G67">
        <v>0</v>
      </c>
      <c r="H67">
        <v>11</v>
      </c>
      <c r="I67">
        <v>11</v>
      </c>
      <c r="J67">
        <v>11</v>
      </c>
      <c r="K67">
        <v>11</v>
      </c>
      <c r="L67">
        <v>11</v>
      </c>
      <c r="M67">
        <v>10</v>
      </c>
      <c r="N67">
        <v>10</v>
      </c>
      <c r="O67">
        <v>10</v>
      </c>
      <c r="P67">
        <v>10</v>
      </c>
      <c r="S67" t="s">
        <v>71</v>
      </c>
      <c r="T67">
        <v>0</v>
      </c>
      <c r="U67">
        <v>0</v>
      </c>
      <c r="V67">
        <v>0</v>
      </c>
      <c r="W67">
        <v>0</v>
      </c>
      <c r="X67">
        <v>0</v>
      </c>
      <c r="Y67" s="49">
        <v>0.96639315999999997</v>
      </c>
      <c r="Z67" s="49">
        <v>0.96574031999999999</v>
      </c>
      <c r="AA67" s="49">
        <v>0.97240020000000005</v>
      </c>
      <c r="AB67" s="49">
        <v>0.97228963999999996</v>
      </c>
      <c r="AC67" s="49">
        <v>0.98760424000000002</v>
      </c>
      <c r="AD67" s="49">
        <v>0.98771005999999995</v>
      </c>
      <c r="AE67" s="49">
        <v>0.98972009000000005</v>
      </c>
      <c r="AF67" s="49">
        <v>0.99004285000000003</v>
      </c>
      <c r="AG67" s="49">
        <v>0.98927222000000004</v>
      </c>
    </row>
    <row r="68" spans="1:69">
      <c r="B68" t="s">
        <v>15</v>
      </c>
      <c r="C68">
        <v>0</v>
      </c>
      <c r="D68">
        <v>0</v>
      </c>
      <c r="E68">
        <v>0</v>
      </c>
      <c r="F68">
        <v>0</v>
      </c>
      <c r="G68">
        <v>0</v>
      </c>
      <c r="H68">
        <v>10</v>
      </c>
      <c r="I68">
        <v>10</v>
      </c>
      <c r="J68">
        <v>10</v>
      </c>
      <c r="K68">
        <v>10</v>
      </c>
      <c r="L68">
        <v>10</v>
      </c>
      <c r="M68">
        <v>10</v>
      </c>
      <c r="N68">
        <v>10</v>
      </c>
      <c r="O68">
        <v>10</v>
      </c>
      <c r="P68">
        <v>10</v>
      </c>
      <c r="S68" t="s">
        <v>15</v>
      </c>
      <c r="T68" t="s">
        <v>266</v>
      </c>
      <c r="U68">
        <v>0</v>
      </c>
      <c r="V68">
        <v>0</v>
      </c>
      <c r="W68">
        <v>0</v>
      </c>
      <c r="X68">
        <v>0</v>
      </c>
      <c r="Y68" s="49">
        <v>1</v>
      </c>
      <c r="Z68" s="49">
        <v>1</v>
      </c>
      <c r="AA68" s="49">
        <v>0.99994954000000003</v>
      </c>
      <c r="AB68" s="49">
        <v>0.99989640999999996</v>
      </c>
      <c r="AC68" s="49">
        <v>0.99994629000000002</v>
      </c>
      <c r="AD68" s="49">
        <v>1</v>
      </c>
      <c r="AE68" s="49">
        <v>1</v>
      </c>
      <c r="AF68" s="49">
        <v>1</v>
      </c>
      <c r="AG68" s="49">
        <v>1</v>
      </c>
    </row>
    <row r="69" spans="1:69">
      <c r="B69" t="s">
        <v>146</v>
      </c>
      <c r="C69">
        <v>0</v>
      </c>
      <c r="D69">
        <v>0</v>
      </c>
      <c r="E69">
        <v>0</v>
      </c>
      <c r="F69">
        <v>0</v>
      </c>
      <c r="G69">
        <v>0</v>
      </c>
      <c r="H69">
        <v>10</v>
      </c>
      <c r="I69">
        <v>10</v>
      </c>
      <c r="J69">
        <v>10</v>
      </c>
      <c r="K69">
        <v>10</v>
      </c>
      <c r="L69">
        <v>10</v>
      </c>
      <c r="M69">
        <v>10</v>
      </c>
      <c r="N69">
        <v>10</v>
      </c>
      <c r="O69">
        <v>10</v>
      </c>
      <c r="P69">
        <v>10</v>
      </c>
      <c r="S69" t="s">
        <v>146</v>
      </c>
      <c r="T69" t="s">
        <v>266</v>
      </c>
      <c r="U69">
        <v>0</v>
      </c>
      <c r="V69">
        <v>0</v>
      </c>
      <c r="W69">
        <v>0</v>
      </c>
      <c r="X69">
        <v>0</v>
      </c>
      <c r="Y69" s="49">
        <v>0.99982459000000001</v>
      </c>
      <c r="Z69" s="49">
        <v>1</v>
      </c>
      <c r="AA69" s="49">
        <v>1</v>
      </c>
      <c r="AB69" s="49">
        <v>1</v>
      </c>
      <c r="AC69" s="49">
        <v>1</v>
      </c>
      <c r="AD69" s="49">
        <v>1</v>
      </c>
      <c r="AE69" s="49">
        <v>1</v>
      </c>
      <c r="AF69" s="49">
        <v>1</v>
      </c>
      <c r="AG69" s="49">
        <v>1</v>
      </c>
    </row>
    <row r="70" spans="1:69">
      <c r="B70" t="s">
        <v>86</v>
      </c>
      <c r="C70">
        <v>0</v>
      </c>
      <c r="D70">
        <v>0</v>
      </c>
      <c r="E70">
        <v>0</v>
      </c>
      <c r="F70">
        <v>0</v>
      </c>
      <c r="G70">
        <v>0</v>
      </c>
      <c r="H70">
        <v>10</v>
      </c>
      <c r="I70">
        <v>10</v>
      </c>
      <c r="J70">
        <v>10</v>
      </c>
      <c r="K70">
        <v>10</v>
      </c>
      <c r="L70">
        <v>10</v>
      </c>
      <c r="M70">
        <v>10</v>
      </c>
      <c r="N70">
        <v>10</v>
      </c>
      <c r="O70">
        <v>10</v>
      </c>
      <c r="P70">
        <v>10</v>
      </c>
      <c r="S70" t="s">
        <v>86</v>
      </c>
      <c r="T70" t="s">
        <v>266</v>
      </c>
      <c r="U70">
        <v>0</v>
      </c>
      <c r="V70">
        <v>0</v>
      </c>
      <c r="W70">
        <v>0</v>
      </c>
      <c r="X70">
        <v>0</v>
      </c>
      <c r="Y70" s="49">
        <v>0.99848619999999999</v>
      </c>
      <c r="Z70" s="49">
        <v>0.99637478999999995</v>
      </c>
      <c r="AA70" s="49">
        <v>1</v>
      </c>
      <c r="AB70" s="49">
        <v>0.99962819999999997</v>
      </c>
      <c r="AC70" s="49">
        <v>0.99962698000000005</v>
      </c>
      <c r="AD70" s="49">
        <v>0.99906417999999997</v>
      </c>
      <c r="AE70" s="49">
        <v>0.99949542000000002</v>
      </c>
      <c r="AF70" s="49">
        <v>0.99912635999999999</v>
      </c>
      <c r="AG70" s="49">
        <v>1</v>
      </c>
    </row>
    <row r="71" spans="1:69">
      <c r="Y71" s="49"/>
      <c r="Z71" s="49"/>
      <c r="AA71" s="49"/>
      <c r="AB71" s="49"/>
      <c r="AC71" s="49"/>
      <c r="AD71" s="49"/>
      <c r="AE71" s="49"/>
      <c r="AF71" s="49"/>
      <c r="AG71" s="49"/>
    </row>
    <row r="72" spans="1:69">
      <c r="S72" s="43" t="s">
        <v>270</v>
      </c>
      <c r="Y72" s="49"/>
      <c r="Z72" s="49"/>
      <c r="AA72" s="49"/>
      <c r="AB72" s="49"/>
      <c r="AC72" s="49"/>
      <c r="AD72" s="49"/>
      <c r="AE72" s="49"/>
      <c r="AF72" s="49"/>
      <c r="AG72" s="49"/>
    </row>
    <row r="73" spans="1:69">
      <c r="A73" t="s">
        <v>200</v>
      </c>
      <c r="B73" t="s">
        <v>274</v>
      </c>
      <c r="S73" t="s">
        <v>200</v>
      </c>
      <c r="T73" t="s">
        <v>275</v>
      </c>
      <c r="AK73" t="s">
        <v>345</v>
      </c>
      <c r="BC73" s="43" t="s">
        <v>346</v>
      </c>
    </row>
    <row r="74" spans="1:69">
      <c r="C74">
        <v>2004</v>
      </c>
      <c r="D74">
        <v>2005</v>
      </c>
      <c r="E74">
        <v>2006</v>
      </c>
      <c r="F74">
        <v>2007</v>
      </c>
      <c r="G74">
        <v>2008</v>
      </c>
      <c r="H74">
        <v>2009</v>
      </c>
      <c r="I74">
        <v>2010</v>
      </c>
      <c r="J74">
        <v>2011</v>
      </c>
      <c r="K74">
        <v>2012</v>
      </c>
      <c r="L74">
        <v>2013</v>
      </c>
      <c r="M74">
        <v>2014</v>
      </c>
      <c r="N74">
        <v>2015</v>
      </c>
      <c r="O74">
        <v>2016</v>
      </c>
      <c r="P74">
        <v>2017</v>
      </c>
      <c r="T74">
        <v>2004</v>
      </c>
      <c r="U74">
        <v>2005</v>
      </c>
      <c r="V74">
        <v>2006</v>
      </c>
      <c r="W74">
        <v>2007</v>
      </c>
      <c r="X74">
        <v>2008</v>
      </c>
      <c r="Y74">
        <v>2009</v>
      </c>
      <c r="Z74">
        <v>2010</v>
      </c>
      <c r="AA74">
        <v>2011</v>
      </c>
      <c r="AB74">
        <v>2012</v>
      </c>
      <c r="AC74">
        <v>2013</v>
      </c>
      <c r="AD74">
        <v>2014</v>
      </c>
      <c r="AE74">
        <v>2015</v>
      </c>
      <c r="AF74">
        <v>2016</v>
      </c>
      <c r="AG74">
        <v>2017</v>
      </c>
      <c r="AL74">
        <v>2004</v>
      </c>
      <c r="AM74">
        <v>2005</v>
      </c>
      <c r="AN74">
        <v>2006</v>
      </c>
      <c r="AO74">
        <v>2007</v>
      </c>
      <c r="AP74">
        <v>2008</v>
      </c>
      <c r="AQ74">
        <v>2009</v>
      </c>
      <c r="AR74">
        <v>2010</v>
      </c>
      <c r="AS74">
        <v>2011</v>
      </c>
      <c r="AT74">
        <v>2012</v>
      </c>
      <c r="AU74">
        <v>2013</v>
      </c>
      <c r="AV74">
        <v>2014</v>
      </c>
      <c r="AW74">
        <v>2015</v>
      </c>
      <c r="AX74">
        <v>2016</v>
      </c>
      <c r="AY74">
        <v>2017</v>
      </c>
      <c r="BD74">
        <v>2004</v>
      </c>
      <c r="BE74">
        <v>2005</v>
      </c>
      <c r="BF74">
        <v>2006</v>
      </c>
      <c r="BG74">
        <v>2007</v>
      </c>
      <c r="BH74">
        <v>2008</v>
      </c>
      <c r="BI74">
        <v>2009</v>
      </c>
      <c r="BJ74">
        <v>2010</v>
      </c>
      <c r="BK74">
        <v>2011</v>
      </c>
      <c r="BL74">
        <v>2012</v>
      </c>
      <c r="BM74">
        <v>2013</v>
      </c>
      <c r="BN74">
        <v>2014</v>
      </c>
      <c r="BO74">
        <v>2015</v>
      </c>
      <c r="BP74">
        <v>2016</v>
      </c>
      <c r="BQ74">
        <v>2017</v>
      </c>
    </row>
    <row r="75" spans="1:69">
      <c r="B75" t="s">
        <v>57</v>
      </c>
      <c r="C75">
        <v>4</v>
      </c>
      <c r="D75">
        <v>4</v>
      </c>
      <c r="E75">
        <v>4</v>
      </c>
      <c r="F75">
        <v>4</v>
      </c>
      <c r="G75">
        <v>4</v>
      </c>
      <c r="H75">
        <v>4</v>
      </c>
      <c r="I75">
        <v>4</v>
      </c>
      <c r="J75">
        <v>4</v>
      </c>
      <c r="K75">
        <v>4</v>
      </c>
      <c r="L75">
        <v>4</v>
      </c>
      <c r="M75">
        <v>4</v>
      </c>
      <c r="N75">
        <v>4</v>
      </c>
      <c r="O75">
        <v>4</v>
      </c>
      <c r="P75">
        <v>4</v>
      </c>
      <c r="S75" t="s">
        <v>57</v>
      </c>
      <c r="T75" s="49">
        <v>0.91801716</v>
      </c>
      <c r="U75" s="49">
        <v>0.90531760999999999</v>
      </c>
      <c r="V75" s="49">
        <v>0.91379125000000005</v>
      </c>
      <c r="W75" s="49">
        <v>0.91749175000000005</v>
      </c>
      <c r="X75" s="49">
        <v>0.92280114999999996</v>
      </c>
      <c r="Y75" s="49">
        <v>0.91744862999999999</v>
      </c>
      <c r="Z75" s="49">
        <v>0.92261636000000002</v>
      </c>
      <c r="AA75" s="49">
        <v>0.92692658000000006</v>
      </c>
      <c r="AB75" s="49">
        <v>0.92592167000000003</v>
      </c>
      <c r="AC75" s="49">
        <v>0.92249572999999996</v>
      </c>
      <c r="AD75" s="49">
        <v>0.92744046999999996</v>
      </c>
      <c r="AE75" s="49">
        <v>0.93238083999999999</v>
      </c>
      <c r="AF75" s="49">
        <v>0.93212499999999998</v>
      </c>
      <c r="AG75" s="49">
        <v>0.93856309000000004</v>
      </c>
      <c r="AK75" t="s">
        <v>57</v>
      </c>
      <c r="AL75" s="49">
        <v>0.91801716</v>
      </c>
      <c r="AM75" s="49">
        <v>0.90531760999999999</v>
      </c>
      <c r="AN75" s="49">
        <v>0.91379125000000005</v>
      </c>
      <c r="AO75" s="49">
        <v>0.91749175000000005</v>
      </c>
      <c r="AP75" s="49">
        <v>0.92280114999999996</v>
      </c>
      <c r="AQ75" s="49">
        <v>0.91744862999999999</v>
      </c>
      <c r="AR75" s="49">
        <v>0.92261636000000002</v>
      </c>
      <c r="AS75" s="49">
        <v>0.92692658000000006</v>
      </c>
      <c r="AT75" s="49">
        <v>0.92592167000000003</v>
      </c>
      <c r="AU75" s="49">
        <v>0.92249572999999996</v>
      </c>
      <c r="AV75" s="49">
        <v>0.92744046999999996</v>
      </c>
      <c r="AW75" s="49">
        <v>0.93238083999999999</v>
      </c>
      <c r="AX75" s="49">
        <v>0.93212499999999998</v>
      </c>
      <c r="AY75" s="49">
        <v>0.93856309000000004</v>
      </c>
      <c r="BC75" t="s">
        <v>57</v>
      </c>
      <c r="BD75" s="48">
        <f>AL75-T75</f>
        <v>0</v>
      </c>
      <c r="BE75" s="48">
        <f t="shared" ref="BE75:BQ75" si="0">AM75-U75</f>
        <v>0</v>
      </c>
      <c r="BF75" s="48">
        <f t="shared" si="0"/>
        <v>0</v>
      </c>
      <c r="BG75" s="48">
        <f t="shared" si="0"/>
        <v>0</v>
      </c>
      <c r="BH75" s="48">
        <f t="shared" si="0"/>
        <v>0</v>
      </c>
      <c r="BI75" s="48">
        <f t="shared" si="0"/>
        <v>0</v>
      </c>
      <c r="BJ75" s="48">
        <f t="shared" si="0"/>
        <v>0</v>
      </c>
      <c r="BK75" s="48">
        <f t="shared" si="0"/>
        <v>0</v>
      </c>
      <c r="BL75" s="48">
        <f t="shared" si="0"/>
        <v>0</v>
      </c>
      <c r="BM75" s="48">
        <f t="shared" si="0"/>
        <v>0</v>
      </c>
      <c r="BN75" s="48">
        <f t="shared" si="0"/>
        <v>0</v>
      </c>
      <c r="BO75" s="48">
        <f t="shared" si="0"/>
        <v>0</v>
      </c>
      <c r="BP75" s="48">
        <f t="shared" si="0"/>
        <v>0</v>
      </c>
      <c r="BQ75" s="48">
        <f t="shared" si="0"/>
        <v>0</v>
      </c>
    </row>
    <row r="76" spans="1:69">
      <c r="B76" t="s">
        <v>42</v>
      </c>
      <c r="C76">
        <v>4</v>
      </c>
      <c r="D76">
        <v>4</v>
      </c>
      <c r="E76">
        <v>4</v>
      </c>
      <c r="F76">
        <v>4</v>
      </c>
      <c r="G76">
        <v>4</v>
      </c>
      <c r="H76">
        <v>4</v>
      </c>
      <c r="I76">
        <v>4</v>
      </c>
      <c r="J76">
        <v>4</v>
      </c>
      <c r="K76">
        <v>4</v>
      </c>
      <c r="L76">
        <v>4</v>
      </c>
      <c r="M76">
        <v>4</v>
      </c>
      <c r="N76">
        <v>4</v>
      </c>
      <c r="O76">
        <v>4</v>
      </c>
      <c r="P76">
        <v>4</v>
      </c>
      <c r="S76" t="s">
        <v>42</v>
      </c>
      <c r="T76" s="49">
        <v>0.83349693000000002</v>
      </c>
      <c r="U76" s="49">
        <v>0.83697988999999995</v>
      </c>
      <c r="V76" s="49">
        <v>0.85260115999999997</v>
      </c>
      <c r="W76" s="49">
        <v>0.83706365999999999</v>
      </c>
      <c r="X76" s="49">
        <v>0.85417103999999999</v>
      </c>
      <c r="Y76" s="49">
        <v>0.84596260000000001</v>
      </c>
      <c r="Z76" s="49">
        <v>0.83578163000000005</v>
      </c>
      <c r="AA76" s="49">
        <v>0.83565049999999996</v>
      </c>
      <c r="AB76" s="49">
        <v>0.83304104000000001</v>
      </c>
      <c r="AC76" s="49">
        <v>0.83633093999999997</v>
      </c>
      <c r="AD76" s="49">
        <v>0.82929061999999998</v>
      </c>
      <c r="AE76" s="49">
        <v>0.82496230000000004</v>
      </c>
      <c r="AF76" s="49">
        <v>0.83247329999999997</v>
      </c>
      <c r="AG76" s="49">
        <v>0.83019533999999995</v>
      </c>
      <c r="AK76" t="s">
        <v>42</v>
      </c>
      <c r="AL76" s="49">
        <v>0.83349693000000002</v>
      </c>
      <c r="AM76" s="49">
        <v>0.83697988999999995</v>
      </c>
      <c r="AN76" s="49">
        <v>0.85260115999999997</v>
      </c>
      <c r="AO76" s="49">
        <v>0.83706365999999999</v>
      </c>
      <c r="AP76" s="49">
        <v>0.85417103999999999</v>
      </c>
      <c r="AQ76" s="49">
        <v>0.85234029</v>
      </c>
      <c r="AR76" s="49">
        <v>0.84367462999999998</v>
      </c>
      <c r="AS76" s="49">
        <v>0.84085001000000004</v>
      </c>
      <c r="AT76" s="49">
        <v>0.83923769000000004</v>
      </c>
      <c r="AU76" s="49">
        <v>0.84273830999999999</v>
      </c>
      <c r="AV76" s="49">
        <v>0.83627001999999995</v>
      </c>
      <c r="AW76" s="49">
        <v>0.83227004000000004</v>
      </c>
      <c r="AX76" s="49">
        <v>0.83811351999999995</v>
      </c>
      <c r="AY76" s="49">
        <v>0.83454930999999999</v>
      </c>
      <c r="BC76" t="s">
        <v>42</v>
      </c>
      <c r="BD76" s="48">
        <f t="shared" ref="BD76:BD103" si="1">AL76-T76</f>
        <v>0</v>
      </c>
      <c r="BE76" s="48">
        <f t="shared" ref="BE76:BE106" si="2">AM76-U76</f>
        <v>0</v>
      </c>
      <c r="BF76" s="48">
        <f t="shared" ref="BF76:BF106" si="3">AN76-V76</f>
        <v>0</v>
      </c>
      <c r="BG76" s="48">
        <f t="shared" ref="BG76:BG106" si="4">AO76-W76</f>
        <v>0</v>
      </c>
      <c r="BH76" s="48">
        <f t="shared" ref="BH76:BH106" si="5">AP76-X76</f>
        <v>0</v>
      </c>
      <c r="BI76" s="48">
        <f t="shared" ref="BI76:BI106" si="6">AQ76-Y76</f>
        <v>6.3776899999999914E-3</v>
      </c>
      <c r="BJ76" s="48">
        <f t="shared" ref="BJ76:BJ106" si="7">AR76-Z76</f>
        <v>7.8929999999999279E-3</v>
      </c>
      <c r="BK76" s="48">
        <f t="shared" ref="BK76:BK106" si="8">AS76-AA76</f>
        <v>5.1995100000000738E-3</v>
      </c>
      <c r="BL76" s="48">
        <f t="shared" ref="BL76:BL106" si="9">AT76-AB76</f>
        <v>6.1966500000000257E-3</v>
      </c>
      <c r="BM76" s="48">
        <f t="shared" ref="BM76:BM106" si="10">AU76-AC76</f>
        <v>6.4073700000000233E-3</v>
      </c>
      <c r="BN76" s="48">
        <f t="shared" ref="BN76:BN106" si="11">AV76-AD76</f>
        <v>6.979399999999969E-3</v>
      </c>
      <c r="BO76" s="48">
        <f t="shared" ref="BO76:BO106" si="12">AW76-AE76</f>
        <v>7.307740000000007E-3</v>
      </c>
      <c r="BP76" s="48">
        <f t="shared" ref="BP76:BP106" si="13">AX76-AF76</f>
        <v>5.6402199999999736E-3</v>
      </c>
      <c r="BQ76" s="48">
        <f t="shared" ref="BQ76:BQ106" si="14">AY76-AG76</f>
        <v>4.3539700000000403E-3</v>
      </c>
    </row>
    <row r="77" spans="1:69">
      <c r="B77" t="s">
        <v>147</v>
      </c>
      <c r="C77">
        <v>0</v>
      </c>
      <c r="D77">
        <v>0</v>
      </c>
      <c r="E77">
        <v>0</v>
      </c>
      <c r="F77">
        <v>4</v>
      </c>
      <c r="G77">
        <v>4</v>
      </c>
      <c r="H77">
        <v>4</v>
      </c>
      <c r="I77">
        <v>4</v>
      </c>
      <c r="J77">
        <v>4</v>
      </c>
      <c r="K77">
        <v>4</v>
      </c>
      <c r="L77">
        <v>4</v>
      </c>
      <c r="M77">
        <v>4</v>
      </c>
      <c r="N77">
        <v>4</v>
      </c>
      <c r="O77">
        <v>4</v>
      </c>
      <c r="P77">
        <v>4</v>
      </c>
      <c r="R77" t="s">
        <v>288</v>
      </c>
      <c r="S77" t="s">
        <v>147</v>
      </c>
      <c r="T77" s="49" t="s">
        <v>266</v>
      </c>
      <c r="U77" s="49" t="s">
        <v>266</v>
      </c>
      <c r="V77" s="49" t="s">
        <v>266</v>
      </c>
      <c r="W77" s="50">
        <v>0.55805386000000001</v>
      </c>
      <c r="X77" s="49">
        <v>0.86837607000000006</v>
      </c>
      <c r="Y77" s="49">
        <v>0.88240253000000002</v>
      </c>
      <c r="Z77" s="49">
        <v>0.87193882</v>
      </c>
      <c r="AA77" s="49">
        <v>0.86048027000000005</v>
      </c>
      <c r="AB77" s="49">
        <v>0.86245103999999995</v>
      </c>
      <c r="AC77" s="49">
        <v>0.86313965999999998</v>
      </c>
      <c r="AD77" s="49">
        <v>0.86515151999999995</v>
      </c>
      <c r="AE77" s="49">
        <v>0.86606000000000005</v>
      </c>
      <c r="AF77" s="49">
        <v>0.86696806000000004</v>
      </c>
      <c r="AG77" s="49">
        <v>0.87969850000000005</v>
      </c>
      <c r="AK77" t="s">
        <v>147</v>
      </c>
      <c r="AL77" s="49" t="s">
        <v>266</v>
      </c>
      <c r="AM77" s="49" t="s">
        <v>266</v>
      </c>
      <c r="AN77" s="49" t="s">
        <v>266</v>
      </c>
      <c r="AO77" s="49">
        <v>0.55805386000000001</v>
      </c>
      <c r="AP77" s="49">
        <v>0.86837607000000006</v>
      </c>
      <c r="AQ77" s="49">
        <v>0.88240253000000002</v>
      </c>
      <c r="AR77" s="49">
        <v>0.87213242000000002</v>
      </c>
      <c r="AS77" s="49">
        <v>0.86048027000000005</v>
      </c>
      <c r="AT77" s="49">
        <v>0.86245103999999995</v>
      </c>
      <c r="AU77" s="49">
        <v>0.86313965999999998</v>
      </c>
      <c r="AV77" s="49">
        <v>0.86515151999999995</v>
      </c>
      <c r="AW77" s="49">
        <v>0.86606000000000005</v>
      </c>
      <c r="AX77" s="49">
        <v>0.86696806000000004</v>
      </c>
      <c r="AY77" s="49">
        <v>0.87969850000000005</v>
      </c>
      <c r="BC77" t="s">
        <v>147</v>
      </c>
      <c r="BD77" s="48"/>
      <c r="BE77" s="48"/>
      <c r="BF77" s="48"/>
      <c r="BG77" s="48">
        <f t="shared" si="4"/>
        <v>0</v>
      </c>
      <c r="BH77" s="48">
        <f t="shared" si="5"/>
        <v>0</v>
      </c>
      <c r="BI77" s="48">
        <f t="shared" si="6"/>
        <v>0</v>
      </c>
      <c r="BJ77" s="48">
        <f t="shared" si="7"/>
        <v>1.9360000000001598E-4</v>
      </c>
      <c r="BK77" s="48">
        <f t="shared" si="8"/>
        <v>0</v>
      </c>
      <c r="BL77" s="48">
        <f t="shared" si="9"/>
        <v>0</v>
      </c>
      <c r="BM77" s="48">
        <f t="shared" si="10"/>
        <v>0</v>
      </c>
      <c r="BN77" s="48">
        <f t="shared" si="11"/>
        <v>0</v>
      </c>
      <c r="BO77" s="48">
        <f t="shared" si="12"/>
        <v>0</v>
      </c>
      <c r="BP77" s="48">
        <f t="shared" si="13"/>
        <v>0</v>
      </c>
      <c r="BQ77" s="48">
        <f t="shared" si="14"/>
        <v>0</v>
      </c>
    </row>
    <row r="78" spans="1:69">
      <c r="B78" t="s">
        <v>62</v>
      </c>
      <c r="C78">
        <v>0</v>
      </c>
      <c r="D78">
        <v>0</v>
      </c>
      <c r="E78">
        <v>0</v>
      </c>
      <c r="F78">
        <v>4</v>
      </c>
      <c r="G78">
        <v>4</v>
      </c>
      <c r="H78">
        <v>4</v>
      </c>
      <c r="I78">
        <v>4</v>
      </c>
      <c r="J78">
        <v>4</v>
      </c>
      <c r="K78">
        <v>4</v>
      </c>
      <c r="L78">
        <v>4</v>
      </c>
      <c r="M78">
        <v>4</v>
      </c>
      <c r="N78">
        <v>4</v>
      </c>
      <c r="O78">
        <v>4</v>
      </c>
      <c r="P78">
        <v>0</v>
      </c>
      <c r="S78" t="s">
        <v>62</v>
      </c>
      <c r="T78" s="49" t="s">
        <v>266</v>
      </c>
      <c r="U78" s="49" t="s">
        <v>266</v>
      </c>
      <c r="V78" s="49" t="s">
        <v>266</v>
      </c>
      <c r="W78" s="49">
        <v>0.85671028999999999</v>
      </c>
      <c r="X78" s="49">
        <v>0.85233608999999999</v>
      </c>
      <c r="Y78" s="49">
        <v>0.80205515999999999</v>
      </c>
      <c r="Z78" s="49">
        <v>0.82709191999999998</v>
      </c>
      <c r="AA78" s="49">
        <v>0.87376944000000001</v>
      </c>
      <c r="AB78" s="49">
        <v>0.87957673999999997</v>
      </c>
      <c r="AC78" s="49">
        <v>0.87411695</v>
      </c>
      <c r="AD78" s="49">
        <v>0.87945724000000003</v>
      </c>
      <c r="AE78" s="49">
        <v>0.86765820000000005</v>
      </c>
      <c r="AF78" s="49">
        <v>0.85824511000000003</v>
      </c>
      <c r="AG78" s="49" t="s">
        <v>266</v>
      </c>
      <c r="AK78" t="s">
        <v>62</v>
      </c>
      <c r="AL78" s="49" t="s">
        <v>266</v>
      </c>
      <c r="AM78" s="49" t="s">
        <v>266</v>
      </c>
      <c r="AN78" s="49" t="s">
        <v>266</v>
      </c>
      <c r="AO78" s="49">
        <v>0.85671028999999999</v>
      </c>
      <c r="AP78" s="49">
        <v>0.85233608999999999</v>
      </c>
      <c r="AQ78" s="49">
        <v>0.80205515999999999</v>
      </c>
      <c r="AR78" s="49">
        <v>0.82762946000000004</v>
      </c>
      <c r="AS78" s="49">
        <v>0.87376944000000001</v>
      </c>
      <c r="AT78" s="49">
        <v>0.87957673999999997</v>
      </c>
      <c r="AU78" s="49">
        <v>0.87411695</v>
      </c>
      <c r="AV78" s="49">
        <v>0.87945724000000003</v>
      </c>
      <c r="AW78" s="49">
        <v>0.86765820000000005</v>
      </c>
      <c r="AX78" s="49">
        <v>0.85824511000000003</v>
      </c>
      <c r="AY78" s="49" t="s">
        <v>266</v>
      </c>
      <c r="BC78" t="s">
        <v>62</v>
      </c>
      <c r="BD78" s="48"/>
      <c r="BE78" s="48"/>
      <c r="BF78" s="48"/>
      <c r="BG78" s="48">
        <f t="shared" si="4"/>
        <v>0</v>
      </c>
      <c r="BH78" s="48">
        <f t="shared" si="5"/>
        <v>0</v>
      </c>
      <c r="BI78" s="48">
        <f t="shared" si="6"/>
        <v>0</v>
      </c>
      <c r="BJ78" s="48">
        <f t="shared" si="7"/>
        <v>5.3754000000005853E-4</v>
      </c>
      <c r="BK78" s="48">
        <f t="shared" si="8"/>
        <v>0</v>
      </c>
      <c r="BL78" s="48">
        <f t="shared" si="9"/>
        <v>0</v>
      </c>
      <c r="BM78" s="48">
        <f t="shared" si="10"/>
        <v>0</v>
      </c>
      <c r="BN78" s="48">
        <f t="shared" si="11"/>
        <v>0</v>
      </c>
      <c r="BO78" s="48">
        <f t="shared" si="12"/>
        <v>0</v>
      </c>
      <c r="BP78" s="48">
        <f t="shared" si="13"/>
        <v>0</v>
      </c>
      <c r="BQ78" s="48"/>
    </row>
    <row r="79" spans="1:69">
      <c r="B79" t="s">
        <v>115</v>
      </c>
      <c r="C79">
        <v>0</v>
      </c>
      <c r="D79">
        <v>4</v>
      </c>
      <c r="E79">
        <v>4</v>
      </c>
      <c r="F79">
        <v>4</v>
      </c>
      <c r="G79">
        <v>4</v>
      </c>
      <c r="H79">
        <v>4</v>
      </c>
      <c r="I79">
        <v>4</v>
      </c>
      <c r="J79">
        <v>4</v>
      </c>
      <c r="K79">
        <v>4</v>
      </c>
      <c r="L79">
        <v>4</v>
      </c>
      <c r="M79">
        <v>4</v>
      </c>
      <c r="N79">
        <v>4</v>
      </c>
      <c r="O79">
        <v>4</v>
      </c>
      <c r="P79">
        <v>4</v>
      </c>
      <c r="S79" t="s">
        <v>115</v>
      </c>
      <c r="T79" s="49" t="s">
        <v>266</v>
      </c>
      <c r="U79" s="49">
        <v>0.82009056999999996</v>
      </c>
      <c r="V79" s="49">
        <v>0.83602111999999995</v>
      </c>
      <c r="W79" s="49">
        <v>0.83274020999999998</v>
      </c>
      <c r="X79" s="49">
        <v>0.82441549999999997</v>
      </c>
      <c r="Y79" s="49">
        <v>0.81449674000000005</v>
      </c>
      <c r="Z79" s="49">
        <v>0.81378528000000006</v>
      </c>
      <c r="AA79" s="49">
        <v>0.81157634999999995</v>
      </c>
      <c r="AB79" s="49">
        <v>0.82348836999999997</v>
      </c>
      <c r="AC79" s="49">
        <v>0.81861349000000005</v>
      </c>
      <c r="AD79" s="49">
        <v>0.81929940999999995</v>
      </c>
      <c r="AE79" s="49">
        <v>0.82097697000000003</v>
      </c>
      <c r="AF79" s="49">
        <v>0.82814319000000003</v>
      </c>
      <c r="AG79" s="49">
        <v>0.83964846999999998</v>
      </c>
      <c r="AK79" t="s">
        <v>115</v>
      </c>
      <c r="AL79" s="49" t="s">
        <v>266</v>
      </c>
      <c r="AM79" s="49">
        <v>0.82009056999999996</v>
      </c>
      <c r="AN79" s="49">
        <v>0.83602111999999995</v>
      </c>
      <c r="AO79" s="49">
        <v>0.83274020999999998</v>
      </c>
      <c r="AP79" s="49">
        <v>0.82441549999999997</v>
      </c>
      <c r="AQ79" s="49">
        <v>0.81449674000000005</v>
      </c>
      <c r="AR79" s="49">
        <v>0.81378528000000006</v>
      </c>
      <c r="AS79" s="49">
        <v>0.81157634999999995</v>
      </c>
      <c r="AT79" s="49">
        <v>0.82348836999999997</v>
      </c>
      <c r="AU79" s="49">
        <v>0.81861349000000005</v>
      </c>
      <c r="AV79" s="49">
        <v>0.81929940999999995</v>
      </c>
      <c r="AW79" s="49">
        <v>0.82097697000000003</v>
      </c>
      <c r="AX79" s="49">
        <v>0.82814319000000003</v>
      </c>
      <c r="AY79" s="49">
        <v>0.83964846999999998</v>
      </c>
      <c r="BC79" t="s">
        <v>115</v>
      </c>
      <c r="BD79" s="48"/>
      <c r="BE79" s="48">
        <f t="shared" si="2"/>
        <v>0</v>
      </c>
      <c r="BF79" s="48">
        <f t="shared" si="3"/>
        <v>0</v>
      </c>
      <c r="BG79" s="48">
        <f t="shared" si="4"/>
        <v>0</v>
      </c>
      <c r="BH79" s="48">
        <f t="shared" si="5"/>
        <v>0</v>
      </c>
      <c r="BI79" s="48">
        <f t="shared" si="6"/>
        <v>0</v>
      </c>
      <c r="BJ79" s="48">
        <f t="shared" si="7"/>
        <v>0</v>
      </c>
      <c r="BK79" s="48">
        <f t="shared" si="8"/>
        <v>0</v>
      </c>
      <c r="BL79" s="48">
        <f t="shared" si="9"/>
        <v>0</v>
      </c>
      <c r="BM79" s="48">
        <f t="shared" si="10"/>
        <v>0</v>
      </c>
      <c r="BN79" s="48">
        <f t="shared" si="11"/>
        <v>0</v>
      </c>
      <c r="BO79" s="48">
        <f t="shared" si="12"/>
        <v>0</v>
      </c>
      <c r="BP79" s="48">
        <f t="shared" si="13"/>
        <v>0</v>
      </c>
      <c r="BQ79" s="48">
        <f t="shared" si="14"/>
        <v>0</v>
      </c>
    </row>
    <row r="80" spans="1:69">
      <c r="B80" t="s">
        <v>262</v>
      </c>
      <c r="C80">
        <v>0</v>
      </c>
      <c r="D80">
        <v>4</v>
      </c>
      <c r="E80">
        <v>4</v>
      </c>
      <c r="F80">
        <v>4</v>
      </c>
      <c r="G80">
        <v>4</v>
      </c>
      <c r="H80">
        <v>4</v>
      </c>
      <c r="I80">
        <v>4</v>
      </c>
      <c r="J80">
        <v>4</v>
      </c>
      <c r="K80">
        <v>4</v>
      </c>
      <c r="L80">
        <v>4</v>
      </c>
      <c r="M80">
        <v>4</v>
      </c>
      <c r="N80">
        <v>4</v>
      </c>
      <c r="O80">
        <v>4</v>
      </c>
      <c r="P80">
        <v>4</v>
      </c>
      <c r="S80" t="s">
        <v>262</v>
      </c>
      <c r="T80" s="49" t="s">
        <v>266</v>
      </c>
      <c r="U80" s="49">
        <v>0.8985725</v>
      </c>
      <c r="V80" s="49">
        <v>0.89831554999999996</v>
      </c>
      <c r="W80" s="49">
        <v>0.89712999999999998</v>
      </c>
      <c r="X80" s="49">
        <v>0.89598690000000003</v>
      </c>
      <c r="Y80" s="49">
        <v>0.89292466000000004</v>
      </c>
      <c r="Z80" s="49">
        <v>0.89399603999999999</v>
      </c>
      <c r="AA80" s="49">
        <v>0.88874416000000001</v>
      </c>
      <c r="AB80" s="49">
        <v>0.88988924999999997</v>
      </c>
      <c r="AC80" s="49">
        <v>0.88979277000000001</v>
      </c>
      <c r="AD80" s="49">
        <v>0.89528078</v>
      </c>
      <c r="AE80" s="49">
        <v>0.90171144000000003</v>
      </c>
      <c r="AF80" s="49">
        <v>0.90520294000000001</v>
      </c>
      <c r="AG80" s="49">
        <v>0.91190037000000002</v>
      </c>
      <c r="AK80" t="s">
        <v>262</v>
      </c>
      <c r="AL80" s="49" t="s">
        <v>266</v>
      </c>
      <c r="AM80" s="49">
        <v>0.8985725</v>
      </c>
      <c r="AN80" s="49">
        <v>0.89831554999999996</v>
      </c>
      <c r="AO80" s="49">
        <v>0.89712999999999998</v>
      </c>
      <c r="AP80" s="49">
        <v>0.89598690000000003</v>
      </c>
      <c r="AQ80" s="49">
        <v>0.89292466000000004</v>
      </c>
      <c r="AR80" s="49">
        <v>0.89399603999999999</v>
      </c>
      <c r="AS80" s="49">
        <v>0.88874416000000001</v>
      </c>
      <c r="AT80" s="49">
        <v>0.88988924999999997</v>
      </c>
      <c r="AU80" s="49">
        <v>0.88979277000000001</v>
      </c>
      <c r="AV80" s="49">
        <v>0.89528078</v>
      </c>
      <c r="AW80" s="49">
        <v>0.90171144000000003</v>
      </c>
      <c r="AX80" s="49">
        <v>0.90520294000000001</v>
      </c>
      <c r="AY80" s="49">
        <v>0.91190037000000002</v>
      </c>
      <c r="BC80" t="s">
        <v>262</v>
      </c>
      <c r="BD80" s="48"/>
      <c r="BE80" s="48">
        <f t="shared" si="2"/>
        <v>0</v>
      </c>
      <c r="BF80" s="48">
        <f t="shared" si="3"/>
        <v>0</v>
      </c>
      <c r="BG80" s="48">
        <f t="shared" si="4"/>
        <v>0</v>
      </c>
      <c r="BH80" s="48">
        <f t="shared" si="5"/>
        <v>0</v>
      </c>
      <c r="BI80" s="48">
        <f t="shared" si="6"/>
        <v>0</v>
      </c>
      <c r="BJ80" s="48">
        <f t="shared" si="7"/>
        <v>0</v>
      </c>
      <c r="BK80" s="48">
        <f t="shared" si="8"/>
        <v>0</v>
      </c>
      <c r="BL80" s="48">
        <f t="shared" si="9"/>
        <v>0</v>
      </c>
      <c r="BM80" s="48">
        <f t="shared" si="10"/>
        <v>0</v>
      </c>
      <c r="BN80" s="48">
        <f t="shared" si="11"/>
        <v>0</v>
      </c>
      <c r="BO80" s="48">
        <f t="shared" si="12"/>
        <v>0</v>
      </c>
      <c r="BP80" s="48">
        <f t="shared" si="13"/>
        <v>0</v>
      </c>
      <c r="BQ80" s="48">
        <f t="shared" si="14"/>
        <v>0</v>
      </c>
    </row>
    <row r="81" spans="1:69">
      <c r="B81" t="s">
        <v>49</v>
      </c>
      <c r="C81">
        <v>0</v>
      </c>
      <c r="D81">
        <v>4</v>
      </c>
      <c r="E81">
        <v>4</v>
      </c>
      <c r="F81">
        <v>4</v>
      </c>
      <c r="G81">
        <v>4</v>
      </c>
      <c r="H81">
        <v>4</v>
      </c>
      <c r="I81">
        <v>4</v>
      </c>
      <c r="J81">
        <v>4</v>
      </c>
      <c r="K81">
        <v>4</v>
      </c>
      <c r="L81">
        <v>4</v>
      </c>
      <c r="M81">
        <v>4</v>
      </c>
      <c r="N81">
        <v>4</v>
      </c>
      <c r="O81">
        <v>4</v>
      </c>
      <c r="P81">
        <v>4</v>
      </c>
      <c r="R81" t="s">
        <v>287</v>
      </c>
      <c r="S81" t="s">
        <v>49</v>
      </c>
      <c r="T81" s="49" t="s">
        <v>266</v>
      </c>
      <c r="U81" s="49">
        <v>0.90461040999999998</v>
      </c>
      <c r="V81" s="49">
        <v>0.91553443000000001</v>
      </c>
      <c r="W81" s="50">
        <v>0.76738233</v>
      </c>
      <c r="X81" s="50">
        <v>0.77176524000000002</v>
      </c>
      <c r="Y81" s="50">
        <v>0.78313602999999998</v>
      </c>
      <c r="Z81" s="49">
        <v>0.93324028999999997</v>
      </c>
      <c r="AA81" s="49">
        <v>0.93212514999999996</v>
      </c>
      <c r="AB81" s="49">
        <v>0.93653708999999996</v>
      </c>
      <c r="AC81" s="49">
        <v>0.93495781</v>
      </c>
      <c r="AD81" s="49">
        <v>0.93121863000000005</v>
      </c>
      <c r="AE81" s="49">
        <v>0.92298232999999996</v>
      </c>
      <c r="AF81" s="49">
        <v>0.92504487999999996</v>
      </c>
      <c r="AG81" s="49">
        <v>0.93127347999999999</v>
      </c>
      <c r="AK81" t="s">
        <v>49</v>
      </c>
      <c r="AL81" s="49" t="s">
        <v>266</v>
      </c>
      <c r="AM81" s="49">
        <v>0.90461040999999998</v>
      </c>
      <c r="AN81" s="49">
        <v>0.91553443000000001</v>
      </c>
      <c r="AO81" s="49">
        <v>0.76738233</v>
      </c>
      <c r="AP81" s="49">
        <v>0.77176524000000002</v>
      </c>
      <c r="AQ81" s="49">
        <v>0.78313602999999998</v>
      </c>
      <c r="AR81" s="49">
        <v>0.93324028999999997</v>
      </c>
      <c r="AS81" s="49">
        <v>0.93212514999999996</v>
      </c>
      <c r="AT81" s="49">
        <v>0.93653708999999996</v>
      </c>
      <c r="AU81" s="49">
        <v>0.93495781</v>
      </c>
      <c r="AV81" s="49">
        <v>0.93121863000000005</v>
      </c>
      <c r="AW81" s="49">
        <v>0.92298232999999996</v>
      </c>
      <c r="AX81" s="49">
        <v>0.92504487999999996</v>
      </c>
      <c r="AY81" s="49">
        <v>0.93127347999999999</v>
      </c>
      <c r="BC81" t="s">
        <v>49</v>
      </c>
      <c r="BD81" s="48"/>
      <c r="BE81" s="48">
        <f>AM81-U81</f>
        <v>0</v>
      </c>
      <c r="BF81" s="48">
        <f>AN81-V81</f>
        <v>0</v>
      </c>
      <c r="BG81" s="48">
        <f>AO81-W81</f>
        <v>0</v>
      </c>
      <c r="BH81" s="48">
        <f t="shared" si="5"/>
        <v>0</v>
      </c>
      <c r="BI81" s="48">
        <f t="shared" si="6"/>
        <v>0</v>
      </c>
      <c r="BJ81" s="48">
        <f t="shared" si="7"/>
        <v>0</v>
      </c>
      <c r="BK81" s="48">
        <f t="shared" si="8"/>
        <v>0</v>
      </c>
      <c r="BL81" s="48">
        <f t="shared" si="9"/>
        <v>0</v>
      </c>
      <c r="BM81" s="48">
        <f t="shared" si="10"/>
        <v>0</v>
      </c>
      <c r="BN81" s="48">
        <f t="shared" si="11"/>
        <v>0</v>
      </c>
      <c r="BO81" s="48">
        <f t="shared" si="12"/>
        <v>0</v>
      </c>
      <c r="BP81" s="48">
        <f t="shared" si="13"/>
        <v>0</v>
      </c>
      <c r="BQ81" s="48">
        <f t="shared" si="14"/>
        <v>0</v>
      </c>
    </row>
    <row r="82" spans="1:69">
      <c r="B82" t="s">
        <v>11</v>
      </c>
      <c r="C82">
        <v>4</v>
      </c>
      <c r="D82">
        <v>4</v>
      </c>
      <c r="E82">
        <v>4</v>
      </c>
      <c r="F82">
        <v>4</v>
      </c>
      <c r="G82">
        <v>4</v>
      </c>
      <c r="H82">
        <v>4</v>
      </c>
      <c r="I82">
        <v>4</v>
      </c>
      <c r="J82">
        <v>4</v>
      </c>
      <c r="K82">
        <v>4</v>
      </c>
      <c r="L82">
        <v>4</v>
      </c>
      <c r="M82">
        <v>4</v>
      </c>
      <c r="N82">
        <v>4</v>
      </c>
      <c r="O82">
        <v>4</v>
      </c>
      <c r="P82">
        <v>4</v>
      </c>
      <c r="S82" t="s">
        <v>11</v>
      </c>
      <c r="T82" s="50">
        <v>0.73897581999999995</v>
      </c>
      <c r="U82" s="50">
        <v>0.75273321999999998</v>
      </c>
      <c r="V82" s="50">
        <v>0.75936289000000001</v>
      </c>
      <c r="W82" s="50">
        <v>0.76131378999999999</v>
      </c>
      <c r="X82" s="50">
        <v>0.76129453000000002</v>
      </c>
      <c r="Y82" s="49">
        <v>0.89885702000000001</v>
      </c>
      <c r="Z82" s="49">
        <v>0.88381014999999996</v>
      </c>
      <c r="AA82" s="49">
        <v>0.90222497000000001</v>
      </c>
      <c r="AB82" s="49">
        <v>0.87557147999999996</v>
      </c>
      <c r="AC82" s="49">
        <v>0.86828786999999996</v>
      </c>
      <c r="AD82" s="49">
        <v>0.86007988999999996</v>
      </c>
      <c r="AE82" s="49">
        <v>0.88136402000000003</v>
      </c>
      <c r="AF82" s="49">
        <v>0.89640591999999997</v>
      </c>
      <c r="AG82" s="50">
        <v>0.83328714000000004</v>
      </c>
      <c r="AK82" t="s">
        <v>11</v>
      </c>
      <c r="AL82" s="49">
        <v>0.73897581999999995</v>
      </c>
      <c r="AM82" s="49">
        <v>0.75273321999999998</v>
      </c>
      <c r="AN82" s="49">
        <v>0.75936289000000001</v>
      </c>
      <c r="AO82" s="49">
        <v>0.76131378999999999</v>
      </c>
      <c r="AP82" s="49">
        <v>0.76129453000000002</v>
      </c>
      <c r="AQ82" s="49">
        <v>0.91837394999999999</v>
      </c>
      <c r="AR82" s="49">
        <v>0.90058095000000005</v>
      </c>
      <c r="AS82" s="49">
        <v>0.90222497000000001</v>
      </c>
      <c r="AT82" s="49">
        <v>0.88385024000000001</v>
      </c>
      <c r="AU82" s="49">
        <v>0.87606468000000004</v>
      </c>
      <c r="AV82" s="49">
        <v>0.86795113000000002</v>
      </c>
      <c r="AW82" s="49">
        <v>0.88887563999999997</v>
      </c>
      <c r="AX82" s="49">
        <v>0.89640591999999997</v>
      </c>
      <c r="AY82" s="49">
        <v>0.83328714000000004</v>
      </c>
      <c r="BC82" t="s">
        <v>11</v>
      </c>
      <c r="BD82" s="48">
        <f t="shared" si="1"/>
        <v>0</v>
      </c>
      <c r="BE82" s="48">
        <f t="shared" si="2"/>
        <v>0</v>
      </c>
      <c r="BF82" s="48">
        <f t="shared" si="3"/>
        <v>0</v>
      </c>
      <c r="BG82" s="48">
        <f t="shared" si="4"/>
        <v>0</v>
      </c>
      <c r="BH82" s="48">
        <f t="shared" si="5"/>
        <v>0</v>
      </c>
      <c r="BI82" s="48">
        <f t="shared" si="6"/>
        <v>1.9516929999999988E-2</v>
      </c>
      <c r="BJ82" s="48">
        <f t="shared" si="7"/>
        <v>1.6770800000000086E-2</v>
      </c>
      <c r="BK82" s="48">
        <f t="shared" si="8"/>
        <v>0</v>
      </c>
      <c r="BL82" s="48">
        <f t="shared" si="9"/>
        <v>8.2787600000000516E-3</v>
      </c>
      <c r="BM82" s="48">
        <f t="shared" si="10"/>
        <v>7.7768100000000784E-3</v>
      </c>
      <c r="BN82" s="48">
        <f t="shared" si="11"/>
        <v>7.8712400000000571E-3</v>
      </c>
      <c r="BO82" s="48">
        <f t="shared" si="12"/>
        <v>7.5116199999999411E-3</v>
      </c>
      <c r="BP82" s="48">
        <f t="shared" si="13"/>
        <v>0</v>
      </c>
      <c r="BQ82" s="48">
        <f t="shared" si="14"/>
        <v>0</v>
      </c>
    </row>
    <row r="83" spans="1:69">
      <c r="B83" t="s">
        <v>263</v>
      </c>
      <c r="C83">
        <v>4</v>
      </c>
      <c r="D83">
        <v>4</v>
      </c>
      <c r="E83">
        <v>4</v>
      </c>
      <c r="F83">
        <v>4</v>
      </c>
      <c r="G83">
        <v>4</v>
      </c>
      <c r="H83">
        <v>4</v>
      </c>
      <c r="I83">
        <v>4</v>
      </c>
      <c r="J83">
        <v>4</v>
      </c>
      <c r="K83">
        <v>4</v>
      </c>
      <c r="L83">
        <v>4</v>
      </c>
      <c r="M83">
        <v>4</v>
      </c>
      <c r="N83">
        <v>4</v>
      </c>
      <c r="O83">
        <v>4</v>
      </c>
      <c r="P83">
        <v>4</v>
      </c>
      <c r="S83" t="s">
        <v>263</v>
      </c>
      <c r="T83" s="50">
        <v>0.75622560000000005</v>
      </c>
      <c r="U83" s="49">
        <v>0.82535508000000002</v>
      </c>
      <c r="V83" s="49">
        <v>0.82942912999999996</v>
      </c>
      <c r="W83" s="49">
        <v>0.83565188999999995</v>
      </c>
      <c r="X83" s="49">
        <v>0.83642678000000004</v>
      </c>
      <c r="Y83" s="49">
        <v>0.83196674000000004</v>
      </c>
      <c r="Z83" s="49">
        <v>0.82775452999999999</v>
      </c>
      <c r="AA83" s="49">
        <v>0.83231275999999998</v>
      </c>
      <c r="AB83" s="49">
        <v>0.84497937999999995</v>
      </c>
      <c r="AC83" s="49">
        <v>0.84899258</v>
      </c>
      <c r="AD83" s="50">
        <v>0.87152589999999996</v>
      </c>
      <c r="AE83" s="50">
        <v>0.86970831999999998</v>
      </c>
      <c r="AF83" s="50">
        <v>0.88697172000000002</v>
      </c>
      <c r="AG83" s="50">
        <v>0.88757136999999997</v>
      </c>
      <c r="AK83" t="s">
        <v>263</v>
      </c>
      <c r="AL83" s="49">
        <v>0.75622560000000005</v>
      </c>
      <c r="AM83" s="49">
        <v>0.82535508000000002</v>
      </c>
      <c r="AN83" s="49">
        <v>0.82942912999999996</v>
      </c>
      <c r="AO83" s="49">
        <v>0.83565188999999995</v>
      </c>
      <c r="AP83" s="49">
        <v>0.83642678000000004</v>
      </c>
      <c r="AQ83" s="49">
        <v>0.83300611999999996</v>
      </c>
      <c r="AR83" s="49">
        <v>0.82775452999999999</v>
      </c>
      <c r="AS83" s="49">
        <v>0.83231275999999998</v>
      </c>
      <c r="AT83" s="49">
        <v>0.84531372000000005</v>
      </c>
      <c r="AU83" s="49">
        <v>0.84931071000000002</v>
      </c>
      <c r="AV83" s="49">
        <v>0.87217476000000005</v>
      </c>
      <c r="AW83" s="49">
        <v>0.87345364000000003</v>
      </c>
      <c r="AX83" s="49">
        <v>0.88740854000000002</v>
      </c>
      <c r="AY83" s="49">
        <v>0.88823012999999995</v>
      </c>
      <c r="BC83" t="s">
        <v>263</v>
      </c>
      <c r="BD83" s="48">
        <f t="shared" si="1"/>
        <v>0</v>
      </c>
      <c r="BE83" s="48">
        <f t="shared" si="2"/>
        <v>0</v>
      </c>
      <c r="BF83" s="48">
        <f t="shared" si="3"/>
        <v>0</v>
      </c>
      <c r="BG83" s="48">
        <f t="shared" si="4"/>
        <v>0</v>
      </c>
      <c r="BH83" s="48">
        <f t="shared" si="5"/>
        <v>0</v>
      </c>
      <c r="BI83" s="48">
        <f t="shared" si="6"/>
        <v>1.0393799999999231E-3</v>
      </c>
      <c r="BJ83" s="48">
        <f t="shared" si="7"/>
        <v>0</v>
      </c>
      <c r="BK83" s="48">
        <f t="shared" si="8"/>
        <v>0</v>
      </c>
      <c r="BL83" s="48">
        <f t="shared" si="9"/>
        <v>3.3434000000009956E-4</v>
      </c>
      <c r="BM83" s="48">
        <f t="shared" si="10"/>
        <v>3.1813000000002756E-4</v>
      </c>
      <c r="BN83" s="48">
        <f t="shared" si="11"/>
        <v>6.4886000000008437E-4</v>
      </c>
      <c r="BO83" s="48">
        <f t="shared" si="12"/>
        <v>3.7453200000000519E-3</v>
      </c>
      <c r="BP83" s="48">
        <f t="shared" si="13"/>
        <v>4.3682000000000443E-4</v>
      </c>
      <c r="BQ83" s="48">
        <f t="shared" si="14"/>
        <v>6.5875999999998047E-4</v>
      </c>
    </row>
    <row r="84" spans="1:69">
      <c r="B84" t="s">
        <v>19</v>
      </c>
      <c r="C84">
        <v>4</v>
      </c>
      <c r="D84">
        <v>4</v>
      </c>
      <c r="E84">
        <v>4</v>
      </c>
      <c r="F84">
        <v>4</v>
      </c>
      <c r="G84">
        <v>4</v>
      </c>
      <c r="H84">
        <v>4</v>
      </c>
      <c r="I84">
        <v>4</v>
      </c>
      <c r="J84">
        <v>4</v>
      </c>
      <c r="K84">
        <v>4</v>
      </c>
      <c r="L84">
        <v>4</v>
      </c>
      <c r="M84">
        <v>4</v>
      </c>
      <c r="N84">
        <v>4</v>
      </c>
      <c r="O84">
        <v>4</v>
      </c>
      <c r="P84">
        <v>4</v>
      </c>
      <c r="S84" t="s">
        <v>19</v>
      </c>
      <c r="T84" s="49">
        <v>0.79840261999999995</v>
      </c>
      <c r="U84" s="49">
        <v>0.80180079999999998</v>
      </c>
      <c r="V84" s="49">
        <v>0.80050120000000002</v>
      </c>
      <c r="W84" s="49">
        <v>0.80538187000000006</v>
      </c>
      <c r="X84" s="49">
        <v>0.81132075000000003</v>
      </c>
      <c r="Y84" s="49">
        <v>0.81141074999999996</v>
      </c>
      <c r="Z84" s="49">
        <v>0.81569966000000005</v>
      </c>
      <c r="AA84" s="49">
        <v>0.80145553999999997</v>
      </c>
      <c r="AB84" s="49">
        <v>0.79271639000000005</v>
      </c>
      <c r="AC84" s="49">
        <v>0.78448194999999998</v>
      </c>
      <c r="AD84" s="49">
        <v>0.79412238000000002</v>
      </c>
      <c r="AE84" s="49">
        <v>0.79698296999999996</v>
      </c>
      <c r="AF84" s="49">
        <v>0.79567522000000002</v>
      </c>
      <c r="AG84" s="49">
        <v>0.79667728999999998</v>
      </c>
      <c r="AK84" t="s">
        <v>19</v>
      </c>
      <c r="AL84" s="49">
        <v>0.79840261999999995</v>
      </c>
      <c r="AM84" s="49">
        <v>0.80180079999999998</v>
      </c>
      <c r="AN84" s="49">
        <v>0.80050120000000002</v>
      </c>
      <c r="AO84" s="49">
        <v>0.80538187000000006</v>
      </c>
      <c r="AP84" s="49">
        <v>0.81132075000000003</v>
      </c>
      <c r="AQ84" s="49">
        <v>0.81141074999999996</v>
      </c>
      <c r="AR84" s="49">
        <v>0.81569966000000005</v>
      </c>
      <c r="AS84" s="49">
        <v>0.80145553999999997</v>
      </c>
      <c r="AT84" s="49">
        <v>0.79271639000000005</v>
      </c>
      <c r="AU84" s="49">
        <v>0.78448194999999998</v>
      </c>
      <c r="AV84" s="49">
        <v>0.79412238000000002</v>
      </c>
      <c r="AW84" s="49">
        <v>0.79698296999999996</v>
      </c>
      <c r="AX84" s="49">
        <v>0.79567522000000002</v>
      </c>
      <c r="AY84" s="49">
        <v>0.79667728999999998</v>
      </c>
      <c r="BC84" t="s">
        <v>19</v>
      </c>
      <c r="BD84" s="48">
        <f t="shared" si="1"/>
        <v>0</v>
      </c>
      <c r="BE84" s="48">
        <f t="shared" si="2"/>
        <v>0</v>
      </c>
      <c r="BF84" s="48">
        <f t="shared" si="3"/>
        <v>0</v>
      </c>
      <c r="BG84" s="48">
        <f t="shared" si="4"/>
        <v>0</v>
      </c>
      <c r="BH84" s="48">
        <f t="shared" si="5"/>
        <v>0</v>
      </c>
      <c r="BI84" s="48">
        <f t="shared" si="6"/>
        <v>0</v>
      </c>
      <c r="BJ84" s="48">
        <f t="shared" si="7"/>
        <v>0</v>
      </c>
      <c r="BK84" s="48">
        <f t="shared" si="8"/>
        <v>0</v>
      </c>
      <c r="BL84" s="48">
        <f t="shared" si="9"/>
        <v>0</v>
      </c>
      <c r="BM84" s="48">
        <f t="shared" si="10"/>
        <v>0</v>
      </c>
      <c r="BN84" s="48">
        <f t="shared" si="11"/>
        <v>0</v>
      </c>
      <c r="BO84" s="48">
        <f t="shared" si="12"/>
        <v>0</v>
      </c>
      <c r="BP84" s="48">
        <f t="shared" si="13"/>
        <v>0</v>
      </c>
      <c r="BQ84" s="48">
        <f t="shared" si="14"/>
        <v>0</v>
      </c>
    </row>
    <row r="85" spans="1:69">
      <c r="B85" t="s">
        <v>72</v>
      </c>
      <c r="C85">
        <v>4</v>
      </c>
      <c r="D85">
        <v>4</v>
      </c>
      <c r="E85">
        <v>4</v>
      </c>
      <c r="F85">
        <v>4</v>
      </c>
      <c r="G85">
        <v>4</v>
      </c>
      <c r="H85">
        <v>4</v>
      </c>
      <c r="I85">
        <v>4</v>
      </c>
      <c r="J85">
        <v>4</v>
      </c>
      <c r="K85">
        <v>4</v>
      </c>
      <c r="L85">
        <v>4</v>
      </c>
      <c r="M85">
        <v>4</v>
      </c>
      <c r="N85">
        <v>4</v>
      </c>
      <c r="O85">
        <v>4</v>
      </c>
      <c r="P85">
        <v>4</v>
      </c>
      <c r="S85" t="s">
        <v>72</v>
      </c>
      <c r="T85" s="50">
        <v>0.71531042</v>
      </c>
      <c r="U85" s="50">
        <v>0.82284089999999999</v>
      </c>
      <c r="V85" s="50">
        <v>0.81954479999999996</v>
      </c>
      <c r="W85" s="49">
        <v>0.85802356999999996</v>
      </c>
      <c r="X85" s="49">
        <v>0.87436943</v>
      </c>
      <c r="Y85" s="49">
        <v>0.86672959999999999</v>
      </c>
      <c r="Z85" s="49">
        <v>0.86140872000000002</v>
      </c>
      <c r="AA85" s="49">
        <v>0.84377871999999998</v>
      </c>
      <c r="AB85" s="49">
        <v>0.83966934000000004</v>
      </c>
      <c r="AC85" s="49">
        <v>0.84689139000000002</v>
      </c>
      <c r="AD85" s="49">
        <v>0.85295315999999999</v>
      </c>
      <c r="AE85" s="49">
        <v>0.85560161999999995</v>
      </c>
      <c r="AF85" s="49">
        <v>0.86816634000000004</v>
      </c>
      <c r="AG85" s="49">
        <v>0.87155572000000003</v>
      </c>
      <c r="AK85" t="s">
        <v>72</v>
      </c>
      <c r="AL85" s="49">
        <v>0.71531042</v>
      </c>
      <c r="AM85" s="49">
        <v>0.82284089999999999</v>
      </c>
      <c r="AN85" s="49">
        <v>0.81954479999999996</v>
      </c>
      <c r="AO85" s="49">
        <v>0.85802356999999996</v>
      </c>
      <c r="AP85" s="49">
        <v>0.87436943</v>
      </c>
      <c r="AQ85" s="49">
        <v>0.88234789000000002</v>
      </c>
      <c r="AR85" s="49">
        <v>0.87818940999999995</v>
      </c>
      <c r="AS85" s="49">
        <v>0.85379525999999994</v>
      </c>
      <c r="AT85" s="49">
        <v>0.84793578999999997</v>
      </c>
      <c r="AU85" s="49">
        <v>0.86486890999999999</v>
      </c>
      <c r="AV85" s="49">
        <v>0.86053970999999996</v>
      </c>
      <c r="AW85" s="49">
        <v>0.86783876999999998</v>
      </c>
      <c r="AX85" s="49">
        <v>0.87780068</v>
      </c>
      <c r="AY85" s="49">
        <v>0.87865731999999996</v>
      </c>
      <c r="BC85" t="s">
        <v>72</v>
      </c>
      <c r="BD85" s="48">
        <f t="shared" si="1"/>
        <v>0</v>
      </c>
      <c r="BE85" s="48">
        <f t="shared" si="2"/>
        <v>0</v>
      </c>
      <c r="BF85" s="48">
        <f t="shared" si="3"/>
        <v>0</v>
      </c>
      <c r="BG85" s="48">
        <f t="shared" si="4"/>
        <v>0</v>
      </c>
      <c r="BH85" s="48">
        <f t="shared" si="5"/>
        <v>0</v>
      </c>
      <c r="BI85" s="48">
        <f t="shared" si="6"/>
        <v>1.5618290000000035E-2</v>
      </c>
      <c r="BJ85" s="48">
        <f t="shared" si="7"/>
        <v>1.6780689999999931E-2</v>
      </c>
      <c r="BK85" s="48">
        <f t="shared" si="8"/>
        <v>1.0016539999999963E-2</v>
      </c>
      <c r="BL85" s="48">
        <f t="shared" si="9"/>
        <v>8.2664499999999252E-3</v>
      </c>
      <c r="BM85" s="48">
        <f t="shared" si="10"/>
        <v>1.7977519999999969E-2</v>
      </c>
      <c r="BN85" s="48">
        <f t="shared" si="11"/>
        <v>7.5865499999999697E-3</v>
      </c>
      <c r="BO85" s="48">
        <f t="shared" si="12"/>
        <v>1.223715000000003E-2</v>
      </c>
      <c r="BP85" s="48">
        <f t="shared" si="13"/>
        <v>9.6343399999999635E-3</v>
      </c>
      <c r="BQ85" s="48">
        <f t="shared" si="14"/>
        <v>7.1015999999999302E-3</v>
      </c>
    </row>
    <row r="86" spans="1:69">
      <c r="B86" t="s">
        <v>208</v>
      </c>
      <c r="C86">
        <v>4</v>
      </c>
      <c r="D86">
        <v>4</v>
      </c>
      <c r="E86">
        <v>4</v>
      </c>
      <c r="F86">
        <v>4</v>
      </c>
      <c r="G86">
        <v>4</v>
      </c>
      <c r="H86">
        <v>4</v>
      </c>
      <c r="I86">
        <v>4</v>
      </c>
      <c r="J86">
        <v>4</v>
      </c>
      <c r="K86">
        <v>4</v>
      </c>
      <c r="L86">
        <v>4</v>
      </c>
      <c r="M86">
        <v>4</v>
      </c>
      <c r="N86">
        <v>4</v>
      </c>
      <c r="O86">
        <v>4</v>
      </c>
      <c r="P86">
        <v>4</v>
      </c>
      <c r="R86" t="s">
        <v>287</v>
      </c>
      <c r="S86" t="s">
        <v>208</v>
      </c>
      <c r="T86" s="50">
        <v>0.67645504999999995</v>
      </c>
      <c r="U86" s="50">
        <v>0.76867936000000003</v>
      </c>
      <c r="V86" s="50">
        <v>0.78071188999999996</v>
      </c>
      <c r="W86" s="50">
        <v>0.80448019999999998</v>
      </c>
      <c r="X86" s="50">
        <v>0.81696325000000003</v>
      </c>
      <c r="Y86" s="50">
        <v>0.94802162999999995</v>
      </c>
      <c r="Z86" s="50">
        <v>0.92412081000000001</v>
      </c>
      <c r="AA86" s="49">
        <v>0.87160952999999997</v>
      </c>
      <c r="AB86" s="49">
        <v>0.85042976000000003</v>
      </c>
      <c r="AC86" s="49">
        <v>0.88270859000000002</v>
      </c>
      <c r="AD86" s="49">
        <v>0.88987417999999996</v>
      </c>
      <c r="AE86" s="49">
        <v>0.89064337999999998</v>
      </c>
      <c r="AF86" s="49">
        <v>0.89382165999999996</v>
      </c>
      <c r="AG86" s="49">
        <v>0.89397704</v>
      </c>
      <c r="AK86" t="s">
        <v>208</v>
      </c>
      <c r="AL86" s="49">
        <v>0.67645504999999995</v>
      </c>
      <c r="AM86" s="49">
        <v>0.76867936000000003</v>
      </c>
      <c r="AN86" s="49">
        <v>0.78071188999999996</v>
      </c>
      <c r="AO86" s="49">
        <v>0.80448019999999998</v>
      </c>
      <c r="AP86" s="49">
        <v>0.81696325000000003</v>
      </c>
      <c r="AQ86" s="49">
        <v>0.94802162999999995</v>
      </c>
      <c r="AR86" s="49">
        <v>0.92412081000000001</v>
      </c>
      <c r="AS86" s="49">
        <v>0.87160952999999997</v>
      </c>
      <c r="AT86" s="49">
        <v>0.85042976000000003</v>
      </c>
      <c r="AU86" s="49">
        <v>0.88270859000000002</v>
      </c>
      <c r="AV86" s="49">
        <v>0.88987417999999996</v>
      </c>
      <c r="AW86" s="49">
        <v>0.89064337999999998</v>
      </c>
      <c r="AX86" s="49">
        <v>0.89382165999999996</v>
      </c>
      <c r="AY86" s="49">
        <v>0.89397704</v>
      </c>
      <c r="BC86" t="s">
        <v>208</v>
      </c>
      <c r="BD86" s="48">
        <f t="shared" si="1"/>
        <v>0</v>
      </c>
      <c r="BE86" s="48">
        <f t="shared" si="2"/>
        <v>0</v>
      </c>
      <c r="BF86" s="48">
        <f t="shared" si="3"/>
        <v>0</v>
      </c>
      <c r="BG86" s="48">
        <f t="shared" si="4"/>
        <v>0</v>
      </c>
      <c r="BH86" s="48">
        <f t="shared" si="5"/>
        <v>0</v>
      </c>
      <c r="BI86" s="48">
        <f t="shared" si="6"/>
        <v>0</v>
      </c>
      <c r="BJ86" s="48">
        <f t="shared" si="7"/>
        <v>0</v>
      </c>
      <c r="BK86" s="48">
        <f t="shared" si="8"/>
        <v>0</v>
      </c>
      <c r="BL86" s="48">
        <f t="shared" si="9"/>
        <v>0</v>
      </c>
      <c r="BM86" s="48">
        <f t="shared" si="10"/>
        <v>0</v>
      </c>
      <c r="BN86" s="48">
        <f t="shared" si="11"/>
        <v>0</v>
      </c>
      <c r="BO86" s="48">
        <f t="shared" si="12"/>
        <v>0</v>
      </c>
      <c r="BP86" s="48">
        <f t="shared" si="13"/>
        <v>0</v>
      </c>
      <c r="BQ86" s="48">
        <f t="shared" si="14"/>
        <v>0</v>
      </c>
    </row>
    <row r="87" spans="1:69">
      <c r="B87" t="s">
        <v>53</v>
      </c>
      <c r="C87">
        <v>4</v>
      </c>
      <c r="D87">
        <v>4</v>
      </c>
      <c r="E87">
        <v>4</v>
      </c>
      <c r="F87">
        <v>4</v>
      </c>
      <c r="G87">
        <v>4</v>
      </c>
      <c r="H87">
        <v>4</v>
      </c>
      <c r="I87">
        <v>4</v>
      </c>
      <c r="J87">
        <v>4</v>
      </c>
      <c r="K87">
        <v>4</v>
      </c>
      <c r="L87">
        <v>4</v>
      </c>
      <c r="M87">
        <v>4</v>
      </c>
      <c r="N87">
        <v>4</v>
      </c>
      <c r="O87">
        <v>4</v>
      </c>
      <c r="P87">
        <v>4</v>
      </c>
      <c r="S87" t="s">
        <v>53</v>
      </c>
      <c r="T87" s="49">
        <v>0.87986629999999999</v>
      </c>
      <c r="U87" s="49">
        <v>0.87181721000000001</v>
      </c>
      <c r="V87" s="49">
        <v>0.87287581999999997</v>
      </c>
      <c r="W87" s="49">
        <v>0.87944652000000001</v>
      </c>
      <c r="X87" s="49">
        <v>0.86957361</v>
      </c>
      <c r="Y87" s="49">
        <v>0.87107946999999997</v>
      </c>
      <c r="Z87" s="49">
        <v>0.86786156000000003</v>
      </c>
      <c r="AA87" s="49">
        <v>0.86812584000000004</v>
      </c>
      <c r="AB87" s="49">
        <v>0.87024687000000001</v>
      </c>
      <c r="AC87" s="49">
        <v>0.86098943999999999</v>
      </c>
      <c r="AD87" s="49">
        <v>0.85950150000000003</v>
      </c>
      <c r="AE87" s="49">
        <v>0.86076277999999995</v>
      </c>
      <c r="AF87" s="49">
        <v>0.86726586000000006</v>
      </c>
      <c r="AG87" s="49">
        <v>0.86194338000000004</v>
      </c>
      <c r="AK87" t="s">
        <v>53</v>
      </c>
      <c r="AL87" s="49">
        <v>0.87986629999999999</v>
      </c>
      <c r="AM87" s="49">
        <v>0.87181721000000001</v>
      </c>
      <c r="AN87" s="49">
        <v>0.87287581999999997</v>
      </c>
      <c r="AO87" s="49">
        <v>0.87944652000000001</v>
      </c>
      <c r="AP87" s="49">
        <v>0.86957361</v>
      </c>
      <c r="AQ87" s="49">
        <v>0.87107946999999997</v>
      </c>
      <c r="AR87" s="49">
        <v>0.86786156000000003</v>
      </c>
      <c r="AS87" s="49">
        <v>0.86812584000000004</v>
      </c>
      <c r="AT87" s="49">
        <v>0.87024687000000001</v>
      </c>
      <c r="AU87" s="49">
        <v>0.86098943999999999</v>
      </c>
      <c r="AV87" s="49">
        <v>0.85950150000000003</v>
      </c>
      <c r="AW87" s="49">
        <v>0.86076277999999995</v>
      </c>
      <c r="AX87" s="49">
        <v>0.86726586000000006</v>
      </c>
      <c r="AY87" s="49">
        <v>0.86194338000000004</v>
      </c>
      <c r="BC87" t="s">
        <v>53</v>
      </c>
      <c r="BD87" s="48">
        <f t="shared" si="1"/>
        <v>0</v>
      </c>
      <c r="BE87" s="48">
        <f t="shared" si="2"/>
        <v>0</v>
      </c>
      <c r="BF87" s="48">
        <f t="shared" si="3"/>
        <v>0</v>
      </c>
      <c r="BG87" s="48">
        <f t="shared" si="4"/>
        <v>0</v>
      </c>
      <c r="BH87" s="48">
        <f t="shared" si="5"/>
        <v>0</v>
      </c>
      <c r="BI87" s="48">
        <f t="shared" si="6"/>
        <v>0</v>
      </c>
      <c r="BJ87" s="48">
        <f t="shared" si="7"/>
        <v>0</v>
      </c>
      <c r="BK87" s="48">
        <f t="shared" si="8"/>
        <v>0</v>
      </c>
      <c r="BL87" s="48">
        <f t="shared" si="9"/>
        <v>0</v>
      </c>
      <c r="BM87" s="48">
        <f t="shared" si="10"/>
        <v>0</v>
      </c>
      <c r="BN87" s="48">
        <f t="shared" si="11"/>
        <v>0</v>
      </c>
      <c r="BO87" s="48">
        <f t="shared" si="12"/>
        <v>0</v>
      </c>
      <c r="BP87" s="48">
        <f t="shared" si="13"/>
        <v>0</v>
      </c>
      <c r="BQ87" s="48">
        <f t="shared" si="14"/>
        <v>0</v>
      </c>
    </row>
    <row r="88" spans="1:69">
      <c r="B88" t="s">
        <v>264</v>
      </c>
      <c r="C88">
        <v>0</v>
      </c>
      <c r="D88">
        <v>0</v>
      </c>
      <c r="E88">
        <v>0</v>
      </c>
      <c r="F88">
        <v>0</v>
      </c>
      <c r="G88">
        <v>0</v>
      </c>
      <c r="H88">
        <v>0</v>
      </c>
      <c r="I88">
        <v>4</v>
      </c>
      <c r="J88">
        <v>4</v>
      </c>
      <c r="K88">
        <v>4</v>
      </c>
      <c r="L88">
        <v>4</v>
      </c>
      <c r="M88">
        <v>4</v>
      </c>
      <c r="N88">
        <v>4</v>
      </c>
      <c r="O88">
        <v>4</v>
      </c>
      <c r="P88">
        <v>4</v>
      </c>
      <c r="S88" t="s">
        <v>264</v>
      </c>
      <c r="T88" s="49" t="s">
        <v>266</v>
      </c>
      <c r="U88" s="49" t="s">
        <v>266</v>
      </c>
      <c r="V88" s="49" t="s">
        <v>266</v>
      </c>
      <c r="W88" s="49" t="s">
        <v>266</v>
      </c>
      <c r="X88" s="49" t="s">
        <v>266</v>
      </c>
      <c r="Y88" s="49" t="s">
        <v>266</v>
      </c>
      <c r="Z88" s="49">
        <v>0.81535948000000003</v>
      </c>
      <c r="AA88" s="49">
        <v>0.81582485000000005</v>
      </c>
      <c r="AB88" s="49">
        <v>0.81077613999999998</v>
      </c>
      <c r="AC88" s="49">
        <v>0.81999767999999995</v>
      </c>
      <c r="AD88" s="49">
        <v>0.82692973000000003</v>
      </c>
      <c r="AE88" s="49">
        <v>0.84234019999999998</v>
      </c>
      <c r="AF88" s="49">
        <v>0.84180032000000005</v>
      </c>
      <c r="AG88" s="49">
        <v>0.84695999</v>
      </c>
      <c r="AK88" t="s">
        <v>264</v>
      </c>
      <c r="AL88" s="49" t="s">
        <v>266</v>
      </c>
      <c r="AM88" s="49" t="s">
        <v>266</v>
      </c>
      <c r="AN88" s="49" t="s">
        <v>266</v>
      </c>
      <c r="AO88" s="49" t="s">
        <v>266</v>
      </c>
      <c r="AP88" s="49" t="s">
        <v>266</v>
      </c>
      <c r="AQ88" s="49" t="s">
        <v>266</v>
      </c>
      <c r="AR88" s="49">
        <v>0.81535948000000003</v>
      </c>
      <c r="AS88" s="49">
        <v>0.81592087999999996</v>
      </c>
      <c r="AT88" s="49">
        <v>0.81077613999999998</v>
      </c>
      <c r="AU88" s="49">
        <v>0.81999767999999995</v>
      </c>
      <c r="AV88" s="49">
        <v>0.82692973000000003</v>
      </c>
      <c r="AW88" s="49">
        <v>0.84234019999999998</v>
      </c>
      <c r="AX88" s="49">
        <v>0.84180032000000005</v>
      </c>
      <c r="AY88" s="49">
        <v>0.84695999</v>
      </c>
      <c r="BC88" t="s">
        <v>264</v>
      </c>
      <c r="BD88" s="48"/>
      <c r="BE88" s="48"/>
      <c r="BF88" s="48"/>
      <c r="BG88" s="48"/>
      <c r="BH88" s="48"/>
      <c r="BI88" s="48"/>
      <c r="BJ88" s="48">
        <f t="shared" si="7"/>
        <v>0</v>
      </c>
      <c r="BK88" s="48">
        <f t="shared" si="8"/>
        <v>9.6029999999913684E-5</v>
      </c>
      <c r="BL88" s="48">
        <f t="shared" si="9"/>
        <v>0</v>
      </c>
      <c r="BM88" s="48">
        <f t="shared" si="10"/>
        <v>0</v>
      </c>
      <c r="BN88" s="48">
        <f t="shared" si="11"/>
        <v>0</v>
      </c>
      <c r="BO88" s="48">
        <f t="shared" si="12"/>
        <v>0</v>
      </c>
      <c r="BP88" s="48">
        <f t="shared" si="13"/>
        <v>0</v>
      </c>
      <c r="BQ88" s="48">
        <f t="shared" si="14"/>
        <v>0</v>
      </c>
    </row>
    <row r="89" spans="1:69">
      <c r="B89" t="s">
        <v>151</v>
      </c>
      <c r="C89">
        <v>0</v>
      </c>
      <c r="D89">
        <v>4</v>
      </c>
      <c r="E89">
        <v>4</v>
      </c>
      <c r="F89">
        <v>4</v>
      </c>
      <c r="G89">
        <v>4</v>
      </c>
      <c r="H89">
        <v>4</v>
      </c>
      <c r="I89">
        <v>4</v>
      </c>
      <c r="J89">
        <v>4</v>
      </c>
      <c r="K89">
        <v>4</v>
      </c>
      <c r="L89">
        <v>4</v>
      </c>
      <c r="M89">
        <v>4</v>
      </c>
      <c r="N89">
        <v>4</v>
      </c>
      <c r="O89">
        <v>4</v>
      </c>
      <c r="P89">
        <v>4</v>
      </c>
      <c r="S89" t="s">
        <v>151</v>
      </c>
      <c r="T89" s="49" t="s">
        <v>266</v>
      </c>
      <c r="U89" s="49">
        <v>0.85862068999999996</v>
      </c>
      <c r="V89" s="50">
        <v>0.89153545000000001</v>
      </c>
      <c r="W89" s="49">
        <v>0.87445461000000002</v>
      </c>
      <c r="X89" s="49">
        <v>0.87937443000000004</v>
      </c>
      <c r="Y89" s="49">
        <v>0.86793841999999999</v>
      </c>
      <c r="Z89" s="49">
        <v>0.86513947999999996</v>
      </c>
      <c r="AA89" s="49">
        <v>0.86223313999999995</v>
      </c>
      <c r="AB89" s="49">
        <v>0.86464132000000005</v>
      </c>
      <c r="AC89" s="49">
        <v>0.84447232000000005</v>
      </c>
      <c r="AD89" s="49">
        <v>0.86896830000000003</v>
      </c>
      <c r="AE89" s="49">
        <v>0.87318034</v>
      </c>
      <c r="AF89" s="49">
        <v>0.87893527000000005</v>
      </c>
      <c r="AG89" s="49">
        <v>0.88634042000000002</v>
      </c>
      <c r="AK89" t="s">
        <v>151</v>
      </c>
      <c r="AL89" s="49" t="s">
        <v>266</v>
      </c>
      <c r="AM89" s="49">
        <v>0.85862068999999996</v>
      </c>
      <c r="AN89" s="49">
        <v>0.89153545000000001</v>
      </c>
      <c r="AO89" s="49">
        <v>0.87445461000000002</v>
      </c>
      <c r="AP89" s="49">
        <v>0.87937443000000004</v>
      </c>
      <c r="AQ89" s="49">
        <v>0.86959454999999997</v>
      </c>
      <c r="AR89" s="49">
        <v>0.86538579999999998</v>
      </c>
      <c r="AS89" s="49">
        <v>0.86228433999999998</v>
      </c>
      <c r="AT89" s="49">
        <v>0.86480038000000004</v>
      </c>
      <c r="AU89" s="49">
        <v>0.84799617999999999</v>
      </c>
      <c r="AV89" s="49">
        <v>0.86896830000000003</v>
      </c>
      <c r="AW89" s="49">
        <v>0.87326596999999995</v>
      </c>
      <c r="AX89" s="49">
        <v>0.87893527000000005</v>
      </c>
      <c r="AY89" s="49">
        <v>0.88634042000000002</v>
      </c>
      <c r="BC89" t="s">
        <v>151</v>
      </c>
      <c r="BD89" s="48"/>
      <c r="BE89" s="48">
        <f t="shared" si="2"/>
        <v>0</v>
      </c>
      <c r="BF89" s="48">
        <f t="shared" si="3"/>
        <v>0</v>
      </c>
      <c r="BG89" s="48">
        <f t="shared" si="4"/>
        <v>0</v>
      </c>
      <c r="BH89" s="48">
        <f t="shared" si="5"/>
        <v>0</v>
      </c>
      <c r="BI89" s="48">
        <f t="shared" si="6"/>
        <v>1.6561299999999779E-3</v>
      </c>
      <c r="BJ89" s="48">
        <f t="shared" si="7"/>
        <v>2.4632000000002208E-4</v>
      </c>
      <c r="BK89" s="48">
        <f t="shared" si="8"/>
        <v>5.1200000000029E-5</v>
      </c>
      <c r="BL89" s="48">
        <f t="shared" si="9"/>
        <v>1.5905999999998865E-4</v>
      </c>
      <c r="BM89" s="48">
        <f t="shared" si="10"/>
        <v>3.5238599999999343E-3</v>
      </c>
      <c r="BN89" s="48">
        <f t="shared" si="11"/>
        <v>0</v>
      </c>
      <c r="BO89" s="48">
        <f t="shared" si="12"/>
        <v>8.5629999999947692E-5</v>
      </c>
      <c r="BP89" s="48">
        <f t="shared" si="13"/>
        <v>0</v>
      </c>
      <c r="BQ89" s="48">
        <f t="shared" si="14"/>
        <v>0</v>
      </c>
    </row>
    <row r="90" spans="1:69">
      <c r="B90" t="s">
        <v>39</v>
      </c>
      <c r="C90">
        <v>4</v>
      </c>
      <c r="D90">
        <v>4</v>
      </c>
      <c r="E90">
        <v>4</v>
      </c>
      <c r="F90">
        <v>4</v>
      </c>
      <c r="G90">
        <v>4</v>
      </c>
      <c r="H90">
        <v>4</v>
      </c>
      <c r="I90">
        <v>4</v>
      </c>
      <c r="J90">
        <v>4</v>
      </c>
      <c r="K90">
        <v>4</v>
      </c>
      <c r="L90">
        <v>4</v>
      </c>
      <c r="M90">
        <v>4</v>
      </c>
      <c r="N90">
        <v>4</v>
      </c>
      <c r="O90">
        <v>4</v>
      </c>
      <c r="P90">
        <v>4</v>
      </c>
      <c r="R90" t="s">
        <v>288</v>
      </c>
      <c r="S90" t="s">
        <v>39</v>
      </c>
      <c r="T90" s="50">
        <v>0.81603426999999995</v>
      </c>
      <c r="U90" s="50">
        <v>0.72654735999999998</v>
      </c>
      <c r="V90" s="49">
        <v>0.88761299999999999</v>
      </c>
      <c r="W90" s="49">
        <v>0.89221477999999999</v>
      </c>
      <c r="X90" s="49">
        <v>0.88873099</v>
      </c>
      <c r="Y90" s="49">
        <v>0.88228715000000002</v>
      </c>
      <c r="Z90" s="49">
        <v>0.88031667000000002</v>
      </c>
      <c r="AA90" s="49">
        <v>0.86927997000000001</v>
      </c>
      <c r="AB90" s="49">
        <v>0.86943981000000004</v>
      </c>
      <c r="AC90" s="49">
        <v>0.86967061000000001</v>
      </c>
      <c r="AD90" s="49">
        <v>0.84907292999999995</v>
      </c>
      <c r="AE90" s="49">
        <v>0.86925381000000002</v>
      </c>
      <c r="AF90" s="49">
        <v>0.86379927999999995</v>
      </c>
      <c r="AG90" s="49">
        <v>0.86336661999999997</v>
      </c>
      <c r="AK90" t="s">
        <v>39</v>
      </c>
      <c r="AL90" s="49">
        <v>0.81603426999999995</v>
      </c>
      <c r="AM90" s="49">
        <v>0.72654735999999998</v>
      </c>
      <c r="AN90" s="49">
        <v>0.88761299999999999</v>
      </c>
      <c r="AO90" s="49">
        <v>0.89221477999999999</v>
      </c>
      <c r="AP90" s="49">
        <v>0.88873099</v>
      </c>
      <c r="AQ90" s="49">
        <v>0.88228715000000002</v>
      </c>
      <c r="AR90" s="49">
        <v>0.88031667000000002</v>
      </c>
      <c r="AS90" s="49">
        <v>0.86927997000000001</v>
      </c>
      <c r="AT90" s="49">
        <v>0.86943981000000004</v>
      </c>
      <c r="AU90" s="49">
        <v>0.86967061000000001</v>
      </c>
      <c r="AV90" s="49">
        <v>0.84907292999999995</v>
      </c>
      <c r="AW90" s="49">
        <v>0.86925381000000002</v>
      </c>
      <c r="AX90" s="49">
        <v>0.86379927999999995</v>
      </c>
      <c r="AY90" s="49">
        <v>0.86336661999999997</v>
      </c>
      <c r="BC90" t="s">
        <v>39</v>
      </c>
      <c r="BD90" s="48">
        <f t="shared" si="1"/>
        <v>0</v>
      </c>
      <c r="BE90" s="48">
        <f t="shared" si="2"/>
        <v>0</v>
      </c>
      <c r="BF90" s="48">
        <f t="shared" si="3"/>
        <v>0</v>
      </c>
      <c r="BG90" s="48">
        <f t="shared" si="4"/>
        <v>0</v>
      </c>
      <c r="BH90" s="48">
        <f t="shared" si="5"/>
        <v>0</v>
      </c>
      <c r="BI90" s="48">
        <f t="shared" si="6"/>
        <v>0</v>
      </c>
      <c r="BJ90" s="48">
        <f t="shared" si="7"/>
        <v>0</v>
      </c>
      <c r="BK90" s="48">
        <f t="shared" si="8"/>
        <v>0</v>
      </c>
      <c r="BL90" s="48">
        <f t="shared" si="9"/>
        <v>0</v>
      </c>
      <c r="BM90" s="48">
        <f t="shared" si="10"/>
        <v>0</v>
      </c>
      <c r="BN90" s="48">
        <f t="shared" si="11"/>
        <v>0</v>
      </c>
      <c r="BO90" s="48">
        <f t="shared" si="12"/>
        <v>0</v>
      </c>
      <c r="BP90" s="48">
        <f t="shared" si="13"/>
        <v>0</v>
      </c>
      <c r="BQ90" s="48">
        <f t="shared" si="14"/>
        <v>0</v>
      </c>
    </row>
    <row r="91" spans="1:69">
      <c r="B91" t="s">
        <v>36</v>
      </c>
      <c r="C91">
        <v>4</v>
      </c>
      <c r="D91">
        <v>4</v>
      </c>
      <c r="E91">
        <v>4</v>
      </c>
      <c r="F91">
        <v>4</v>
      </c>
      <c r="G91">
        <v>4</v>
      </c>
      <c r="H91">
        <v>4</v>
      </c>
      <c r="I91">
        <v>4</v>
      </c>
      <c r="J91">
        <v>4</v>
      </c>
      <c r="K91">
        <v>4</v>
      </c>
      <c r="L91">
        <v>4</v>
      </c>
      <c r="M91">
        <v>4</v>
      </c>
      <c r="N91">
        <v>4</v>
      </c>
      <c r="O91">
        <v>4</v>
      </c>
      <c r="P91">
        <v>0</v>
      </c>
      <c r="S91" t="s">
        <v>36</v>
      </c>
      <c r="T91" s="49">
        <v>0.86543581999999997</v>
      </c>
      <c r="U91" s="49">
        <v>0.87314101</v>
      </c>
      <c r="V91" s="49">
        <v>0.88268564000000005</v>
      </c>
      <c r="W91" s="49">
        <v>0.88208821000000004</v>
      </c>
      <c r="X91" s="49">
        <v>0.88431968999999999</v>
      </c>
      <c r="Y91" s="49">
        <v>0.92199231000000004</v>
      </c>
      <c r="Z91" s="49">
        <v>0.91647414000000005</v>
      </c>
      <c r="AA91" s="49">
        <v>0.91255410999999997</v>
      </c>
      <c r="AB91" s="49">
        <v>0.91309565000000004</v>
      </c>
      <c r="AC91" s="49">
        <v>0.91720299000000005</v>
      </c>
      <c r="AD91" s="49">
        <v>0.91192171</v>
      </c>
      <c r="AE91" s="49">
        <v>0.92327601999999998</v>
      </c>
      <c r="AF91" s="49">
        <v>0.91831204</v>
      </c>
      <c r="AG91" s="49" t="s">
        <v>266</v>
      </c>
      <c r="AK91" t="s">
        <v>36</v>
      </c>
      <c r="AL91" s="49">
        <v>0.86543581999999997</v>
      </c>
      <c r="AM91" s="49">
        <v>0.87314101</v>
      </c>
      <c r="AN91" s="49">
        <v>0.88268564000000005</v>
      </c>
      <c r="AO91" s="49">
        <v>0.88208821000000004</v>
      </c>
      <c r="AP91" s="49">
        <v>0.88431968999999999</v>
      </c>
      <c r="AQ91" s="49">
        <v>0.92254166000000004</v>
      </c>
      <c r="AR91" s="49">
        <v>0.91665185999999999</v>
      </c>
      <c r="AS91" s="49">
        <v>0.91307358999999999</v>
      </c>
      <c r="AT91" s="49">
        <v>0.91360987000000005</v>
      </c>
      <c r="AU91" s="49">
        <v>0.91772482</v>
      </c>
      <c r="AV91" s="49">
        <v>0.91245551999999996</v>
      </c>
      <c r="AW91" s="49">
        <v>0.92383064999999998</v>
      </c>
      <c r="AX91" s="49">
        <v>0.91889275999999998</v>
      </c>
      <c r="AY91" s="49" t="s">
        <v>266</v>
      </c>
      <c r="BC91" t="s">
        <v>36</v>
      </c>
      <c r="BD91" s="48">
        <f t="shared" si="1"/>
        <v>0</v>
      </c>
      <c r="BE91" s="48">
        <f t="shared" si="2"/>
        <v>0</v>
      </c>
      <c r="BF91" s="48">
        <f t="shared" si="3"/>
        <v>0</v>
      </c>
      <c r="BG91" s="48">
        <f t="shared" si="4"/>
        <v>0</v>
      </c>
      <c r="BH91" s="48">
        <f t="shared" si="5"/>
        <v>0</v>
      </c>
      <c r="BI91" s="48">
        <f t="shared" si="6"/>
        <v>5.49350000000004E-4</v>
      </c>
      <c r="BJ91" s="48">
        <f t="shared" si="7"/>
        <v>1.7771999999993682E-4</v>
      </c>
      <c r="BK91" s="48">
        <f t="shared" si="8"/>
        <v>5.194800000000166E-4</v>
      </c>
      <c r="BL91" s="48">
        <f t="shared" si="9"/>
        <v>5.1422000000000967E-4</v>
      </c>
      <c r="BM91" s="48">
        <f t="shared" si="10"/>
        <v>5.2182999999994539E-4</v>
      </c>
      <c r="BN91" s="48">
        <f t="shared" si="11"/>
        <v>5.3380999999996792E-4</v>
      </c>
      <c r="BO91" s="48">
        <f t="shared" si="12"/>
        <v>5.546300000000004E-4</v>
      </c>
      <c r="BP91" s="48">
        <f t="shared" si="13"/>
        <v>5.8071999999997903E-4</v>
      </c>
      <c r="BQ91" s="48"/>
    </row>
    <row r="92" spans="1:69">
      <c r="B92" t="s">
        <v>26</v>
      </c>
      <c r="C92">
        <v>4</v>
      </c>
      <c r="D92">
        <v>4</v>
      </c>
      <c r="E92">
        <v>4</v>
      </c>
      <c r="F92">
        <v>4</v>
      </c>
      <c r="G92">
        <v>4</v>
      </c>
      <c r="H92">
        <v>4</v>
      </c>
      <c r="I92">
        <v>4</v>
      </c>
      <c r="J92">
        <v>4</v>
      </c>
      <c r="K92">
        <v>4</v>
      </c>
      <c r="L92">
        <v>4</v>
      </c>
      <c r="M92">
        <v>4</v>
      </c>
      <c r="N92">
        <v>4</v>
      </c>
      <c r="O92">
        <v>4</v>
      </c>
      <c r="P92">
        <v>4</v>
      </c>
      <c r="S92" t="s">
        <v>26</v>
      </c>
      <c r="T92" s="49">
        <v>0.83593371000000005</v>
      </c>
      <c r="U92" s="49">
        <v>0.83565553999999997</v>
      </c>
      <c r="V92" s="49">
        <v>0.83557223999999997</v>
      </c>
      <c r="W92" s="49">
        <v>0.83591161999999997</v>
      </c>
      <c r="X92" s="49">
        <v>0.83095987000000004</v>
      </c>
      <c r="Y92" s="49">
        <v>0.82090498999999995</v>
      </c>
      <c r="Z92" s="49">
        <v>0.82060319000000004</v>
      </c>
      <c r="AA92" s="49">
        <v>0.84101764999999995</v>
      </c>
      <c r="AB92" s="49">
        <v>0.83425375999999996</v>
      </c>
      <c r="AC92" s="49">
        <v>0.83413071999999999</v>
      </c>
      <c r="AD92" s="49">
        <v>0.84344339999999995</v>
      </c>
      <c r="AE92" s="49">
        <v>0.86366595999999995</v>
      </c>
      <c r="AF92" s="50">
        <v>0.86523525000000001</v>
      </c>
      <c r="AG92" s="49">
        <v>0.85798755000000004</v>
      </c>
      <c r="AK92" t="s">
        <v>26</v>
      </c>
      <c r="AL92" s="49">
        <v>0.83593371000000005</v>
      </c>
      <c r="AM92" s="49">
        <v>0.83565553999999997</v>
      </c>
      <c r="AN92" s="49">
        <v>0.83557223999999997</v>
      </c>
      <c r="AO92" s="49">
        <v>0.83591161999999997</v>
      </c>
      <c r="AP92" s="49">
        <v>0.83095987000000004</v>
      </c>
      <c r="AQ92" s="49">
        <v>0.82090498999999995</v>
      </c>
      <c r="AR92" s="49">
        <v>0.82060319000000004</v>
      </c>
      <c r="AS92" s="49">
        <v>0.84101764999999995</v>
      </c>
      <c r="AT92" s="49">
        <v>0.83425375999999996</v>
      </c>
      <c r="AU92" s="49">
        <v>0.83413071999999999</v>
      </c>
      <c r="AV92" s="49">
        <v>0.84344339999999995</v>
      </c>
      <c r="AW92" s="49">
        <v>0.86366595999999995</v>
      </c>
      <c r="AX92" s="49">
        <v>0.86523525000000001</v>
      </c>
      <c r="AY92" s="49">
        <v>0.85798755000000004</v>
      </c>
      <c r="BC92" t="s">
        <v>26</v>
      </c>
      <c r="BD92" s="48">
        <f t="shared" si="1"/>
        <v>0</v>
      </c>
      <c r="BE92" s="48">
        <f t="shared" si="2"/>
        <v>0</v>
      </c>
      <c r="BF92" s="48">
        <f t="shared" si="3"/>
        <v>0</v>
      </c>
      <c r="BG92" s="48">
        <f t="shared" si="4"/>
        <v>0</v>
      </c>
      <c r="BH92" s="48">
        <f t="shared" si="5"/>
        <v>0</v>
      </c>
      <c r="BI92" s="48">
        <f t="shared" si="6"/>
        <v>0</v>
      </c>
      <c r="BJ92" s="48">
        <f t="shared" si="7"/>
        <v>0</v>
      </c>
      <c r="BK92" s="48">
        <f t="shared" si="8"/>
        <v>0</v>
      </c>
      <c r="BL92" s="48">
        <f t="shared" si="9"/>
        <v>0</v>
      </c>
      <c r="BM92" s="48">
        <f t="shared" si="10"/>
        <v>0</v>
      </c>
      <c r="BN92" s="48">
        <f t="shared" si="11"/>
        <v>0</v>
      </c>
      <c r="BO92" s="48">
        <f t="shared" si="12"/>
        <v>0</v>
      </c>
      <c r="BP92" s="48">
        <f t="shared" si="13"/>
        <v>0</v>
      </c>
      <c r="BQ92" s="48">
        <f t="shared" si="14"/>
        <v>0</v>
      </c>
    </row>
    <row r="93" spans="1:69">
      <c r="B93" t="s">
        <v>92</v>
      </c>
      <c r="C93">
        <v>0</v>
      </c>
      <c r="D93">
        <v>4</v>
      </c>
      <c r="E93">
        <v>4</v>
      </c>
      <c r="F93">
        <v>4</v>
      </c>
      <c r="G93">
        <v>4</v>
      </c>
      <c r="H93">
        <v>4</v>
      </c>
      <c r="I93">
        <v>4</v>
      </c>
      <c r="J93">
        <v>4</v>
      </c>
      <c r="K93">
        <v>4</v>
      </c>
      <c r="L93">
        <v>4</v>
      </c>
      <c r="M93">
        <v>4</v>
      </c>
      <c r="N93">
        <v>4</v>
      </c>
      <c r="O93">
        <v>4</v>
      </c>
      <c r="P93">
        <v>4</v>
      </c>
      <c r="S93" t="s">
        <v>92</v>
      </c>
      <c r="T93" s="49" t="s">
        <v>266</v>
      </c>
      <c r="U93" s="49">
        <v>0.85151988000000001</v>
      </c>
      <c r="V93" s="49">
        <v>0.85999471000000005</v>
      </c>
      <c r="W93" s="49">
        <v>0.87409570000000003</v>
      </c>
      <c r="X93" s="49">
        <v>0.87543718000000004</v>
      </c>
      <c r="Y93" s="49">
        <v>0.87044279000000002</v>
      </c>
      <c r="Z93" s="49">
        <v>0.85915156999999998</v>
      </c>
      <c r="AA93" s="49">
        <v>0.85904254999999996</v>
      </c>
      <c r="AB93" s="49">
        <v>0.87026201999999997</v>
      </c>
      <c r="AC93" s="49">
        <v>0.87294910000000003</v>
      </c>
      <c r="AD93" s="49">
        <v>0.87854136999999999</v>
      </c>
      <c r="AE93" s="49">
        <v>0.87680170000000002</v>
      </c>
      <c r="AF93" s="49">
        <v>0.87322871000000002</v>
      </c>
      <c r="AG93" s="49">
        <v>0.87434710999999998</v>
      </c>
      <c r="AK93" t="s">
        <v>92</v>
      </c>
      <c r="AL93" s="49" t="s">
        <v>266</v>
      </c>
      <c r="AM93" s="49">
        <v>0.85151988000000001</v>
      </c>
      <c r="AN93" s="49">
        <v>0.85999471000000005</v>
      </c>
      <c r="AO93" s="49">
        <v>0.87409570000000003</v>
      </c>
      <c r="AP93" s="49">
        <v>0.87543718000000004</v>
      </c>
      <c r="AQ93" s="49">
        <v>0.87044279000000002</v>
      </c>
      <c r="AR93" s="49">
        <v>0.85915156999999998</v>
      </c>
      <c r="AS93" s="49">
        <v>0.85904254999999996</v>
      </c>
      <c r="AT93" s="49">
        <v>0.87026201999999997</v>
      </c>
      <c r="AU93" s="49">
        <v>0.87294910000000003</v>
      </c>
      <c r="AV93" s="49">
        <v>0.87854136999999999</v>
      </c>
      <c r="AW93" s="49">
        <v>0.87680170000000002</v>
      </c>
      <c r="AX93" s="49">
        <v>0.87322871000000002</v>
      </c>
      <c r="AY93" s="49">
        <v>0.87434710999999998</v>
      </c>
      <c r="BC93" t="s">
        <v>92</v>
      </c>
      <c r="BD93" s="48"/>
      <c r="BE93" s="48">
        <f t="shared" si="2"/>
        <v>0</v>
      </c>
      <c r="BF93" s="48">
        <f t="shared" si="3"/>
        <v>0</v>
      </c>
      <c r="BG93" s="48">
        <f t="shared" si="4"/>
        <v>0</v>
      </c>
      <c r="BH93" s="48">
        <f t="shared" si="5"/>
        <v>0</v>
      </c>
      <c r="BI93" s="48">
        <f t="shared" si="6"/>
        <v>0</v>
      </c>
      <c r="BJ93" s="48">
        <f t="shared" si="7"/>
        <v>0</v>
      </c>
      <c r="BK93" s="48">
        <f t="shared" si="8"/>
        <v>0</v>
      </c>
      <c r="BL93" s="48">
        <f t="shared" si="9"/>
        <v>0</v>
      </c>
      <c r="BM93" s="48">
        <f t="shared" si="10"/>
        <v>0</v>
      </c>
      <c r="BN93" s="48">
        <f t="shared" si="11"/>
        <v>0</v>
      </c>
      <c r="BO93" s="48">
        <f t="shared" si="12"/>
        <v>0</v>
      </c>
      <c r="BP93" s="48">
        <f t="shared" si="13"/>
        <v>0</v>
      </c>
      <c r="BQ93" s="48">
        <f t="shared" si="14"/>
        <v>0</v>
      </c>
    </row>
    <row r="94" spans="1:69">
      <c r="B94" t="s">
        <v>150</v>
      </c>
      <c r="C94">
        <v>4</v>
      </c>
      <c r="D94">
        <v>4</v>
      </c>
      <c r="E94">
        <v>4</v>
      </c>
      <c r="F94">
        <v>4</v>
      </c>
      <c r="G94">
        <v>4</v>
      </c>
      <c r="H94">
        <v>4</v>
      </c>
      <c r="I94">
        <v>4</v>
      </c>
      <c r="J94">
        <v>4</v>
      </c>
      <c r="K94">
        <v>4</v>
      </c>
      <c r="L94">
        <v>4</v>
      </c>
      <c r="M94">
        <v>4</v>
      </c>
      <c r="N94">
        <v>4</v>
      </c>
      <c r="O94">
        <v>4</v>
      </c>
      <c r="P94">
        <v>4</v>
      </c>
      <c r="S94" t="s">
        <v>150</v>
      </c>
      <c r="T94" s="49">
        <v>0.88784165999999998</v>
      </c>
      <c r="U94" s="49">
        <v>0.89633474999999996</v>
      </c>
      <c r="V94" s="49">
        <v>0.90300751999999995</v>
      </c>
      <c r="W94" s="49">
        <v>0.90956110999999995</v>
      </c>
      <c r="X94" s="49">
        <v>0.90619764999999997</v>
      </c>
      <c r="Y94" s="49">
        <v>0.90717941999999996</v>
      </c>
      <c r="Z94" s="49">
        <v>0.89131969</v>
      </c>
      <c r="AA94" s="49">
        <v>0.89110058000000003</v>
      </c>
      <c r="AB94" s="49">
        <v>0.89024983000000002</v>
      </c>
      <c r="AC94" s="49">
        <v>0.88332074999999999</v>
      </c>
      <c r="AD94" s="49">
        <v>0.88738189999999995</v>
      </c>
      <c r="AE94" s="49">
        <v>0.89728814000000001</v>
      </c>
      <c r="AF94" s="50">
        <v>0.75742502</v>
      </c>
      <c r="AG94" s="50">
        <v>0.73542848999999999</v>
      </c>
      <c r="AK94" t="s">
        <v>150</v>
      </c>
      <c r="AL94" s="49">
        <v>0.88784165999999998</v>
      </c>
      <c r="AM94" s="49">
        <v>0.89633474999999996</v>
      </c>
      <c r="AN94" s="49">
        <v>0.90300751999999995</v>
      </c>
      <c r="AO94" s="49">
        <v>0.90956110999999995</v>
      </c>
      <c r="AP94" s="49">
        <v>0.90619764999999997</v>
      </c>
      <c r="AQ94" s="49">
        <v>0.90717941999999996</v>
      </c>
      <c r="AR94" s="49">
        <v>0.89131969</v>
      </c>
      <c r="AS94" s="49">
        <v>0.89110058000000003</v>
      </c>
      <c r="AT94" s="49">
        <v>0.89024983000000002</v>
      </c>
      <c r="AU94" s="49">
        <v>0.88332074999999999</v>
      </c>
      <c r="AV94" s="49">
        <v>0.88738189999999995</v>
      </c>
      <c r="AW94" s="49">
        <v>0.89745763000000001</v>
      </c>
      <c r="AX94" s="49">
        <v>0.75786394000000001</v>
      </c>
      <c r="AY94" s="49">
        <v>0.73542848999999999</v>
      </c>
      <c r="BC94" t="s">
        <v>150</v>
      </c>
      <c r="BD94" s="48">
        <f t="shared" si="1"/>
        <v>0</v>
      </c>
      <c r="BE94" s="48">
        <f t="shared" si="2"/>
        <v>0</v>
      </c>
      <c r="BF94" s="48">
        <f t="shared" si="3"/>
        <v>0</v>
      </c>
      <c r="BG94" s="48">
        <f t="shared" si="4"/>
        <v>0</v>
      </c>
      <c r="BH94" s="48">
        <f t="shared" si="5"/>
        <v>0</v>
      </c>
      <c r="BI94" s="48">
        <f t="shared" si="6"/>
        <v>0</v>
      </c>
      <c r="BJ94" s="48">
        <f t="shared" si="7"/>
        <v>0</v>
      </c>
      <c r="BK94" s="48">
        <f t="shared" si="8"/>
        <v>0</v>
      </c>
      <c r="BL94" s="48">
        <f t="shared" si="9"/>
        <v>0</v>
      </c>
      <c r="BM94" s="48">
        <f t="shared" si="10"/>
        <v>0</v>
      </c>
      <c r="BN94" s="48">
        <f t="shared" si="11"/>
        <v>0</v>
      </c>
      <c r="BO94" s="48">
        <f t="shared" si="12"/>
        <v>1.6948999999999437E-4</v>
      </c>
      <c r="BP94" s="48">
        <f t="shared" si="13"/>
        <v>4.389200000000093E-4</v>
      </c>
      <c r="BQ94" s="48">
        <f t="shared" si="14"/>
        <v>0</v>
      </c>
    </row>
    <row r="95" spans="1:69">
      <c r="B95" t="s">
        <v>96</v>
      </c>
      <c r="C95">
        <v>0</v>
      </c>
      <c r="D95">
        <v>4</v>
      </c>
      <c r="E95">
        <v>4</v>
      </c>
      <c r="F95">
        <v>4</v>
      </c>
      <c r="G95">
        <v>4</v>
      </c>
      <c r="H95">
        <v>4</v>
      </c>
      <c r="I95">
        <v>4</v>
      </c>
      <c r="J95">
        <v>4</v>
      </c>
      <c r="K95">
        <v>4</v>
      </c>
      <c r="L95">
        <v>4</v>
      </c>
      <c r="M95">
        <v>4</v>
      </c>
      <c r="N95">
        <v>4</v>
      </c>
      <c r="O95">
        <v>4</v>
      </c>
      <c r="P95">
        <v>4</v>
      </c>
      <c r="S95" t="s">
        <v>96</v>
      </c>
      <c r="T95" s="49" t="s">
        <v>266</v>
      </c>
      <c r="U95" s="49">
        <v>0.87661358</v>
      </c>
      <c r="V95" s="49">
        <v>0.88006605000000004</v>
      </c>
      <c r="W95" s="49">
        <v>0.87787506000000004</v>
      </c>
      <c r="X95" s="49">
        <v>0.87423196999999997</v>
      </c>
      <c r="Y95" s="49">
        <v>0.86788991000000004</v>
      </c>
      <c r="Z95" s="49">
        <v>0.87223297</v>
      </c>
      <c r="AA95" s="49">
        <v>0.87002378000000002</v>
      </c>
      <c r="AB95" s="49">
        <v>0.87864452000000004</v>
      </c>
      <c r="AC95" s="49">
        <v>0.86897190000000002</v>
      </c>
      <c r="AD95" s="49">
        <v>0.88083597999999996</v>
      </c>
      <c r="AE95" s="49">
        <v>0.87898721999999996</v>
      </c>
      <c r="AF95" s="49">
        <v>0.88227895999999995</v>
      </c>
      <c r="AG95" s="49">
        <v>0.87503277999999995</v>
      </c>
      <c r="AK95" t="s">
        <v>96</v>
      </c>
      <c r="AL95" s="49" t="s">
        <v>266</v>
      </c>
      <c r="AM95" s="49">
        <v>0.87661358</v>
      </c>
      <c r="AN95" s="49">
        <v>0.88006605000000004</v>
      </c>
      <c r="AO95" s="49">
        <v>0.87787506000000004</v>
      </c>
      <c r="AP95" s="49">
        <v>0.87423196999999997</v>
      </c>
      <c r="AQ95" s="49">
        <v>0.86788991000000004</v>
      </c>
      <c r="AR95" s="49">
        <v>0.87223297</v>
      </c>
      <c r="AS95" s="49">
        <v>0.87002378000000002</v>
      </c>
      <c r="AT95" s="49">
        <v>0.87864452000000004</v>
      </c>
      <c r="AU95" s="49">
        <v>0.86897190000000002</v>
      </c>
      <c r="AV95" s="49">
        <v>0.88083597999999996</v>
      </c>
      <c r="AW95" s="49">
        <v>0.87898721999999996</v>
      </c>
      <c r="AX95" s="49">
        <v>0.88227895999999995</v>
      </c>
      <c r="AY95" s="49">
        <v>0.87660634999999998</v>
      </c>
      <c r="BC95" t="s">
        <v>96</v>
      </c>
      <c r="BD95" s="48"/>
      <c r="BE95" s="48">
        <f t="shared" si="2"/>
        <v>0</v>
      </c>
      <c r="BF95" s="48">
        <f t="shared" si="3"/>
        <v>0</v>
      </c>
      <c r="BG95" s="48">
        <f t="shared" si="4"/>
        <v>0</v>
      </c>
      <c r="BH95" s="48">
        <f t="shared" si="5"/>
        <v>0</v>
      </c>
      <c r="BI95" s="48">
        <f t="shared" si="6"/>
        <v>0</v>
      </c>
      <c r="BJ95" s="48">
        <f t="shared" si="7"/>
        <v>0</v>
      </c>
      <c r="BK95" s="48">
        <f t="shared" si="8"/>
        <v>0</v>
      </c>
      <c r="BL95" s="48">
        <f t="shared" si="9"/>
        <v>0</v>
      </c>
      <c r="BM95" s="48">
        <f t="shared" si="10"/>
        <v>0</v>
      </c>
      <c r="BN95" s="48">
        <f t="shared" si="11"/>
        <v>0</v>
      </c>
      <c r="BO95" s="48">
        <f t="shared" si="12"/>
        <v>0</v>
      </c>
      <c r="BP95" s="48">
        <f t="shared" si="13"/>
        <v>0</v>
      </c>
      <c r="BQ95" s="48">
        <f t="shared" si="14"/>
        <v>1.5735700000000241E-3</v>
      </c>
    </row>
    <row r="96" spans="1:69">
      <c r="A96" t="s">
        <v>287</v>
      </c>
      <c r="B96" t="s">
        <v>68</v>
      </c>
      <c r="C96" s="44">
        <v>0</v>
      </c>
      <c r="D96" s="44">
        <v>0</v>
      </c>
      <c r="E96" s="44">
        <v>0</v>
      </c>
      <c r="F96" s="46">
        <v>4</v>
      </c>
      <c r="G96" s="46">
        <v>4</v>
      </c>
      <c r="H96">
        <v>4</v>
      </c>
      <c r="I96">
        <v>4</v>
      </c>
      <c r="J96">
        <v>4</v>
      </c>
      <c r="K96">
        <v>4</v>
      </c>
      <c r="L96">
        <v>4</v>
      </c>
      <c r="M96">
        <v>4</v>
      </c>
      <c r="N96">
        <v>4</v>
      </c>
      <c r="O96">
        <v>4</v>
      </c>
      <c r="P96">
        <v>4</v>
      </c>
      <c r="S96" t="s">
        <v>68</v>
      </c>
      <c r="T96" s="49" t="s">
        <v>266</v>
      </c>
      <c r="U96" s="49" t="s">
        <v>266</v>
      </c>
      <c r="V96" s="49" t="s">
        <v>266</v>
      </c>
      <c r="W96" s="49">
        <v>0.84316955999999998</v>
      </c>
      <c r="X96" s="49">
        <v>0.83681607999999996</v>
      </c>
      <c r="Y96" s="49">
        <v>0.84354046000000005</v>
      </c>
      <c r="Z96" s="49">
        <v>0.83808961000000004</v>
      </c>
      <c r="AA96" s="49">
        <v>0.84111126000000003</v>
      </c>
      <c r="AB96" s="49">
        <v>0.85037406000000004</v>
      </c>
      <c r="AC96" s="49">
        <v>0.85422701999999995</v>
      </c>
      <c r="AD96" s="49">
        <v>0.85452371000000005</v>
      </c>
      <c r="AE96" s="49">
        <v>0.86689179999999999</v>
      </c>
      <c r="AF96" s="49">
        <v>0.86846793</v>
      </c>
      <c r="AG96" s="50">
        <v>0.90611204999999995</v>
      </c>
      <c r="AK96" t="s">
        <v>68</v>
      </c>
      <c r="AL96" s="49" t="s">
        <v>266</v>
      </c>
      <c r="AM96" s="49" t="s">
        <v>266</v>
      </c>
      <c r="AN96" s="49" t="s">
        <v>266</v>
      </c>
      <c r="AO96" s="49">
        <v>0.84316955999999998</v>
      </c>
      <c r="AP96" s="49">
        <v>0.83681607999999996</v>
      </c>
      <c r="AQ96" s="49">
        <v>0.84368947000000005</v>
      </c>
      <c r="AR96" s="49">
        <v>0.83823747000000004</v>
      </c>
      <c r="AS96" s="49">
        <v>0.84124812000000004</v>
      </c>
      <c r="AT96" s="49">
        <v>0.85063657000000004</v>
      </c>
      <c r="AU96" s="49">
        <v>0.85422701999999995</v>
      </c>
      <c r="AV96" s="49">
        <v>0.85465656999999995</v>
      </c>
      <c r="AW96" s="49">
        <v>0.86886169000000002</v>
      </c>
      <c r="AX96" s="49">
        <v>0.87069476999999995</v>
      </c>
      <c r="AY96" s="49">
        <v>0.90984719999999997</v>
      </c>
      <c r="BC96" t="s">
        <v>68</v>
      </c>
      <c r="BD96" s="48"/>
      <c r="BE96" s="48"/>
      <c r="BF96" s="48"/>
      <c r="BG96" s="48"/>
      <c r="BH96" s="48"/>
      <c r="BI96" s="48">
        <f t="shared" si="6"/>
        <v>1.4901000000000497E-4</v>
      </c>
      <c r="BJ96" s="48">
        <f t="shared" si="7"/>
        <v>1.4785999999999966E-4</v>
      </c>
      <c r="BK96" s="48">
        <f t="shared" si="8"/>
        <v>1.3686000000001641E-4</v>
      </c>
      <c r="BL96" s="48">
        <f t="shared" si="9"/>
        <v>2.6250999999999358E-4</v>
      </c>
      <c r="BM96" s="48">
        <f t="shared" si="10"/>
        <v>0</v>
      </c>
      <c r="BN96" s="48">
        <f t="shared" si="11"/>
        <v>1.3285999999990139E-4</v>
      </c>
      <c r="BO96" s="48">
        <f t="shared" si="12"/>
        <v>1.9698900000000297E-3</v>
      </c>
      <c r="BP96" s="48">
        <f t="shared" si="13"/>
        <v>2.2268399999999522E-3</v>
      </c>
      <c r="BQ96" s="48">
        <f t="shared" si="14"/>
        <v>3.7351500000000204E-3</v>
      </c>
    </row>
    <row r="97" spans="1:69">
      <c r="B97" t="s">
        <v>160</v>
      </c>
      <c r="C97">
        <v>0</v>
      </c>
      <c r="D97">
        <v>4</v>
      </c>
      <c r="E97">
        <v>4</v>
      </c>
      <c r="F97">
        <v>4</v>
      </c>
      <c r="G97">
        <v>4</v>
      </c>
      <c r="H97">
        <v>4</v>
      </c>
      <c r="I97">
        <v>4</v>
      </c>
      <c r="J97">
        <v>4</v>
      </c>
      <c r="K97">
        <v>4</v>
      </c>
      <c r="L97">
        <v>4</v>
      </c>
      <c r="M97">
        <v>4</v>
      </c>
      <c r="N97">
        <v>4</v>
      </c>
      <c r="O97">
        <v>4</v>
      </c>
      <c r="P97">
        <v>4</v>
      </c>
      <c r="R97" t="s">
        <v>288</v>
      </c>
      <c r="S97" t="s">
        <v>160</v>
      </c>
      <c r="T97" s="49" t="s">
        <v>266</v>
      </c>
      <c r="U97" s="50">
        <v>0.76494185999999997</v>
      </c>
      <c r="V97" s="49">
        <v>0.82752709000000002</v>
      </c>
      <c r="W97" s="49">
        <v>0.83430073000000005</v>
      </c>
      <c r="X97" s="50">
        <v>0.84651337000000004</v>
      </c>
      <c r="Y97" s="50">
        <v>0.91646358000000006</v>
      </c>
      <c r="Z97" s="49">
        <v>0.91102464000000005</v>
      </c>
      <c r="AA97" s="49">
        <v>0.90874043999999998</v>
      </c>
      <c r="AB97" s="49">
        <v>0.90577565999999998</v>
      </c>
      <c r="AC97" s="49">
        <v>0.90471544999999998</v>
      </c>
      <c r="AD97" s="49">
        <v>0.90449990000000002</v>
      </c>
      <c r="AE97" s="49">
        <v>0.90864856999999999</v>
      </c>
      <c r="AF97" s="49">
        <v>0.91060428999999998</v>
      </c>
      <c r="AG97" s="49">
        <v>0.91755229999999999</v>
      </c>
      <c r="AK97" t="s">
        <v>160</v>
      </c>
      <c r="AL97" s="49" t="s">
        <v>266</v>
      </c>
      <c r="AM97" s="49">
        <v>0.76494185999999997</v>
      </c>
      <c r="AN97" s="49">
        <v>0.82752709000000002</v>
      </c>
      <c r="AO97" s="49">
        <v>0.83430073000000005</v>
      </c>
      <c r="AP97" s="49">
        <v>0.84651337000000004</v>
      </c>
      <c r="AQ97" s="49">
        <v>0.92384239999999995</v>
      </c>
      <c r="AR97" s="49">
        <v>0.91867703999999994</v>
      </c>
      <c r="AS97" s="49">
        <v>0.91379637000000002</v>
      </c>
      <c r="AT97" s="49">
        <v>0.91240030999999999</v>
      </c>
      <c r="AU97" s="49">
        <v>0.90764228000000002</v>
      </c>
      <c r="AV97" s="49">
        <v>0.90659593000000005</v>
      </c>
      <c r="AW97" s="49">
        <v>0.90967653999999998</v>
      </c>
      <c r="AX97" s="49">
        <v>0.91060428999999998</v>
      </c>
      <c r="AY97" s="49">
        <v>0.92124399000000001</v>
      </c>
      <c r="BC97" t="s">
        <v>160</v>
      </c>
      <c r="BD97" s="48"/>
      <c r="BE97" s="48">
        <f t="shared" si="2"/>
        <v>0</v>
      </c>
      <c r="BF97" s="48">
        <f t="shared" si="3"/>
        <v>0</v>
      </c>
      <c r="BG97" s="48">
        <f t="shared" si="4"/>
        <v>0</v>
      </c>
      <c r="BH97" s="48">
        <f t="shared" si="5"/>
        <v>0</v>
      </c>
      <c r="BI97" s="48">
        <f t="shared" si="6"/>
        <v>7.3788199999998971E-3</v>
      </c>
      <c r="BJ97" s="48">
        <f t="shared" si="7"/>
        <v>7.6523999999998926E-3</v>
      </c>
      <c r="BK97" s="48">
        <f t="shared" si="8"/>
        <v>5.0559300000000418E-3</v>
      </c>
      <c r="BL97" s="48">
        <f t="shared" si="9"/>
        <v>6.6246500000000097E-3</v>
      </c>
      <c r="BM97" s="48">
        <f t="shared" si="10"/>
        <v>2.9268300000000469E-3</v>
      </c>
      <c r="BN97" s="48">
        <f t="shared" si="11"/>
        <v>2.0960300000000265E-3</v>
      </c>
      <c r="BO97" s="48">
        <f t="shared" si="12"/>
        <v>1.0279699999999892E-3</v>
      </c>
      <c r="BP97" s="48">
        <f t="shared" si="13"/>
        <v>0</v>
      </c>
      <c r="BQ97" s="48">
        <f t="shared" si="14"/>
        <v>3.6916900000000252E-3</v>
      </c>
    </row>
    <row r="98" spans="1:69">
      <c r="B98" t="s">
        <v>0</v>
      </c>
      <c r="C98">
        <v>4</v>
      </c>
      <c r="D98">
        <v>4</v>
      </c>
      <c r="E98">
        <v>4</v>
      </c>
      <c r="F98">
        <v>4</v>
      </c>
      <c r="G98">
        <v>4</v>
      </c>
      <c r="H98">
        <v>4</v>
      </c>
      <c r="I98">
        <v>4</v>
      </c>
      <c r="J98">
        <v>4</v>
      </c>
      <c r="K98">
        <v>4</v>
      </c>
      <c r="L98">
        <v>4</v>
      </c>
      <c r="M98" s="44">
        <v>3</v>
      </c>
      <c r="N98">
        <v>4</v>
      </c>
      <c r="O98">
        <v>4</v>
      </c>
      <c r="P98">
        <v>4</v>
      </c>
      <c r="R98" t="s">
        <v>288</v>
      </c>
      <c r="S98" t="s">
        <v>0</v>
      </c>
      <c r="T98" s="49">
        <v>0.81494906</v>
      </c>
      <c r="U98" s="49">
        <v>0.79545005000000002</v>
      </c>
      <c r="V98" s="49">
        <v>0.79775280999999998</v>
      </c>
      <c r="W98" s="49">
        <v>0.79594580999999998</v>
      </c>
      <c r="X98" s="49">
        <v>0.81219867999999995</v>
      </c>
      <c r="Y98" s="50">
        <v>0.84026003999999999</v>
      </c>
      <c r="Z98" s="50">
        <v>0.90303398000000001</v>
      </c>
      <c r="AA98" s="49">
        <v>0.91942405999999999</v>
      </c>
      <c r="AB98" s="49">
        <v>0.90680855000000005</v>
      </c>
      <c r="AC98" s="49">
        <v>0.91401474999999999</v>
      </c>
      <c r="AD98" s="50">
        <v>0.74533671999999995</v>
      </c>
      <c r="AE98" s="49">
        <v>0.86775844000000002</v>
      </c>
      <c r="AF98" s="49">
        <v>0.89197384999999996</v>
      </c>
      <c r="AG98" s="49">
        <v>0.88750269000000004</v>
      </c>
      <c r="AK98" t="s">
        <v>0</v>
      </c>
      <c r="AL98" s="49">
        <v>0.81494906</v>
      </c>
      <c r="AM98" s="49">
        <v>0.79545005000000002</v>
      </c>
      <c r="AN98" s="49">
        <v>0.79775280999999998</v>
      </c>
      <c r="AO98" s="49">
        <v>0.79594580999999998</v>
      </c>
      <c r="AP98" s="49">
        <v>0.81219867999999995</v>
      </c>
      <c r="AQ98" s="49">
        <v>0.84026003999999999</v>
      </c>
      <c r="AR98" s="49">
        <v>0.90303398000000001</v>
      </c>
      <c r="AS98" s="49">
        <v>0.91942405999999999</v>
      </c>
      <c r="AT98" s="49">
        <v>0.90680855000000005</v>
      </c>
      <c r="AU98" s="49">
        <v>0.91401474999999999</v>
      </c>
      <c r="AV98" s="49">
        <v>0.74533671999999995</v>
      </c>
      <c r="AW98" s="49">
        <v>0.86775844000000002</v>
      </c>
      <c r="AX98" s="49">
        <v>0.89197384999999996</v>
      </c>
      <c r="AY98" s="49">
        <v>0.88750269000000004</v>
      </c>
      <c r="BC98" t="s">
        <v>0</v>
      </c>
      <c r="BD98" s="48">
        <f t="shared" si="1"/>
        <v>0</v>
      </c>
      <c r="BE98" s="48">
        <f t="shared" si="2"/>
        <v>0</v>
      </c>
      <c r="BF98" s="48">
        <f t="shared" si="3"/>
        <v>0</v>
      </c>
      <c r="BG98" s="48">
        <f t="shared" si="4"/>
        <v>0</v>
      </c>
      <c r="BH98" s="48">
        <f t="shared" si="5"/>
        <v>0</v>
      </c>
      <c r="BI98" s="48">
        <f t="shared" si="6"/>
        <v>0</v>
      </c>
      <c r="BJ98" s="48">
        <f t="shared" si="7"/>
        <v>0</v>
      </c>
      <c r="BK98" s="48">
        <f t="shared" si="8"/>
        <v>0</v>
      </c>
      <c r="BL98" s="48">
        <f t="shared" si="9"/>
        <v>0</v>
      </c>
      <c r="BM98" s="48">
        <f t="shared" si="10"/>
        <v>0</v>
      </c>
      <c r="BN98" s="48">
        <f t="shared" si="11"/>
        <v>0</v>
      </c>
      <c r="BO98" s="48">
        <f t="shared" si="12"/>
        <v>0</v>
      </c>
      <c r="BP98" s="48">
        <f t="shared" si="13"/>
        <v>0</v>
      </c>
      <c r="BQ98" s="48">
        <f t="shared" si="14"/>
        <v>0</v>
      </c>
    </row>
    <row r="99" spans="1:69">
      <c r="B99" t="s">
        <v>232</v>
      </c>
      <c r="C99">
        <v>0</v>
      </c>
      <c r="D99">
        <v>4</v>
      </c>
      <c r="E99">
        <v>4</v>
      </c>
      <c r="F99">
        <v>4</v>
      </c>
      <c r="G99">
        <v>4</v>
      </c>
      <c r="H99">
        <v>4</v>
      </c>
      <c r="I99">
        <v>4</v>
      </c>
      <c r="J99">
        <v>4</v>
      </c>
      <c r="K99">
        <v>4</v>
      </c>
      <c r="L99">
        <v>4</v>
      </c>
      <c r="M99">
        <v>4</v>
      </c>
      <c r="N99">
        <v>4</v>
      </c>
      <c r="O99">
        <v>4</v>
      </c>
      <c r="P99">
        <v>4</v>
      </c>
      <c r="S99" t="s">
        <v>232</v>
      </c>
      <c r="T99" s="49" t="s">
        <v>266</v>
      </c>
      <c r="U99" s="49">
        <v>0.79796657000000004</v>
      </c>
      <c r="V99" s="49">
        <v>0.81474544999999998</v>
      </c>
      <c r="W99" s="49">
        <v>0.80859976</v>
      </c>
      <c r="X99" s="49">
        <v>0.81056561999999999</v>
      </c>
      <c r="Y99" s="49">
        <v>0.80014364000000004</v>
      </c>
      <c r="Z99" s="49">
        <v>0.80729187999999996</v>
      </c>
      <c r="AA99" s="49">
        <v>0.81231288000000001</v>
      </c>
      <c r="AB99" s="49">
        <v>0.82109690999999996</v>
      </c>
      <c r="AC99" s="49">
        <v>0.80743898000000003</v>
      </c>
      <c r="AD99" s="49">
        <v>0.81454084000000004</v>
      </c>
      <c r="AE99" s="49">
        <v>0.79403369000000001</v>
      </c>
      <c r="AF99" s="49">
        <v>0.79337734999999998</v>
      </c>
      <c r="AG99" s="49">
        <v>0.78498358000000001</v>
      </c>
      <c r="AK99" t="s">
        <v>232</v>
      </c>
      <c r="AL99" s="49" t="s">
        <v>266</v>
      </c>
      <c r="AM99" s="49">
        <v>0.79796657000000004</v>
      </c>
      <c r="AN99" s="49">
        <v>0.81474544999999998</v>
      </c>
      <c r="AO99" s="49">
        <v>0.80859976</v>
      </c>
      <c r="AP99" s="49">
        <v>0.81056561999999999</v>
      </c>
      <c r="AQ99" s="49">
        <v>0.80014364000000004</v>
      </c>
      <c r="AR99" s="49">
        <v>0.80729187999999996</v>
      </c>
      <c r="AS99" s="49">
        <v>0.81231288000000001</v>
      </c>
      <c r="AT99" s="49">
        <v>0.82109690999999996</v>
      </c>
      <c r="AU99" s="49">
        <v>0.80743898000000003</v>
      </c>
      <c r="AV99" s="49">
        <v>0.81454084000000004</v>
      </c>
      <c r="AW99" s="49">
        <v>0.79403369000000001</v>
      </c>
      <c r="AX99" s="49">
        <v>0.79337734999999998</v>
      </c>
      <c r="AY99" s="49">
        <v>0.78498358000000001</v>
      </c>
      <c r="BC99" t="s">
        <v>232</v>
      </c>
      <c r="BD99" s="48"/>
      <c r="BE99" s="48">
        <f t="shared" si="2"/>
        <v>0</v>
      </c>
      <c r="BF99" s="48">
        <f t="shared" si="3"/>
        <v>0</v>
      </c>
      <c r="BG99" s="48">
        <f t="shared" si="4"/>
        <v>0</v>
      </c>
      <c r="BH99" s="48">
        <f t="shared" si="5"/>
        <v>0</v>
      </c>
      <c r="BI99" s="48">
        <f t="shared" si="6"/>
        <v>0</v>
      </c>
      <c r="BJ99" s="48">
        <f t="shared" si="7"/>
        <v>0</v>
      </c>
      <c r="BK99" s="48">
        <f t="shared" si="8"/>
        <v>0</v>
      </c>
      <c r="BL99" s="48">
        <f t="shared" si="9"/>
        <v>0</v>
      </c>
      <c r="BM99" s="48">
        <f t="shared" si="10"/>
        <v>0</v>
      </c>
      <c r="BN99" s="48">
        <f t="shared" si="11"/>
        <v>0</v>
      </c>
      <c r="BO99" s="48">
        <f t="shared" si="12"/>
        <v>0</v>
      </c>
      <c r="BP99" s="48">
        <f t="shared" si="13"/>
        <v>0</v>
      </c>
      <c r="BQ99" s="48">
        <f t="shared" si="14"/>
        <v>0</v>
      </c>
    </row>
    <row r="100" spans="1:69">
      <c r="B100" t="s">
        <v>183</v>
      </c>
      <c r="C100">
        <v>4</v>
      </c>
      <c r="D100">
        <v>4</v>
      </c>
      <c r="E100">
        <v>4</v>
      </c>
      <c r="F100">
        <v>4</v>
      </c>
      <c r="G100">
        <v>4</v>
      </c>
      <c r="H100">
        <v>4</v>
      </c>
      <c r="I100">
        <v>4</v>
      </c>
      <c r="J100">
        <v>4</v>
      </c>
      <c r="K100">
        <v>4</v>
      </c>
      <c r="L100">
        <v>4</v>
      </c>
      <c r="M100">
        <v>4</v>
      </c>
      <c r="N100">
        <v>4</v>
      </c>
      <c r="O100">
        <v>4</v>
      </c>
      <c r="P100">
        <v>4</v>
      </c>
      <c r="S100" t="s">
        <v>183</v>
      </c>
      <c r="T100" s="49">
        <v>0.86460216999999995</v>
      </c>
      <c r="U100" s="49">
        <v>0.87628477999999999</v>
      </c>
      <c r="V100" s="49">
        <v>0.86932197</v>
      </c>
      <c r="W100" s="49">
        <v>0.86751135999999995</v>
      </c>
      <c r="X100" s="49">
        <v>0.86745660000000002</v>
      </c>
      <c r="Y100" s="49">
        <v>0.87299771000000004</v>
      </c>
      <c r="Z100" s="49">
        <v>0.87372967000000001</v>
      </c>
      <c r="AA100" s="49">
        <v>0.87780491000000005</v>
      </c>
      <c r="AB100" s="49">
        <v>0.88058106999999997</v>
      </c>
      <c r="AC100" s="49">
        <v>0.88172265000000005</v>
      </c>
      <c r="AD100" s="49">
        <v>0.87419669</v>
      </c>
      <c r="AE100" s="49">
        <v>0.87728340999999999</v>
      </c>
      <c r="AF100" s="49">
        <v>0.87632023000000003</v>
      </c>
      <c r="AG100" s="49">
        <v>0.87336460999999999</v>
      </c>
      <c r="AK100" t="s">
        <v>183</v>
      </c>
      <c r="AL100" s="49">
        <v>0.86460216999999995</v>
      </c>
      <c r="AM100" s="49">
        <v>0.87628477999999999</v>
      </c>
      <c r="AN100" s="49">
        <v>0.86932197</v>
      </c>
      <c r="AO100" s="49">
        <v>0.86751135999999995</v>
      </c>
      <c r="AP100" s="49">
        <v>0.86745660000000002</v>
      </c>
      <c r="AQ100" s="49">
        <v>0.87299771000000004</v>
      </c>
      <c r="AR100" s="49">
        <v>0.87372967000000001</v>
      </c>
      <c r="AS100" s="49">
        <v>0.87780491000000005</v>
      </c>
      <c r="AT100" s="49">
        <v>0.88058106999999997</v>
      </c>
      <c r="AU100" s="49">
        <v>0.88172265000000005</v>
      </c>
      <c r="AV100" s="49">
        <v>0.87419669</v>
      </c>
      <c r="AW100" s="49">
        <v>0.87728340999999999</v>
      </c>
      <c r="AX100" s="49">
        <v>0.87632023000000003</v>
      </c>
      <c r="AY100" s="49">
        <v>0.87336460999999999</v>
      </c>
      <c r="BC100" t="s">
        <v>183</v>
      </c>
      <c r="BD100" s="48">
        <f t="shared" si="1"/>
        <v>0</v>
      </c>
      <c r="BE100" s="48">
        <f t="shared" si="2"/>
        <v>0</v>
      </c>
      <c r="BF100" s="48">
        <f t="shared" si="3"/>
        <v>0</v>
      </c>
      <c r="BG100" s="48">
        <f t="shared" si="4"/>
        <v>0</v>
      </c>
      <c r="BH100" s="48">
        <f t="shared" si="5"/>
        <v>0</v>
      </c>
      <c r="BI100" s="48">
        <f t="shared" si="6"/>
        <v>0</v>
      </c>
      <c r="BJ100" s="48">
        <f t="shared" si="7"/>
        <v>0</v>
      </c>
      <c r="BK100" s="48">
        <f t="shared" si="8"/>
        <v>0</v>
      </c>
      <c r="BL100" s="48">
        <f t="shared" si="9"/>
        <v>0</v>
      </c>
      <c r="BM100" s="48">
        <f t="shared" si="10"/>
        <v>0</v>
      </c>
      <c r="BN100" s="48">
        <f t="shared" si="11"/>
        <v>0</v>
      </c>
      <c r="BO100" s="48">
        <f t="shared" si="12"/>
        <v>0</v>
      </c>
      <c r="BP100" s="48">
        <f t="shared" si="13"/>
        <v>0</v>
      </c>
      <c r="BQ100" s="48">
        <f t="shared" si="14"/>
        <v>0</v>
      </c>
    </row>
    <row r="101" spans="1:69">
      <c r="B101" t="s">
        <v>265</v>
      </c>
      <c r="C101">
        <v>0</v>
      </c>
      <c r="D101">
        <v>0</v>
      </c>
      <c r="E101">
        <v>0</v>
      </c>
      <c r="F101">
        <v>4</v>
      </c>
      <c r="G101">
        <v>4</v>
      </c>
      <c r="H101">
        <v>4</v>
      </c>
      <c r="I101">
        <v>4</v>
      </c>
      <c r="J101">
        <v>4</v>
      </c>
      <c r="K101">
        <v>4</v>
      </c>
      <c r="L101">
        <v>4</v>
      </c>
      <c r="M101">
        <v>4</v>
      </c>
      <c r="N101">
        <v>4</v>
      </c>
      <c r="O101">
        <v>4</v>
      </c>
      <c r="P101">
        <v>4</v>
      </c>
      <c r="S101" t="s">
        <v>265</v>
      </c>
      <c r="T101" s="49" t="s">
        <v>266</v>
      </c>
      <c r="U101" s="49" t="s">
        <v>266</v>
      </c>
      <c r="V101" s="49" t="s">
        <v>266</v>
      </c>
      <c r="W101" s="49">
        <v>0.82793921000000004</v>
      </c>
      <c r="X101" s="49">
        <v>0.82791194000000001</v>
      </c>
      <c r="Y101" s="49">
        <v>0.82883799999999996</v>
      </c>
      <c r="Z101" s="49">
        <v>0.82477860999999997</v>
      </c>
      <c r="AA101" s="49">
        <v>0.82505075000000005</v>
      </c>
      <c r="AB101" s="49">
        <v>0.81881934999999995</v>
      </c>
      <c r="AC101" s="49">
        <v>0.81191473999999997</v>
      </c>
      <c r="AD101" s="49">
        <v>0.81168711999999998</v>
      </c>
      <c r="AE101" s="49">
        <v>0.80850096000000005</v>
      </c>
      <c r="AF101" s="49">
        <v>0.80421438000000001</v>
      </c>
      <c r="AG101" s="49">
        <v>0.80432552999999996</v>
      </c>
      <c r="AK101" t="s">
        <v>265</v>
      </c>
      <c r="AL101" s="49" t="s">
        <v>266</v>
      </c>
      <c r="AM101" s="49" t="s">
        <v>266</v>
      </c>
      <c r="AN101" s="49" t="s">
        <v>266</v>
      </c>
      <c r="AO101" s="49">
        <v>0.82793921000000004</v>
      </c>
      <c r="AP101" s="49">
        <v>0.82791194000000001</v>
      </c>
      <c r="AQ101" s="49">
        <v>0.82883799999999996</v>
      </c>
      <c r="AR101" s="49">
        <v>0.82477860999999997</v>
      </c>
      <c r="AS101" s="49">
        <v>0.82505075000000005</v>
      </c>
      <c r="AT101" s="49">
        <v>0.81881934999999995</v>
      </c>
      <c r="AU101" s="49">
        <v>0.81191473999999997</v>
      </c>
      <c r="AV101" s="49">
        <v>0.81168711999999998</v>
      </c>
      <c r="AW101" s="49">
        <v>0.80850096000000005</v>
      </c>
      <c r="AX101" s="49">
        <v>0.80421438000000001</v>
      </c>
      <c r="AY101" s="49">
        <v>0.80432552999999996</v>
      </c>
      <c r="BC101" t="s">
        <v>265</v>
      </c>
      <c r="BD101" s="48"/>
      <c r="BE101" s="48"/>
      <c r="BF101" s="48"/>
      <c r="BG101" s="48">
        <f t="shared" si="4"/>
        <v>0</v>
      </c>
      <c r="BH101" s="48">
        <f t="shared" si="5"/>
        <v>0</v>
      </c>
      <c r="BI101" s="48">
        <f t="shared" si="6"/>
        <v>0</v>
      </c>
      <c r="BJ101" s="48">
        <f t="shared" si="7"/>
        <v>0</v>
      </c>
      <c r="BK101" s="48">
        <f t="shared" si="8"/>
        <v>0</v>
      </c>
      <c r="BL101" s="48">
        <f t="shared" si="9"/>
        <v>0</v>
      </c>
      <c r="BM101" s="48">
        <f t="shared" si="10"/>
        <v>0</v>
      </c>
      <c r="BN101" s="48">
        <f t="shared" si="11"/>
        <v>0</v>
      </c>
      <c r="BO101" s="48">
        <f t="shared" si="12"/>
        <v>0</v>
      </c>
      <c r="BP101" s="48">
        <f t="shared" si="13"/>
        <v>0</v>
      </c>
      <c r="BQ101" s="48">
        <f t="shared" si="14"/>
        <v>0</v>
      </c>
    </row>
    <row r="102" spans="1:69">
      <c r="B102" t="s">
        <v>46</v>
      </c>
      <c r="C102">
        <v>0</v>
      </c>
      <c r="D102">
        <v>0</v>
      </c>
      <c r="E102">
        <v>0</v>
      </c>
      <c r="F102">
        <v>0</v>
      </c>
      <c r="G102">
        <v>0</v>
      </c>
      <c r="H102">
        <v>0</v>
      </c>
      <c r="I102">
        <v>0</v>
      </c>
      <c r="J102">
        <v>0</v>
      </c>
      <c r="K102">
        <v>0</v>
      </c>
      <c r="L102">
        <v>4</v>
      </c>
      <c r="M102">
        <v>4</v>
      </c>
      <c r="N102">
        <v>4</v>
      </c>
      <c r="O102">
        <v>4</v>
      </c>
      <c r="P102">
        <v>4</v>
      </c>
      <c r="S102" t="s">
        <v>46</v>
      </c>
      <c r="T102" s="49" t="s">
        <v>266</v>
      </c>
      <c r="U102" s="49" t="s">
        <v>266</v>
      </c>
      <c r="V102" s="49" t="s">
        <v>266</v>
      </c>
      <c r="W102" s="49" t="s">
        <v>266</v>
      </c>
      <c r="X102" s="49" t="s">
        <v>266</v>
      </c>
      <c r="Y102" s="49" t="s">
        <v>266</v>
      </c>
      <c r="Z102" s="49" t="s">
        <v>266</v>
      </c>
      <c r="AA102" s="49" t="s">
        <v>266</v>
      </c>
      <c r="AB102" s="49" t="s">
        <v>266</v>
      </c>
      <c r="AC102" s="50">
        <v>0.78626368999999996</v>
      </c>
      <c r="AD102" s="50">
        <v>0.76574739000000003</v>
      </c>
      <c r="AE102" s="50">
        <v>0.75795796000000004</v>
      </c>
      <c r="AF102" s="50">
        <v>0.75643439999999995</v>
      </c>
      <c r="AG102" s="50">
        <v>0.74884527000000001</v>
      </c>
      <c r="AK102" t="s">
        <v>46</v>
      </c>
      <c r="AL102" s="49" t="s">
        <v>266</v>
      </c>
      <c r="AM102" s="49" t="s">
        <v>266</v>
      </c>
      <c r="AN102" s="49" t="s">
        <v>266</v>
      </c>
      <c r="AO102" s="49" t="s">
        <v>266</v>
      </c>
      <c r="AP102" s="49" t="s">
        <v>266</v>
      </c>
      <c r="AQ102" s="49" t="s">
        <v>266</v>
      </c>
      <c r="AR102" s="49" t="s">
        <v>266</v>
      </c>
      <c r="AS102" s="49" t="s">
        <v>266</v>
      </c>
      <c r="AT102" s="49" t="s">
        <v>266</v>
      </c>
      <c r="AU102" s="49">
        <v>0.78657447000000003</v>
      </c>
      <c r="AV102" s="49">
        <v>0.76574739000000003</v>
      </c>
      <c r="AW102" s="49">
        <v>0.75795796000000004</v>
      </c>
      <c r="AX102" s="49">
        <v>0.75643439999999995</v>
      </c>
      <c r="AY102" s="49">
        <v>0.74884527000000001</v>
      </c>
      <c r="BC102" t="s">
        <v>46</v>
      </c>
      <c r="BD102" s="48"/>
      <c r="BE102" s="48"/>
      <c r="BF102" s="48"/>
      <c r="BG102" s="48"/>
      <c r="BH102" s="48"/>
      <c r="BI102" s="48"/>
      <c r="BJ102" s="48"/>
      <c r="BK102" s="48"/>
      <c r="BL102" s="48"/>
      <c r="BM102" s="48">
        <f t="shared" si="10"/>
        <v>3.10780000000066E-4</v>
      </c>
      <c r="BN102" s="48">
        <f t="shared" si="11"/>
        <v>0</v>
      </c>
      <c r="BO102" s="48">
        <f t="shared" si="12"/>
        <v>0</v>
      </c>
      <c r="BP102" s="48">
        <f t="shared" si="13"/>
        <v>0</v>
      </c>
      <c r="BQ102" s="48">
        <f t="shared" si="14"/>
        <v>0</v>
      </c>
    </row>
    <row r="103" spans="1:69">
      <c r="B103" t="s">
        <v>71</v>
      </c>
      <c r="C103">
        <v>4</v>
      </c>
      <c r="D103">
        <v>4</v>
      </c>
      <c r="E103">
        <v>4</v>
      </c>
      <c r="F103">
        <v>4</v>
      </c>
      <c r="G103">
        <v>4</v>
      </c>
      <c r="H103">
        <v>4</v>
      </c>
      <c r="I103">
        <v>4</v>
      </c>
      <c r="J103">
        <v>4</v>
      </c>
      <c r="K103">
        <v>4</v>
      </c>
      <c r="L103">
        <v>4</v>
      </c>
      <c r="M103">
        <v>4</v>
      </c>
      <c r="N103">
        <v>4</v>
      </c>
      <c r="O103">
        <v>4</v>
      </c>
      <c r="P103">
        <v>4</v>
      </c>
      <c r="S103" t="s">
        <v>71</v>
      </c>
      <c r="T103" s="49">
        <v>0.81428244999999999</v>
      </c>
      <c r="U103" s="50">
        <v>0.79035328999999999</v>
      </c>
      <c r="V103" s="50">
        <v>0.83428785999999999</v>
      </c>
      <c r="W103" s="49">
        <v>0.84142022000000005</v>
      </c>
      <c r="X103" s="49">
        <v>0.82689690000000005</v>
      </c>
      <c r="Y103" s="49">
        <v>0.81119063999999996</v>
      </c>
      <c r="Z103" s="49">
        <v>0.80883826999999997</v>
      </c>
      <c r="AA103" s="49">
        <v>0.83361262000000003</v>
      </c>
      <c r="AB103" s="49">
        <v>0.86367313999999995</v>
      </c>
      <c r="AC103" s="49">
        <v>0.87469010999999997</v>
      </c>
      <c r="AD103" s="49">
        <v>0.89039378000000002</v>
      </c>
      <c r="AE103" s="49">
        <v>0.88976962999999998</v>
      </c>
      <c r="AF103" s="49">
        <v>0.88555583999999998</v>
      </c>
      <c r="AG103" s="49">
        <v>0.88565159000000004</v>
      </c>
      <c r="AK103" t="s">
        <v>71</v>
      </c>
      <c r="AL103" s="49">
        <v>0.81428244999999999</v>
      </c>
      <c r="AM103" s="49">
        <v>0.79035328999999999</v>
      </c>
      <c r="AN103" s="49">
        <v>0.83428785999999999</v>
      </c>
      <c r="AO103" s="49">
        <v>0.84142022000000005</v>
      </c>
      <c r="AP103" s="49">
        <v>0.82689690000000005</v>
      </c>
      <c r="AQ103" s="49">
        <v>0.81153980000000003</v>
      </c>
      <c r="AR103" s="49">
        <v>0.80938496999999998</v>
      </c>
      <c r="AS103" s="49">
        <v>0.83420404000000004</v>
      </c>
      <c r="AT103" s="49">
        <v>0.86427993999999997</v>
      </c>
      <c r="AU103" s="49">
        <v>0.87491547999999997</v>
      </c>
      <c r="AV103" s="49">
        <v>0.89064458999999996</v>
      </c>
      <c r="AW103" s="49">
        <v>0.89001733999999999</v>
      </c>
      <c r="AX103" s="49">
        <v>0.88656415</v>
      </c>
      <c r="AY103" s="49">
        <v>0.88613922000000001</v>
      </c>
      <c r="BC103" t="s">
        <v>71</v>
      </c>
      <c r="BD103" s="48">
        <f t="shared" si="1"/>
        <v>0</v>
      </c>
      <c r="BE103" s="48">
        <f t="shared" si="2"/>
        <v>0</v>
      </c>
      <c r="BF103" s="48">
        <f t="shared" si="3"/>
        <v>0</v>
      </c>
      <c r="BG103" s="48">
        <f t="shared" si="4"/>
        <v>0</v>
      </c>
      <c r="BH103" s="48">
        <f t="shared" si="5"/>
        <v>0</v>
      </c>
      <c r="BI103" s="48">
        <f t="shared" si="6"/>
        <v>3.4916000000007053E-4</v>
      </c>
      <c r="BJ103" s="48">
        <f t="shared" si="7"/>
        <v>5.4670000000001107E-4</v>
      </c>
      <c r="BK103" s="48">
        <f t="shared" si="8"/>
        <v>5.9142000000000916E-4</v>
      </c>
      <c r="BL103" s="48">
        <f t="shared" si="9"/>
        <v>6.0680000000001844E-4</v>
      </c>
      <c r="BM103" s="48">
        <f t="shared" si="10"/>
        <v>2.2537000000000251E-4</v>
      </c>
      <c r="BN103" s="48">
        <f t="shared" si="11"/>
        <v>2.508099999999347E-4</v>
      </c>
      <c r="BO103" s="48">
        <f t="shared" si="12"/>
        <v>2.4771000000001209E-4</v>
      </c>
      <c r="BP103" s="48">
        <f t="shared" si="13"/>
        <v>1.0083100000000123E-3</v>
      </c>
      <c r="BQ103" s="48">
        <f t="shared" si="14"/>
        <v>4.8762999999996115E-4</v>
      </c>
    </row>
    <row r="104" spans="1:69">
      <c r="B104" t="s">
        <v>15</v>
      </c>
      <c r="C104">
        <v>0</v>
      </c>
      <c r="D104">
        <v>4</v>
      </c>
      <c r="E104">
        <v>4</v>
      </c>
      <c r="F104">
        <v>4</v>
      </c>
      <c r="G104">
        <v>4</v>
      </c>
      <c r="H104">
        <v>4</v>
      </c>
      <c r="I104">
        <v>4</v>
      </c>
      <c r="J104">
        <v>4</v>
      </c>
      <c r="K104">
        <v>4</v>
      </c>
      <c r="L104">
        <v>4</v>
      </c>
      <c r="M104">
        <v>4</v>
      </c>
      <c r="N104">
        <v>4</v>
      </c>
      <c r="O104">
        <v>4</v>
      </c>
      <c r="P104">
        <v>4</v>
      </c>
      <c r="R104" t="s">
        <v>288</v>
      </c>
      <c r="S104" t="s">
        <v>15</v>
      </c>
      <c r="T104" s="49" t="s">
        <v>266</v>
      </c>
      <c r="U104" s="50">
        <v>0.61960464000000004</v>
      </c>
      <c r="V104" s="50">
        <v>0.67006787000000001</v>
      </c>
      <c r="W104" s="50">
        <v>0.67371228000000005</v>
      </c>
      <c r="X104" s="50">
        <v>0.69344505000000001</v>
      </c>
      <c r="Y104" s="50">
        <v>0.80766223999999998</v>
      </c>
      <c r="Z104" s="49">
        <v>0.80673340999999998</v>
      </c>
      <c r="AA104" s="49">
        <v>0.81164539000000002</v>
      </c>
      <c r="AB104" s="49">
        <v>0.81238993000000004</v>
      </c>
      <c r="AC104" s="49">
        <v>0.80928084</v>
      </c>
      <c r="AD104" s="49">
        <v>0.80963352</v>
      </c>
      <c r="AE104" s="49">
        <v>0.81608533000000005</v>
      </c>
      <c r="AF104" s="49">
        <v>0.81676263000000004</v>
      </c>
      <c r="AG104" s="49">
        <v>0.82540882999999998</v>
      </c>
      <c r="AK104" t="s">
        <v>15</v>
      </c>
      <c r="AL104" s="49" t="s">
        <v>266</v>
      </c>
      <c r="AM104" s="49">
        <v>0.61960464000000004</v>
      </c>
      <c r="AN104" s="49">
        <v>0.67006787000000001</v>
      </c>
      <c r="AO104" s="49">
        <v>0.67371228000000005</v>
      </c>
      <c r="AP104" s="49">
        <v>0.69344505000000001</v>
      </c>
      <c r="AQ104" s="49">
        <v>0.80766223999999998</v>
      </c>
      <c r="AR104" s="49">
        <v>0.80678249000000002</v>
      </c>
      <c r="AS104" s="49">
        <v>0.81164539000000002</v>
      </c>
      <c r="AT104" s="49">
        <v>0.81238993000000004</v>
      </c>
      <c r="AU104" s="49">
        <v>0.80928084</v>
      </c>
      <c r="AV104" s="49">
        <v>0.80979425999999999</v>
      </c>
      <c r="AW104" s="49">
        <v>0.81614297999999996</v>
      </c>
      <c r="AX104" s="49">
        <v>0.81688134000000001</v>
      </c>
      <c r="AY104" s="49">
        <v>0.82540882999999998</v>
      </c>
      <c r="BC104" t="s">
        <v>15</v>
      </c>
      <c r="BD104" s="48"/>
      <c r="BE104" s="48">
        <f t="shared" si="2"/>
        <v>0</v>
      </c>
      <c r="BF104" s="48">
        <f t="shared" si="3"/>
        <v>0</v>
      </c>
      <c r="BG104" s="48">
        <f t="shared" si="4"/>
        <v>0</v>
      </c>
      <c r="BH104" s="48">
        <f t="shared" si="5"/>
        <v>0</v>
      </c>
      <c r="BI104" s="48">
        <f t="shared" si="6"/>
        <v>0</v>
      </c>
      <c r="BJ104" s="48">
        <f t="shared" si="7"/>
        <v>4.9080000000034651E-5</v>
      </c>
      <c r="BK104" s="48">
        <f t="shared" si="8"/>
        <v>0</v>
      </c>
      <c r="BL104" s="48">
        <f t="shared" si="9"/>
        <v>0</v>
      </c>
      <c r="BM104" s="48">
        <f t="shared" si="10"/>
        <v>0</v>
      </c>
      <c r="BN104" s="48">
        <f t="shared" si="11"/>
        <v>1.6073999999999256E-4</v>
      </c>
      <c r="BO104" s="48">
        <f t="shared" si="12"/>
        <v>5.7649999999909163E-5</v>
      </c>
      <c r="BP104" s="48">
        <f t="shared" si="13"/>
        <v>1.1870999999996634E-4</v>
      </c>
      <c r="BQ104" s="48">
        <f t="shared" si="14"/>
        <v>0</v>
      </c>
    </row>
    <row r="105" spans="1:69">
      <c r="B105" t="s">
        <v>146</v>
      </c>
      <c r="C105">
        <v>0</v>
      </c>
      <c r="D105">
        <v>4</v>
      </c>
      <c r="E105">
        <v>4</v>
      </c>
      <c r="F105">
        <v>4</v>
      </c>
      <c r="G105">
        <v>4</v>
      </c>
      <c r="H105">
        <v>4</v>
      </c>
      <c r="I105">
        <v>4</v>
      </c>
      <c r="J105">
        <v>4</v>
      </c>
      <c r="K105">
        <v>4</v>
      </c>
      <c r="L105">
        <v>4</v>
      </c>
      <c r="M105">
        <v>4</v>
      </c>
      <c r="N105">
        <v>4</v>
      </c>
      <c r="O105">
        <v>4</v>
      </c>
      <c r="P105">
        <v>4</v>
      </c>
      <c r="S105" t="s">
        <v>146</v>
      </c>
      <c r="T105" s="49" t="s">
        <v>266</v>
      </c>
      <c r="U105" s="49">
        <v>0.84535698000000004</v>
      </c>
      <c r="V105" s="49">
        <v>0.83173397000000004</v>
      </c>
      <c r="W105" s="49">
        <v>0.82971395999999997</v>
      </c>
      <c r="X105" s="49">
        <v>0.83105141000000005</v>
      </c>
      <c r="Y105" s="49">
        <v>0.82722329000000006</v>
      </c>
      <c r="Z105" s="49">
        <v>0.82125227000000001</v>
      </c>
      <c r="AA105" s="49">
        <v>0.81616904000000001</v>
      </c>
      <c r="AB105" s="49">
        <v>0.81641682999999998</v>
      </c>
      <c r="AC105" s="49">
        <v>0.82675622999999998</v>
      </c>
      <c r="AD105" s="49">
        <v>0.83548447000000003</v>
      </c>
      <c r="AE105" s="49">
        <v>0.84186176000000001</v>
      </c>
      <c r="AF105" s="49">
        <v>0.85052689999999997</v>
      </c>
      <c r="AG105" s="49">
        <v>0.85756991000000005</v>
      </c>
      <c r="AK105" t="s">
        <v>146</v>
      </c>
      <c r="AL105" s="49" t="s">
        <v>266</v>
      </c>
      <c r="AM105" s="49">
        <v>0.84535698000000004</v>
      </c>
      <c r="AN105" s="49">
        <v>0.83173397000000004</v>
      </c>
      <c r="AO105" s="49">
        <v>0.82971395999999997</v>
      </c>
      <c r="AP105" s="49">
        <v>0.83105141000000005</v>
      </c>
      <c r="AQ105" s="49">
        <v>0.82722329000000006</v>
      </c>
      <c r="AR105" s="49">
        <v>0.82125227000000001</v>
      </c>
      <c r="AS105" s="49">
        <v>0.81616904000000001</v>
      </c>
      <c r="AT105" s="49">
        <v>0.81641682999999998</v>
      </c>
      <c r="AU105" s="49">
        <v>0.82675622999999998</v>
      </c>
      <c r="AV105" s="49">
        <v>0.83548447000000003</v>
      </c>
      <c r="AW105" s="49">
        <v>0.84186176000000001</v>
      </c>
      <c r="AX105" s="49">
        <v>0.85052689999999997</v>
      </c>
      <c r="AY105" s="49">
        <v>0.85756991000000005</v>
      </c>
      <c r="BC105" t="s">
        <v>146</v>
      </c>
      <c r="BD105" s="48"/>
      <c r="BE105" s="48">
        <f t="shared" si="2"/>
        <v>0</v>
      </c>
      <c r="BF105" s="48">
        <f t="shared" si="3"/>
        <v>0</v>
      </c>
      <c r="BG105" s="48">
        <f t="shared" si="4"/>
        <v>0</v>
      </c>
      <c r="BH105" s="48">
        <f t="shared" si="5"/>
        <v>0</v>
      </c>
      <c r="BI105" s="48">
        <f t="shared" si="6"/>
        <v>0</v>
      </c>
      <c r="BJ105" s="48">
        <f t="shared" si="7"/>
        <v>0</v>
      </c>
      <c r="BK105" s="48">
        <f t="shared" si="8"/>
        <v>0</v>
      </c>
      <c r="BL105" s="48">
        <f t="shared" si="9"/>
        <v>0</v>
      </c>
      <c r="BM105" s="48">
        <f t="shared" si="10"/>
        <v>0</v>
      </c>
      <c r="BN105" s="48">
        <f t="shared" si="11"/>
        <v>0</v>
      </c>
      <c r="BO105" s="48">
        <f t="shared" si="12"/>
        <v>0</v>
      </c>
      <c r="BP105" s="48">
        <f t="shared" si="13"/>
        <v>0</v>
      </c>
      <c r="BQ105" s="48">
        <f t="shared" si="14"/>
        <v>0</v>
      </c>
    </row>
    <row r="106" spans="1:69">
      <c r="B106" t="s">
        <v>86</v>
      </c>
      <c r="C106">
        <v>0</v>
      </c>
      <c r="D106" s="44">
        <v>3</v>
      </c>
      <c r="E106" s="44">
        <v>3</v>
      </c>
      <c r="F106" s="44">
        <v>3</v>
      </c>
      <c r="G106">
        <v>4</v>
      </c>
      <c r="H106">
        <v>4</v>
      </c>
      <c r="I106">
        <v>4</v>
      </c>
      <c r="J106">
        <v>4</v>
      </c>
      <c r="K106" s="44">
        <v>3</v>
      </c>
      <c r="L106" s="44">
        <v>3</v>
      </c>
      <c r="M106" s="44">
        <v>3</v>
      </c>
      <c r="N106" s="44">
        <v>3</v>
      </c>
      <c r="O106" s="44">
        <v>3</v>
      </c>
      <c r="P106">
        <v>4</v>
      </c>
      <c r="S106" t="s">
        <v>86</v>
      </c>
      <c r="T106" s="49" t="s">
        <v>266</v>
      </c>
      <c r="U106" s="49">
        <v>0.91918005000000003</v>
      </c>
      <c r="V106" s="49">
        <v>0.92872447000000002</v>
      </c>
      <c r="W106" s="49">
        <v>0.93193556</v>
      </c>
      <c r="X106" s="49">
        <v>0.92520064000000002</v>
      </c>
      <c r="Y106" s="49">
        <v>0.93998219000000005</v>
      </c>
      <c r="Z106" s="49">
        <v>0.93902211999999996</v>
      </c>
      <c r="AA106" s="49">
        <v>0.93508184999999999</v>
      </c>
      <c r="AB106" s="49">
        <v>0.91753421000000002</v>
      </c>
      <c r="AC106" s="49">
        <v>0.91427932000000001</v>
      </c>
      <c r="AD106" s="49">
        <v>0.91585432</v>
      </c>
      <c r="AE106" s="49">
        <v>0.90942730000000005</v>
      </c>
      <c r="AF106" s="49">
        <v>0.91573346</v>
      </c>
      <c r="AG106" s="49">
        <v>0.92275437000000005</v>
      </c>
      <c r="AK106" t="s">
        <v>86</v>
      </c>
      <c r="AL106" s="49" t="s">
        <v>266</v>
      </c>
      <c r="AM106" s="49">
        <v>0.91918005000000003</v>
      </c>
      <c r="AN106" s="49">
        <v>0.92872447000000002</v>
      </c>
      <c r="AO106" s="49">
        <v>0.93193556</v>
      </c>
      <c r="AP106" s="49">
        <v>0.92520064000000002</v>
      </c>
      <c r="AQ106" s="49">
        <v>0.94265361000000003</v>
      </c>
      <c r="AR106" s="49">
        <v>0.93985870999999999</v>
      </c>
      <c r="AS106" s="49">
        <v>0.93824405</v>
      </c>
      <c r="AT106" s="49">
        <v>0.91872396999999995</v>
      </c>
      <c r="AU106" s="49">
        <v>0.91502536999999995</v>
      </c>
      <c r="AV106" s="49">
        <v>0.91616626000000001</v>
      </c>
      <c r="AW106" s="49">
        <v>0.90993188000000003</v>
      </c>
      <c r="AX106" s="49">
        <v>0.91620999000000003</v>
      </c>
      <c r="AY106" s="49">
        <v>0.92491646000000005</v>
      </c>
      <c r="BC106" t="s">
        <v>86</v>
      </c>
      <c r="BD106" s="48"/>
      <c r="BE106" s="48">
        <f t="shared" si="2"/>
        <v>0</v>
      </c>
      <c r="BF106" s="48">
        <f t="shared" si="3"/>
        <v>0</v>
      </c>
      <c r="BG106" s="48">
        <f t="shared" si="4"/>
        <v>0</v>
      </c>
      <c r="BH106" s="48">
        <f t="shared" si="5"/>
        <v>0</v>
      </c>
      <c r="BI106" s="48">
        <f t="shared" si="6"/>
        <v>2.6714199999999799E-3</v>
      </c>
      <c r="BJ106" s="48">
        <f t="shared" si="7"/>
        <v>8.3659000000002592E-4</v>
      </c>
      <c r="BK106" s="48">
        <f t="shared" si="8"/>
        <v>3.1622000000000039E-3</v>
      </c>
      <c r="BL106" s="48">
        <f t="shared" si="9"/>
        <v>1.1897599999999287E-3</v>
      </c>
      <c r="BM106" s="48">
        <f t="shared" si="10"/>
        <v>7.4604999999994259E-4</v>
      </c>
      <c r="BN106" s="48">
        <f t="shared" si="11"/>
        <v>3.1194000000001054E-4</v>
      </c>
      <c r="BO106" s="48">
        <f t="shared" si="12"/>
        <v>5.0457999999997671E-4</v>
      </c>
      <c r="BP106" s="48">
        <f t="shared" si="13"/>
        <v>4.7653000000003054E-4</v>
      </c>
      <c r="BQ106" s="48">
        <f t="shared" si="14"/>
        <v>2.1620900000000054E-3</v>
      </c>
    </row>
    <row r="108" spans="1:69">
      <c r="S108" s="43" t="s">
        <v>270</v>
      </c>
    </row>
    <row r="109" spans="1:69">
      <c r="A109" t="s">
        <v>80</v>
      </c>
      <c r="B109" t="s">
        <v>276</v>
      </c>
      <c r="R109" t="s">
        <v>80</v>
      </c>
      <c r="T109" s="49" t="s">
        <v>277</v>
      </c>
    </row>
    <row r="110" spans="1:69">
      <c r="C110">
        <v>2004</v>
      </c>
      <c r="D110">
        <v>2005</v>
      </c>
      <c r="E110">
        <v>2006</v>
      </c>
      <c r="F110">
        <v>2007</v>
      </c>
      <c r="G110">
        <v>2008</v>
      </c>
      <c r="H110">
        <v>2009</v>
      </c>
      <c r="I110">
        <v>2010</v>
      </c>
      <c r="J110">
        <v>2011</v>
      </c>
      <c r="K110">
        <v>2012</v>
      </c>
      <c r="L110">
        <v>2013</v>
      </c>
      <c r="M110">
        <v>2014</v>
      </c>
      <c r="N110">
        <v>2015</v>
      </c>
      <c r="O110">
        <v>2016</v>
      </c>
      <c r="P110">
        <v>2017</v>
      </c>
      <c r="T110">
        <v>2004</v>
      </c>
      <c r="U110">
        <v>2005</v>
      </c>
      <c r="V110">
        <v>2006</v>
      </c>
      <c r="W110">
        <v>2007</v>
      </c>
      <c r="X110">
        <v>2008</v>
      </c>
      <c r="Y110">
        <v>2009</v>
      </c>
      <c r="Z110">
        <v>2010</v>
      </c>
      <c r="AA110">
        <v>2011</v>
      </c>
      <c r="AB110">
        <v>2012</v>
      </c>
      <c r="AC110">
        <v>2013</v>
      </c>
      <c r="AD110">
        <v>2014</v>
      </c>
      <c r="AE110">
        <v>2015</v>
      </c>
      <c r="AF110">
        <v>2016</v>
      </c>
      <c r="AG110">
        <v>2017</v>
      </c>
    </row>
    <row r="111" spans="1:69">
      <c r="B111" t="s">
        <v>57</v>
      </c>
      <c r="C111" s="51">
        <v>27</v>
      </c>
      <c r="D111">
        <v>27</v>
      </c>
      <c r="E111">
        <v>27</v>
      </c>
      <c r="F111">
        <v>27</v>
      </c>
      <c r="G111">
        <v>27</v>
      </c>
      <c r="H111">
        <v>27</v>
      </c>
      <c r="I111">
        <v>27</v>
      </c>
      <c r="J111">
        <v>27</v>
      </c>
      <c r="K111">
        <v>0</v>
      </c>
      <c r="L111">
        <v>0</v>
      </c>
      <c r="M111">
        <v>0</v>
      </c>
      <c r="N111">
        <v>0</v>
      </c>
      <c r="O111">
        <v>0</v>
      </c>
      <c r="P111">
        <v>0</v>
      </c>
      <c r="S111" t="s">
        <v>57</v>
      </c>
      <c r="T111" s="49">
        <v>0.90467112000000005</v>
      </c>
      <c r="U111" s="49">
        <v>0.88342156000000005</v>
      </c>
      <c r="V111" s="49">
        <v>0.89164785999999996</v>
      </c>
      <c r="W111" s="49">
        <v>0.89380702999999995</v>
      </c>
      <c r="X111" s="49">
        <v>0.91395793000000003</v>
      </c>
      <c r="Y111" s="49">
        <v>0.88537831</v>
      </c>
      <c r="Z111" s="49">
        <v>0.92035697999999999</v>
      </c>
      <c r="AA111" s="49">
        <v>0.90697673999999995</v>
      </c>
      <c r="AB111">
        <v>0</v>
      </c>
      <c r="AC111">
        <v>0</v>
      </c>
      <c r="AD111">
        <v>0</v>
      </c>
      <c r="AE111">
        <v>0</v>
      </c>
      <c r="AF111">
        <v>0</v>
      </c>
      <c r="AG111">
        <v>0</v>
      </c>
      <c r="AH111" s="49">
        <f>MIN(T111:AA111)</f>
        <v>0.88342156000000005</v>
      </c>
      <c r="AI111" s="49">
        <f>MAX(T111:AA111)</f>
        <v>0.92035697999999999</v>
      </c>
      <c r="AJ111">
        <f>ABS(AI111-AH111)</f>
        <v>3.6935419999999941E-2</v>
      </c>
      <c r="AK111" s="49">
        <f>AVERAGE(T111:Z111)</f>
        <v>0.89903439857142864</v>
      </c>
    </row>
    <row r="112" spans="1:69">
      <c r="B112" t="s">
        <v>42</v>
      </c>
      <c r="C112">
        <v>26</v>
      </c>
      <c r="D112">
        <v>26</v>
      </c>
      <c r="E112">
        <v>27</v>
      </c>
      <c r="F112">
        <v>26</v>
      </c>
      <c r="G112">
        <v>27</v>
      </c>
      <c r="H112">
        <v>26</v>
      </c>
      <c r="I112">
        <v>26</v>
      </c>
      <c r="J112">
        <v>26</v>
      </c>
      <c r="K112">
        <v>0</v>
      </c>
      <c r="L112">
        <v>0</v>
      </c>
      <c r="M112">
        <v>0</v>
      </c>
      <c r="N112">
        <v>0</v>
      </c>
      <c r="O112">
        <v>0</v>
      </c>
      <c r="P112">
        <v>0</v>
      </c>
      <c r="R112" t="s">
        <v>287</v>
      </c>
      <c r="S112" t="s">
        <v>42</v>
      </c>
      <c r="T112" s="50">
        <v>0.78846625999999997</v>
      </c>
      <c r="U112" s="49">
        <v>0.8182623</v>
      </c>
      <c r="V112" s="49">
        <v>0.85426855999999995</v>
      </c>
      <c r="W112" s="49">
        <v>0.84568789</v>
      </c>
      <c r="X112" s="49">
        <v>0.84208866999999998</v>
      </c>
      <c r="Y112" s="49">
        <v>0.84444925000000004</v>
      </c>
      <c r="Z112" s="49">
        <v>0.84597675999999999</v>
      </c>
      <c r="AA112" s="50">
        <v>0.80128856999999998</v>
      </c>
      <c r="AB112">
        <v>0</v>
      </c>
      <c r="AC112">
        <v>0</v>
      </c>
      <c r="AD112">
        <v>0</v>
      </c>
      <c r="AE112">
        <v>0</v>
      </c>
      <c r="AF112">
        <v>0</v>
      </c>
      <c r="AG112">
        <v>0</v>
      </c>
      <c r="AH112" s="49">
        <f t="shared" ref="AH112:AH142" si="15">MIN(T112:AA112)</f>
        <v>0.78846625999999997</v>
      </c>
      <c r="AI112" s="49">
        <f t="shared" ref="AI112:AI142" si="16">MAX(T112:AA112)</f>
        <v>0.85426855999999995</v>
      </c>
      <c r="AJ112">
        <f t="shared" ref="AJ112:AJ142" si="17">ABS(AI112-AH112)</f>
        <v>6.580229999999998E-2</v>
      </c>
      <c r="AK112" s="49">
        <f t="shared" ref="AK112:AK142" si="18">AVERAGE(T112:Z112)</f>
        <v>0.83417138428571425</v>
      </c>
    </row>
    <row r="113" spans="2:37">
      <c r="B113" t="s">
        <v>147</v>
      </c>
      <c r="C113">
        <v>0</v>
      </c>
      <c r="D113">
        <v>0</v>
      </c>
      <c r="E113">
        <v>0</v>
      </c>
      <c r="F113">
        <v>27</v>
      </c>
      <c r="G113">
        <v>27</v>
      </c>
      <c r="H113">
        <v>27</v>
      </c>
      <c r="I113">
        <v>27</v>
      </c>
      <c r="J113" s="44">
        <v>0</v>
      </c>
      <c r="K113">
        <v>0</v>
      </c>
      <c r="L113">
        <v>0</v>
      </c>
      <c r="M113">
        <v>0</v>
      </c>
      <c r="N113">
        <v>0</v>
      </c>
      <c r="O113">
        <v>0</v>
      </c>
      <c r="P113">
        <v>0</v>
      </c>
      <c r="R113" t="s">
        <v>287</v>
      </c>
      <c r="S113" t="s">
        <v>147</v>
      </c>
      <c r="T113" s="49" t="s">
        <v>266</v>
      </c>
      <c r="U113" s="49" t="s">
        <v>266</v>
      </c>
      <c r="V113" s="49" t="s">
        <v>266</v>
      </c>
      <c r="W113" s="50">
        <v>0.55818089000000004</v>
      </c>
      <c r="X113" s="49">
        <v>0.86600920000000003</v>
      </c>
      <c r="Y113" s="49">
        <v>0.87839831000000002</v>
      </c>
      <c r="Z113" s="49">
        <v>0.87184203000000005</v>
      </c>
      <c r="AA113" s="50">
        <v>0</v>
      </c>
      <c r="AB113">
        <v>0</v>
      </c>
      <c r="AC113">
        <v>0</v>
      </c>
      <c r="AD113">
        <v>0</v>
      </c>
      <c r="AE113">
        <v>0</v>
      </c>
      <c r="AF113">
        <v>0</v>
      </c>
      <c r="AG113">
        <v>0</v>
      </c>
      <c r="AH113" s="49">
        <f t="shared" si="15"/>
        <v>0</v>
      </c>
      <c r="AI113" s="49">
        <f t="shared" si="16"/>
        <v>0.87839831000000002</v>
      </c>
      <c r="AJ113">
        <f t="shared" si="17"/>
        <v>0.87839831000000002</v>
      </c>
      <c r="AK113" s="49">
        <f t="shared" si="18"/>
        <v>0.79360760750000003</v>
      </c>
    </row>
    <row r="114" spans="2:37">
      <c r="B114" t="s">
        <v>62</v>
      </c>
      <c r="C114">
        <v>0</v>
      </c>
      <c r="D114">
        <v>0</v>
      </c>
      <c r="E114">
        <v>0</v>
      </c>
      <c r="F114">
        <v>27</v>
      </c>
      <c r="G114">
        <v>27</v>
      </c>
      <c r="H114">
        <v>27</v>
      </c>
      <c r="I114">
        <v>27</v>
      </c>
      <c r="J114">
        <v>27</v>
      </c>
      <c r="K114">
        <v>0</v>
      </c>
      <c r="L114">
        <v>0</v>
      </c>
      <c r="M114">
        <v>0</v>
      </c>
      <c r="N114">
        <v>0</v>
      </c>
      <c r="O114">
        <v>0</v>
      </c>
      <c r="P114">
        <v>0</v>
      </c>
      <c r="R114" t="s">
        <v>287</v>
      </c>
      <c r="S114" t="s">
        <v>62</v>
      </c>
      <c r="T114" s="49" t="s">
        <v>266</v>
      </c>
      <c r="U114" s="49" t="s">
        <v>266</v>
      </c>
      <c r="V114" s="49" t="s">
        <v>266</v>
      </c>
      <c r="W114" s="50">
        <v>0.84928696999999997</v>
      </c>
      <c r="X114" s="50">
        <v>0.79638531000000001</v>
      </c>
      <c r="Y114" s="50">
        <v>0.77708670999999996</v>
      </c>
      <c r="Z114" s="49">
        <v>0.82673355999999998</v>
      </c>
      <c r="AA114" s="49">
        <v>0.87211335000000001</v>
      </c>
      <c r="AB114">
        <v>0</v>
      </c>
      <c r="AC114">
        <v>0</v>
      </c>
      <c r="AD114">
        <v>0</v>
      </c>
      <c r="AE114">
        <v>0</v>
      </c>
      <c r="AF114">
        <v>0</v>
      </c>
      <c r="AG114" t="s">
        <v>266</v>
      </c>
      <c r="AH114" s="49">
        <f t="shared" si="15"/>
        <v>0.77708670999999996</v>
      </c>
      <c r="AI114" s="49">
        <f t="shared" si="16"/>
        <v>0.87211335000000001</v>
      </c>
      <c r="AJ114">
        <f t="shared" si="17"/>
        <v>9.5026640000000051E-2</v>
      </c>
      <c r="AK114" s="49">
        <f t="shared" si="18"/>
        <v>0.81237313749999995</v>
      </c>
    </row>
    <row r="115" spans="2:37">
      <c r="B115" t="s">
        <v>115</v>
      </c>
      <c r="C115">
        <v>0</v>
      </c>
      <c r="D115">
        <v>27</v>
      </c>
      <c r="E115">
        <v>27</v>
      </c>
      <c r="F115">
        <v>27</v>
      </c>
      <c r="G115">
        <v>27</v>
      </c>
      <c r="H115">
        <v>27</v>
      </c>
      <c r="I115">
        <v>27</v>
      </c>
      <c r="J115">
        <v>27</v>
      </c>
      <c r="K115">
        <v>0</v>
      </c>
      <c r="L115">
        <v>0</v>
      </c>
      <c r="M115">
        <v>0</v>
      </c>
      <c r="N115">
        <v>0</v>
      </c>
      <c r="O115">
        <v>0</v>
      </c>
      <c r="P115">
        <v>0</v>
      </c>
      <c r="S115" t="s">
        <v>115</v>
      </c>
      <c r="T115" s="49" t="s">
        <v>266</v>
      </c>
      <c r="U115" s="49">
        <v>0.82009056999999996</v>
      </c>
      <c r="V115" s="49">
        <v>0.83602111999999995</v>
      </c>
      <c r="W115" s="49">
        <v>0.83274020999999998</v>
      </c>
      <c r="X115" s="49">
        <v>0.82441549999999997</v>
      </c>
      <c r="Y115" s="49">
        <v>0.81449674000000005</v>
      </c>
      <c r="Z115" s="49">
        <v>0.81378528000000006</v>
      </c>
      <c r="AA115" s="49">
        <v>0.81157634999999995</v>
      </c>
      <c r="AB115">
        <v>0</v>
      </c>
      <c r="AC115">
        <v>0</v>
      </c>
      <c r="AD115">
        <v>0</v>
      </c>
      <c r="AE115">
        <v>0</v>
      </c>
      <c r="AF115">
        <v>0</v>
      </c>
      <c r="AG115">
        <v>0</v>
      </c>
      <c r="AH115" s="49">
        <f t="shared" si="15"/>
        <v>0.81157634999999995</v>
      </c>
      <c r="AI115" s="49">
        <f t="shared" si="16"/>
        <v>0.83602111999999995</v>
      </c>
      <c r="AJ115">
        <f t="shared" si="17"/>
        <v>2.4444770000000005E-2</v>
      </c>
      <c r="AK115" s="49">
        <f t="shared" si="18"/>
        <v>0.82359157000000005</v>
      </c>
    </row>
    <row r="116" spans="2:37">
      <c r="B116" t="s">
        <v>262</v>
      </c>
      <c r="C116">
        <v>0</v>
      </c>
      <c r="D116">
        <v>27</v>
      </c>
      <c r="E116">
        <v>27</v>
      </c>
      <c r="F116">
        <v>27</v>
      </c>
      <c r="G116">
        <v>27</v>
      </c>
      <c r="H116">
        <v>27</v>
      </c>
      <c r="I116">
        <v>27</v>
      </c>
      <c r="J116">
        <v>27</v>
      </c>
      <c r="K116">
        <v>0</v>
      </c>
      <c r="L116">
        <v>0</v>
      </c>
      <c r="M116">
        <v>0</v>
      </c>
      <c r="N116">
        <v>0</v>
      </c>
      <c r="O116">
        <v>0</v>
      </c>
      <c r="P116">
        <v>0</v>
      </c>
      <c r="S116" t="s">
        <v>262</v>
      </c>
      <c r="T116" s="49" t="s">
        <v>266</v>
      </c>
      <c r="U116" s="49">
        <v>0.89872275999999995</v>
      </c>
      <c r="V116" s="49">
        <v>0.89831554999999996</v>
      </c>
      <c r="W116" s="49">
        <v>0.89719817000000002</v>
      </c>
      <c r="X116" s="49">
        <v>0.89528490000000005</v>
      </c>
      <c r="Y116" s="49">
        <v>0.89197948000000005</v>
      </c>
      <c r="Z116" s="49">
        <v>0.89406934999999998</v>
      </c>
      <c r="AA116" s="49">
        <v>0.88866754000000003</v>
      </c>
      <c r="AB116">
        <v>0</v>
      </c>
      <c r="AC116">
        <v>0</v>
      </c>
      <c r="AD116">
        <v>0</v>
      </c>
      <c r="AE116">
        <v>0</v>
      </c>
      <c r="AF116">
        <v>0</v>
      </c>
      <c r="AG116">
        <v>0</v>
      </c>
      <c r="AH116" s="49">
        <f t="shared" si="15"/>
        <v>0.88866754000000003</v>
      </c>
      <c r="AI116" s="49">
        <f t="shared" si="16"/>
        <v>0.89872275999999995</v>
      </c>
      <c r="AJ116">
        <f t="shared" si="17"/>
        <v>1.005521999999992E-2</v>
      </c>
      <c r="AK116" s="49">
        <f t="shared" si="18"/>
        <v>0.89592836833333322</v>
      </c>
    </row>
    <row r="117" spans="2:37">
      <c r="B117" t="s">
        <v>49</v>
      </c>
      <c r="C117">
        <v>0</v>
      </c>
      <c r="D117">
        <v>27</v>
      </c>
      <c r="E117">
        <v>26</v>
      </c>
      <c r="F117">
        <v>26</v>
      </c>
      <c r="G117">
        <v>26</v>
      </c>
      <c r="H117">
        <v>26</v>
      </c>
      <c r="I117">
        <v>26</v>
      </c>
      <c r="J117">
        <v>26</v>
      </c>
      <c r="K117">
        <v>0</v>
      </c>
      <c r="L117">
        <v>0</v>
      </c>
      <c r="M117">
        <v>0</v>
      </c>
      <c r="N117">
        <v>0</v>
      </c>
      <c r="O117">
        <v>0</v>
      </c>
      <c r="P117">
        <v>0</v>
      </c>
      <c r="S117" t="s">
        <v>49</v>
      </c>
      <c r="T117" s="49" t="s">
        <v>266</v>
      </c>
      <c r="U117" s="49">
        <v>0.88818191000000002</v>
      </c>
      <c r="V117" s="49">
        <v>0.89745311999999999</v>
      </c>
      <c r="W117" s="49">
        <v>0.90503056000000004</v>
      </c>
      <c r="X117" s="49">
        <v>0.91482668</v>
      </c>
      <c r="Y117" s="49">
        <v>0.92223770000000005</v>
      </c>
      <c r="Z117" s="49">
        <v>0.93126308000000002</v>
      </c>
      <c r="AA117" s="49">
        <v>0.93132729000000003</v>
      </c>
      <c r="AB117">
        <v>0</v>
      </c>
      <c r="AC117">
        <v>0</v>
      </c>
      <c r="AD117">
        <v>0</v>
      </c>
      <c r="AE117">
        <v>0</v>
      </c>
      <c r="AF117">
        <v>0</v>
      </c>
      <c r="AG117">
        <v>0</v>
      </c>
      <c r="AH117" s="49">
        <f t="shared" si="15"/>
        <v>0.88818191000000002</v>
      </c>
      <c r="AI117" s="49">
        <f t="shared" si="16"/>
        <v>0.93132729000000003</v>
      </c>
      <c r="AJ117">
        <f t="shared" si="17"/>
        <v>4.3145380000000011E-2</v>
      </c>
      <c r="AK117" s="49">
        <f t="shared" si="18"/>
        <v>0.90983217500000002</v>
      </c>
    </row>
    <row r="118" spans="2:37">
      <c r="B118" t="s">
        <v>11</v>
      </c>
      <c r="C118">
        <v>27</v>
      </c>
      <c r="D118">
        <v>27</v>
      </c>
      <c r="E118">
        <v>27</v>
      </c>
      <c r="F118">
        <v>27</v>
      </c>
      <c r="G118">
        <v>27</v>
      </c>
      <c r="H118">
        <v>27</v>
      </c>
      <c r="I118">
        <v>27</v>
      </c>
      <c r="J118">
        <v>27</v>
      </c>
      <c r="K118">
        <v>0</v>
      </c>
      <c r="L118">
        <v>0</v>
      </c>
      <c r="M118">
        <v>0</v>
      </c>
      <c r="N118">
        <v>0</v>
      </c>
      <c r="O118">
        <v>0</v>
      </c>
      <c r="P118">
        <v>0</v>
      </c>
      <c r="R118" t="s">
        <v>287</v>
      </c>
      <c r="S118" t="s">
        <v>11</v>
      </c>
      <c r="T118" s="49">
        <v>0.81507823999999995</v>
      </c>
      <c r="U118" s="49">
        <v>0.83365688999999998</v>
      </c>
      <c r="V118" s="49">
        <v>0.8407232</v>
      </c>
      <c r="W118" s="49">
        <v>0.83663206999999995</v>
      </c>
      <c r="X118" s="50">
        <v>0.78909644000000001</v>
      </c>
      <c r="Y118" s="50">
        <v>0.87890877999999995</v>
      </c>
      <c r="Z118" s="49">
        <v>0.87843910999999997</v>
      </c>
      <c r="AA118" s="49">
        <v>0.88405438999999997</v>
      </c>
      <c r="AB118">
        <v>0</v>
      </c>
      <c r="AC118">
        <v>0</v>
      </c>
      <c r="AD118">
        <v>0</v>
      </c>
      <c r="AE118">
        <v>0</v>
      </c>
      <c r="AF118">
        <v>0</v>
      </c>
      <c r="AG118">
        <v>0</v>
      </c>
      <c r="AH118" s="49">
        <f t="shared" si="15"/>
        <v>0.78909644000000001</v>
      </c>
      <c r="AI118" s="49">
        <f t="shared" si="16"/>
        <v>0.88405438999999997</v>
      </c>
      <c r="AJ118">
        <f t="shared" si="17"/>
        <v>9.4957949999999958E-2</v>
      </c>
      <c r="AK118" s="49">
        <f t="shared" si="18"/>
        <v>0.83893353285714289</v>
      </c>
    </row>
    <row r="119" spans="2:37">
      <c r="B119" t="s">
        <v>263</v>
      </c>
      <c r="C119">
        <v>27</v>
      </c>
      <c r="D119">
        <v>27</v>
      </c>
      <c r="E119">
        <v>27</v>
      </c>
      <c r="F119">
        <v>27</v>
      </c>
      <c r="G119">
        <v>27</v>
      </c>
      <c r="H119">
        <v>27</v>
      </c>
      <c r="I119">
        <v>27</v>
      </c>
      <c r="J119">
        <v>27</v>
      </c>
      <c r="K119">
        <v>0</v>
      </c>
      <c r="L119">
        <v>0</v>
      </c>
      <c r="M119">
        <v>0</v>
      </c>
      <c r="N119">
        <v>0</v>
      </c>
      <c r="O119">
        <v>0</v>
      </c>
      <c r="P119">
        <v>0</v>
      </c>
      <c r="S119" t="s">
        <v>263</v>
      </c>
      <c r="T119" s="49">
        <v>0.79835778999999996</v>
      </c>
      <c r="U119" s="49">
        <v>0.82390847</v>
      </c>
      <c r="V119" s="49">
        <v>0.82874015999999995</v>
      </c>
      <c r="W119" s="49">
        <v>0.83468133</v>
      </c>
      <c r="X119" s="49">
        <v>0.83546880999999995</v>
      </c>
      <c r="Y119" s="49">
        <v>0.83069638999999995</v>
      </c>
      <c r="Z119" s="49">
        <v>0.82566247999999998</v>
      </c>
      <c r="AA119" s="49">
        <v>0.83148845999999998</v>
      </c>
      <c r="AB119">
        <v>0</v>
      </c>
      <c r="AC119">
        <v>0</v>
      </c>
      <c r="AD119">
        <v>0</v>
      </c>
      <c r="AE119">
        <v>0</v>
      </c>
      <c r="AF119">
        <v>0</v>
      </c>
      <c r="AG119">
        <v>0</v>
      </c>
      <c r="AH119" s="49">
        <f t="shared" si="15"/>
        <v>0.79835778999999996</v>
      </c>
      <c r="AI119" s="49">
        <f t="shared" si="16"/>
        <v>0.83546880999999995</v>
      </c>
      <c r="AJ119">
        <f t="shared" si="17"/>
        <v>3.7111019999999995E-2</v>
      </c>
      <c r="AK119" s="49">
        <f t="shared" si="18"/>
        <v>0.82535934714285708</v>
      </c>
    </row>
    <row r="120" spans="2:37">
      <c r="B120" t="s">
        <v>19</v>
      </c>
      <c r="C120">
        <v>27</v>
      </c>
      <c r="D120">
        <v>27</v>
      </c>
      <c r="E120">
        <v>27</v>
      </c>
      <c r="F120">
        <v>27</v>
      </c>
      <c r="G120">
        <v>27</v>
      </c>
      <c r="H120">
        <v>27</v>
      </c>
      <c r="I120">
        <v>27</v>
      </c>
      <c r="J120">
        <v>26</v>
      </c>
      <c r="K120">
        <v>0</v>
      </c>
      <c r="L120">
        <v>0</v>
      </c>
      <c r="M120">
        <v>0</v>
      </c>
      <c r="N120">
        <v>0</v>
      </c>
      <c r="O120">
        <v>0</v>
      </c>
      <c r="P120">
        <v>0</v>
      </c>
      <c r="S120" t="s">
        <v>19</v>
      </c>
      <c r="T120" s="49">
        <v>0.79840261999999995</v>
      </c>
      <c r="U120" s="49">
        <v>0.80180079999999998</v>
      </c>
      <c r="V120" s="49">
        <v>0.80050120000000002</v>
      </c>
      <c r="W120" s="49">
        <v>0.80538187000000006</v>
      </c>
      <c r="X120" s="49">
        <v>0.81132075000000003</v>
      </c>
      <c r="Y120" s="49">
        <v>0.81141074999999996</v>
      </c>
      <c r="Z120" s="49">
        <v>0.81569966000000005</v>
      </c>
      <c r="AA120" s="49">
        <v>0.80145553999999997</v>
      </c>
      <c r="AB120">
        <v>0</v>
      </c>
      <c r="AC120">
        <v>0</v>
      </c>
      <c r="AD120">
        <v>0</v>
      </c>
      <c r="AE120">
        <v>0</v>
      </c>
      <c r="AF120">
        <v>0</v>
      </c>
      <c r="AG120">
        <v>0</v>
      </c>
      <c r="AH120" s="49">
        <f t="shared" si="15"/>
        <v>0.79840261999999995</v>
      </c>
      <c r="AI120" s="49">
        <f t="shared" si="16"/>
        <v>0.81569966000000005</v>
      </c>
      <c r="AJ120">
        <f t="shared" si="17"/>
        <v>1.7297040000000097E-2</v>
      </c>
      <c r="AK120" s="49">
        <f t="shared" si="18"/>
        <v>0.80635966428571426</v>
      </c>
    </row>
    <row r="121" spans="2:37">
      <c r="B121" t="s">
        <v>72</v>
      </c>
      <c r="C121">
        <v>27</v>
      </c>
      <c r="D121">
        <v>27</v>
      </c>
      <c r="E121">
        <v>27</v>
      </c>
      <c r="F121">
        <v>27</v>
      </c>
      <c r="G121">
        <v>27</v>
      </c>
      <c r="H121">
        <v>27</v>
      </c>
      <c r="I121">
        <v>27</v>
      </c>
      <c r="J121">
        <v>27</v>
      </c>
      <c r="K121">
        <v>0</v>
      </c>
      <c r="L121">
        <v>0</v>
      </c>
      <c r="M121">
        <v>0</v>
      </c>
      <c r="N121">
        <v>0</v>
      </c>
      <c r="O121">
        <v>0</v>
      </c>
      <c r="P121">
        <v>0</v>
      </c>
      <c r="R121" t="s">
        <v>287</v>
      </c>
      <c r="S121" t="s">
        <v>72</v>
      </c>
      <c r="T121" s="50">
        <v>0.71409171999999999</v>
      </c>
      <c r="U121" s="50">
        <v>0.82049996000000003</v>
      </c>
      <c r="V121" s="49">
        <v>0.81828034999999999</v>
      </c>
      <c r="W121" s="50">
        <v>0.85389846000000003</v>
      </c>
      <c r="X121" s="50">
        <v>0.87129886000000001</v>
      </c>
      <c r="Y121" s="50">
        <v>0.86436968999999997</v>
      </c>
      <c r="Z121" s="50">
        <v>0.85732111</v>
      </c>
      <c r="AA121" s="49">
        <v>0.82755926999999996</v>
      </c>
      <c r="AB121">
        <v>0</v>
      </c>
      <c r="AC121">
        <v>0</v>
      </c>
      <c r="AD121">
        <v>0</v>
      </c>
      <c r="AE121">
        <v>0</v>
      </c>
      <c r="AF121">
        <v>0</v>
      </c>
      <c r="AG121">
        <v>0</v>
      </c>
      <c r="AH121" s="49">
        <f t="shared" si="15"/>
        <v>0.71409171999999999</v>
      </c>
      <c r="AI121" s="49">
        <f t="shared" si="16"/>
        <v>0.87129886000000001</v>
      </c>
      <c r="AJ121">
        <f t="shared" si="17"/>
        <v>0.15720714000000002</v>
      </c>
      <c r="AK121" s="49">
        <f t="shared" si="18"/>
        <v>0.82853716428571433</v>
      </c>
    </row>
    <row r="122" spans="2:37">
      <c r="B122" t="s">
        <v>208</v>
      </c>
      <c r="C122">
        <v>27</v>
      </c>
      <c r="D122">
        <v>27</v>
      </c>
      <c r="E122">
        <v>27</v>
      </c>
      <c r="F122">
        <v>27</v>
      </c>
      <c r="G122">
        <v>27</v>
      </c>
      <c r="H122">
        <v>27</v>
      </c>
      <c r="I122">
        <v>27</v>
      </c>
      <c r="J122" s="44">
        <v>0</v>
      </c>
      <c r="K122">
        <v>0</v>
      </c>
      <c r="L122">
        <v>0</v>
      </c>
      <c r="M122">
        <v>0</v>
      </c>
      <c r="N122">
        <v>0</v>
      </c>
      <c r="O122">
        <v>0</v>
      </c>
      <c r="P122">
        <v>0</v>
      </c>
      <c r="R122" t="s">
        <v>287</v>
      </c>
      <c r="S122" t="s">
        <v>208</v>
      </c>
      <c r="T122" s="50">
        <v>0.67524030999999995</v>
      </c>
      <c r="U122" s="49">
        <v>0.75988907000000006</v>
      </c>
      <c r="V122" s="49">
        <v>0.79154975999999999</v>
      </c>
      <c r="W122" s="49">
        <v>0.78855929999999996</v>
      </c>
      <c r="X122" s="49">
        <v>0.81245666999999999</v>
      </c>
      <c r="Y122" s="50">
        <v>0.94691570000000003</v>
      </c>
      <c r="Z122" s="50">
        <v>0.92279263</v>
      </c>
      <c r="AA122" s="49">
        <v>0</v>
      </c>
      <c r="AB122">
        <v>0</v>
      </c>
      <c r="AC122">
        <v>0</v>
      </c>
      <c r="AD122">
        <v>0</v>
      </c>
      <c r="AE122">
        <v>0</v>
      </c>
      <c r="AF122">
        <v>0</v>
      </c>
      <c r="AG122">
        <v>0</v>
      </c>
      <c r="AH122" s="49">
        <f t="shared" si="15"/>
        <v>0</v>
      </c>
      <c r="AI122" s="49">
        <f t="shared" si="16"/>
        <v>0.94691570000000003</v>
      </c>
      <c r="AJ122">
        <f t="shared" si="17"/>
        <v>0.94691570000000003</v>
      </c>
      <c r="AK122" s="49">
        <f t="shared" si="18"/>
        <v>0.8139147771428572</v>
      </c>
    </row>
    <row r="123" spans="2:37">
      <c r="B123" t="s">
        <v>53</v>
      </c>
      <c r="C123">
        <v>26</v>
      </c>
      <c r="D123">
        <v>26</v>
      </c>
      <c r="E123">
        <v>26</v>
      </c>
      <c r="F123">
        <v>26</v>
      </c>
      <c r="G123">
        <v>26</v>
      </c>
      <c r="H123">
        <v>26</v>
      </c>
      <c r="I123">
        <v>26</v>
      </c>
      <c r="J123">
        <v>26</v>
      </c>
      <c r="K123">
        <v>0</v>
      </c>
      <c r="L123">
        <v>0</v>
      </c>
      <c r="M123">
        <v>0</v>
      </c>
      <c r="N123">
        <v>0</v>
      </c>
      <c r="O123">
        <v>0</v>
      </c>
      <c r="P123">
        <v>0</v>
      </c>
      <c r="S123" t="s">
        <v>53</v>
      </c>
      <c r="T123" s="49">
        <v>0.87881767</v>
      </c>
      <c r="U123" s="49">
        <v>0.87087912000000001</v>
      </c>
      <c r="V123" s="49">
        <v>0.86509804000000001</v>
      </c>
      <c r="W123" s="49">
        <v>0.86649396999999995</v>
      </c>
      <c r="X123" s="49">
        <v>0.84172616</v>
      </c>
      <c r="Y123" s="49">
        <v>0.88050799000000002</v>
      </c>
      <c r="Z123" s="49">
        <v>0.88158219999999998</v>
      </c>
      <c r="AA123" s="49">
        <v>0.86160223999999996</v>
      </c>
      <c r="AB123">
        <v>0</v>
      </c>
      <c r="AC123">
        <v>0</v>
      </c>
      <c r="AD123">
        <v>0</v>
      </c>
      <c r="AE123">
        <v>0</v>
      </c>
      <c r="AF123">
        <v>0</v>
      </c>
      <c r="AG123">
        <v>0</v>
      </c>
      <c r="AH123" s="49">
        <f t="shared" si="15"/>
        <v>0.84172616</v>
      </c>
      <c r="AI123" s="49">
        <f t="shared" si="16"/>
        <v>0.88158219999999998</v>
      </c>
      <c r="AJ123">
        <f t="shared" si="17"/>
        <v>3.9856039999999981E-2</v>
      </c>
      <c r="AK123" s="49">
        <f t="shared" si="18"/>
        <v>0.86930073571428579</v>
      </c>
    </row>
    <row r="124" spans="2:37">
      <c r="B124" t="s">
        <v>264</v>
      </c>
      <c r="C124">
        <v>0</v>
      </c>
      <c r="D124">
        <v>0</v>
      </c>
      <c r="E124">
        <v>0</v>
      </c>
      <c r="F124">
        <v>0</v>
      </c>
      <c r="G124">
        <v>0</v>
      </c>
      <c r="H124">
        <v>0</v>
      </c>
      <c r="I124">
        <v>27</v>
      </c>
      <c r="J124">
        <v>27</v>
      </c>
      <c r="K124">
        <v>0</v>
      </c>
      <c r="L124">
        <v>0</v>
      </c>
      <c r="M124">
        <v>0</v>
      </c>
      <c r="N124">
        <v>0</v>
      </c>
      <c r="O124">
        <v>0</v>
      </c>
      <c r="P124">
        <v>0</v>
      </c>
      <c r="S124" t="s">
        <v>264</v>
      </c>
      <c r="T124" s="49" t="s">
        <v>266</v>
      </c>
      <c r="U124" s="49" t="s">
        <v>266</v>
      </c>
      <c r="V124" s="49" t="s">
        <v>266</v>
      </c>
      <c r="W124" s="49" t="s">
        <v>266</v>
      </c>
      <c r="X124" s="49" t="s">
        <v>266</v>
      </c>
      <c r="Y124" s="49" t="s">
        <v>266</v>
      </c>
      <c r="Z124" s="49">
        <v>0.81045752000000004</v>
      </c>
      <c r="AA124" s="49">
        <v>0.81256002000000005</v>
      </c>
      <c r="AB124">
        <v>0</v>
      </c>
      <c r="AC124">
        <v>0</v>
      </c>
      <c r="AD124">
        <v>0</v>
      </c>
      <c r="AE124">
        <v>0</v>
      </c>
      <c r="AF124">
        <v>0</v>
      </c>
      <c r="AG124">
        <v>0</v>
      </c>
      <c r="AH124" s="49">
        <f t="shared" si="15"/>
        <v>0.81045752000000004</v>
      </c>
      <c r="AI124" s="49">
        <f t="shared" si="16"/>
        <v>0.81256002000000005</v>
      </c>
      <c r="AJ124">
        <f t="shared" si="17"/>
        <v>2.1025000000000071E-3</v>
      </c>
      <c r="AK124" s="49">
        <f t="shared" si="18"/>
        <v>0.81045752000000004</v>
      </c>
    </row>
    <row r="125" spans="2:37">
      <c r="B125" t="s">
        <v>151</v>
      </c>
      <c r="C125">
        <v>0</v>
      </c>
      <c r="D125">
        <v>27</v>
      </c>
      <c r="E125">
        <v>27</v>
      </c>
      <c r="F125">
        <v>27</v>
      </c>
      <c r="G125">
        <v>27</v>
      </c>
      <c r="H125">
        <v>27</v>
      </c>
      <c r="I125">
        <v>27</v>
      </c>
      <c r="J125">
        <v>27</v>
      </c>
      <c r="K125">
        <v>0</v>
      </c>
      <c r="L125">
        <v>0</v>
      </c>
      <c r="M125">
        <v>0</v>
      </c>
      <c r="N125">
        <v>0</v>
      </c>
      <c r="O125">
        <v>0</v>
      </c>
      <c r="P125">
        <v>0</v>
      </c>
      <c r="S125" t="s">
        <v>151</v>
      </c>
      <c r="T125" s="49" t="s">
        <v>266</v>
      </c>
      <c r="U125" s="49">
        <v>0.85243148000000002</v>
      </c>
      <c r="V125" s="49">
        <v>0.89017663999999996</v>
      </c>
      <c r="W125" s="49">
        <v>0.87276566</v>
      </c>
      <c r="X125" s="49">
        <v>0.87776140999999996</v>
      </c>
      <c r="Y125" s="49">
        <v>0.86812243</v>
      </c>
      <c r="Z125" s="49">
        <v>0.86483158000000004</v>
      </c>
      <c r="AA125" s="49">
        <v>0.86115803999999996</v>
      </c>
      <c r="AB125">
        <v>0</v>
      </c>
      <c r="AC125">
        <v>0</v>
      </c>
      <c r="AD125">
        <v>0</v>
      </c>
      <c r="AE125">
        <v>0</v>
      </c>
      <c r="AF125">
        <v>0</v>
      </c>
      <c r="AG125">
        <v>0</v>
      </c>
      <c r="AH125" s="49">
        <f t="shared" si="15"/>
        <v>0.85243148000000002</v>
      </c>
      <c r="AI125" s="49">
        <f t="shared" si="16"/>
        <v>0.89017663999999996</v>
      </c>
      <c r="AJ125">
        <f t="shared" si="17"/>
        <v>3.7745159999999944E-2</v>
      </c>
      <c r="AK125" s="49">
        <f t="shared" si="18"/>
        <v>0.8710148666666665</v>
      </c>
    </row>
    <row r="126" spans="2:37">
      <c r="B126" t="s">
        <v>39</v>
      </c>
      <c r="C126">
        <v>27</v>
      </c>
      <c r="D126">
        <v>27</v>
      </c>
      <c r="E126">
        <v>27</v>
      </c>
      <c r="F126">
        <v>27</v>
      </c>
      <c r="G126">
        <v>27</v>
      </c>
      <c r="H126">
        <v>27</v>
      </c>
      <c r="I126">
        <v>27</v>
      </c>
      <c r="J126" s="44">
        <v>0</v>
      </c>
      <c r="K126">
        <v>0</v>
      </c>
      <c r="L126">
        <v>0</v>
      </c>
      <c r="M126">
        <v>0</v>
      </c>
      <c r="N126">
        <v>0</v>
      </c>
      <c r="O126">
        <v>0</v>
      </c>
      <c r="P126">
        <v>0</v>
      </c>
      <c r="S126" t="s">
        <v>39</v>
      </c>
      <c r="T126" s="49">
        <v>0.87992656000000002</v>
      </c>
      <c r="U126" s="49">
        <v>0.88806565999999998</v>
      </c>
      <c r="V126" s="49">
        <v>0.88614707999999998</v>
      </c>
      <c r="W126" s="49">
        <v>0.89090192999999995</v>
      </c>
      <c r="X126" s="49">
        <v>0.88830467999999996</v>
      </c>
      <c r="Y126" s="49">
        <v>0.88102893999999998</v>
      </c>
      <c r="Z126" s="49">
        <v>0.87783297000000005</v>
      </c>
      <c r="AA126" s="49">
        <v>0</v>
      </c>
      <c r="AB126">
        <v>0</v>
      </c>
      <c r="AC126">
        <v>0</v>
      </c>
      <c r="AD126">
        <v>0</v>
      </c>
      <c r="AE126">
        <v>0</v>
      </c>
      <c r="AF126">
        <v>0</v>
      </c>
      <c r="AG126">
        <v>0</v>
      </c>
      <c r="AH126" s="49">
        <f t="shared" si="15"/>
        <v>0</v>
      </c>
      <c r="AI126" s="49">
        <f t="shared" si="16"/>
        <v>0.89090192999999995</v>
      </c>
      <c r="AJ126">
        <f t="shared" si="17"/>
        <v>0.89090192999999995</v>
      </c>
      <c r="AK126" s="49">
        <f t="shared" si="18"/>
        <v>0.88460111714285716</v>
      </c>
    </row>
    <row r="127" spans="2:37">
      <c r="B127" t="s">
        <v>36</v>
      </c>
      <c r="C127">
        <v>26</v>
      </c>
      <c r="D127">
        <v>26</v>
      </c>
      <c r="E127">
        <v>27</v>
      </c>
      <c r="F127">
        <v>26</v>
      </c>
      <c r="G127">
        <v>26</v>
      </c>
      <c r="H127">
        <v>26</v>
      </c>
      <c r="I127">
        <v>26</v>
      </c>
      <c r="J127">
        <v>26</v>
      </c>
      <c r="K127">
        <v>0</v>
      </c>
      <c r="L127">
        <v>0</v>
      </c>
      <c r="M127">
        <v>0</v>
      </c>
      <c r="N127">
        <v>0</v>
      </c>
      <c r="O127">
        <v>0</v>
      </c>
      <c r="P127">
        <v>0</v>
      </c>
      <c r="R127" t="s">
        <v>287</v>
      </c>
      <c r="S127" t="s">
        <v>36</v>
      </c>
      <c r="T127" s="50">
        <v>0.84413278999999997</v>
      </c>
      <c r="U127" s="50">
        <v>0.85576061999999997</v>
      </c>
      <c r="V127" s="50">
        <v>0.87557015000000005</v>
      </c>
      <c r="W127" s="50">
        <v>0.81854185000000002</v>
      </c>
      <c r="X127" s="50">
        <v>0.88342571000000003</v>
      </c>
      <c r="Y127" s="50">
        <v>0.91448452999999996</v>
      </c>
      <c r="Z127" s="50">
        <v>0.91132042000000002</v>
      </c>
      <c r="AA127" s="50">
        <v>0.90025973999999997</v>
      </c>
      <c r="AB127">
        <v>0</v>
      </c>
      <c r="AC127">
        <v>0</v>
      </c>
      <c r="AD127">
        <v>0</v>
      </c>
      <c r="AE127">
        <v>0</v>
      </c>
      <c r="AF127">
        <v>0</v>
      </c>
      <c r="AG127" t="s">
        <v>266</v>
      </c>
      <c r="AH127" s="49">
        <f t="shared" si="15"/>
        <v>0.81854185000000002</v>
      </c>
      <c r="AI127" s="49">
        <f t="shared" si="16"/>
        <v>0.91448452999999996</v>
      </c>
      <c r="AJ127">
        <f t="shared" si="17"/>
        <v>9.5942679999999947E-2</v>
      </c>
      <c r="AK127" s="49">
        <f t="shared" si="18"/>
        <v>0.87189086714285724</v>
      </c>
    </row>
    <row r="128" spans="2:37">
      <c r="B128" t="s">
        <v>26</v>
      </c>
      <c r="C128">
        <v>27</v>
      </c>
      <c r="D128">
        <v>27</v>
      </c>
      <c r="E128">
        <v>27</v>
      </c>
      <c r="F128">
        <v>27</v>
      </c>
      <c r="G128">
        <v>27</v>
      </c>
      <c r="H128">
        <v>27</v>
      </c>
      <c r="I128">
        <v>27</v>
      </c>
      <c r="J128">
        <v>27</v>
      </c>
      <c r="K128">
        <v>0</v>
      </c>
      <c r="L128">
        <v>0</v>
      </c>
      <c r="M128">
        <v>0</v>
      </c>
      <c r="N128">
        <v>0</v>
      </c>
      <c r="O128">
        <v>0</v>
      </c>
      <c r="P128">
        <v>0</v>
      </c>
      <c r="S128" t="s">
        <v>26</v>
      </c>
      <c r="T128" s="49">
        <v>0.83593371000000005</v>
      </c>
      <c r="U128" s="49">
        <v>0.83565553999999997</v>
      </c>
      <c r="V128" s="49">
        <v>0.83557223999999997</v>
      </c>
      <c r="W128" s="49">
        <v>0.83591161999999997</v>
      </c>
      <c r="X128" s="49">
        <v>0.83095987000000004</v>
      </c>
      <c r="Y128" s="49">
        <v>0.82090498999999995</v>
      </c>
      <c r="Z128" s="49">
        <v>0.82060319000000004</v>
      </c>
      <c r="AA128" s="49">
        <v>0.84101764999999995</v>
      </c>
      <c r="AB128">
        <v>0</v>
      </c>
      <c r="AC128">
        <v>0</v>
      </c>
      <c r="AD128">
        <v>0</v>
      </c>
      <c r="AE128">
        <v>0</v>
      </c>
      <c r="AF128">
        <v>0</v>
      </c>
      <c r="AG128">
        <v>0</v>
      </c>
      <c r="AH128" s="49">
        <f t="shared" si="15"/>
        <v>0.82060319000000004</v>
      </c>
      <c r="AI128" s="49">
        <f t="shared" si="16"/>
        <v>0.84101764999999995</v>
      </c>
      <c r="AJ128">
        <f t="shared" si="17"/>
        <v>2.0414459999999912E-2</v>
      </c>
      <c r="AK128" s="49">
        <f t="shared" si="18"/>
        <v>0.83079159428571425</v>
      </c>
    </row>
    <row r="129" spans="1:37">
      <c r="B129" t="s">
        <v>92</v>
      </c>
      <c r="C129">
        <v>0</v>
      </c>
      <c r="D129">
        <v>27</v>
      </c>
      <c r="E129">
        <v>27</v>
      </c>
      <c r="F129">
        <v>27</v>
      </c>
      <c r="G129">
        <v>27</v>
      </c>
      <c r="H129">
        <v>27</v>
      </c>
      <c r="I129">
        <v>27</v>
      </c>
      <c r="J129">
        <v>27</v>
      </c>
      <c r="K129">
        <v>0</v>
      </c>
      <c r="L129">
        <v>0</v>
      </c>
      <c r="M129">
        <v>0</v>
      </c>
      <c r="N129">
        <v>0</v>
      </c>
      <c r="O129">
        <v>0</v>
      </c>
      <c r="P129">
        <v>0</v>
      </c>
      <c r="S129" t="s">
        <v>92</v>
      </c>
      <c r="T129" s="49" t="s">
        <v>266</v>
      </c>
      <c r="U129" s="49">
        <v>0.85151988000000001</v>
      </c>
      <c r="V129" s="49">
        <v>0.85999471000000005</v>
      </c>
      <c r="W129" s="49">
        <v>0.87409570000000003</v>
      </c>
      <c r="X129" s="49">
        <v>0.87543718000000004</v>
      </c>
      <c r="Y129" s="49">
        <v>0.87044279000000002</v>
      </c>
      <c r="Z129" s="49">
        <v>0.85831745000000004</v>
      </c>
      <c r="AA129" s="49">
        <v>0.85828267000000003</v>
      </c>
      <c r="AB129">
        <v>0</v>
      </c>
      <c r="AC129">
        <v>0</v>
      </c>
      <c r="AD129">
        <v>0</v>
      </c>
      <c r="AE129">
        <v>0</v>
      </c>
      <c r="AF129">
        <v>0</v>
      </c>
      <c r="AG129">
        <v>0</v>
      </c>
      <c r="AH129" s="49">
        <f t="shared" si="15"/>
        <v>0.85151988000000001</v>
      </c>
      <c r="AI129" s="49">
        <f t="shared" si="16"/>
        <v>0.87543718000000004</v>
      </c>
      <c r="AJ129">
        <f t="shared" si="17"/>
        <v>2.391730000000003E-2</v>
      </c>
      <c r="AK129" s="49">
        <f t="shared" si="18"/>
        <v>0.86496795166666673</v>
      </c>
    </row>
    <row r="130" spans="1:37">
      <c r="B130" t="s">
        <v>150</v>
      </c>
      <c r="C130">
        <v>27</v>
      </c>
      <c r="D130">
        <v>27</v>
      </c>
      <c r="E130">
        <v>27</v>
      </c>
      <c r="F130">
        <v>27</v>
      </c>
      <c r="G130">
        <v>27</v>
      </c>
      <c r="H130">
        <v>27</v>
      </c>
      <c r="I130">
        <v>27</v>
      </c>
      <c r="J130">
        <v>27</v>
      </c>
      <c r="K130">
        <v>0</v>
      </c>
      <c r="L130">
        <v>0</v>
      </c>
      <c r="M130">
        <v>0</v>
      </c>
      <c r="N130">
        <v>0</v>
      </c>
      <c r="O130">
        <v>0</v>
      </c>
      <c r="P130">
        <v>0</v>
      </c>
      <c r="S130" t="s">
        <v>150</v>
      </c>
      <c r="T130" s="49">
        <v>0.8843858</v>
      </c>
      <c r="U130" s="49">
        <v>0.89381783999999997</v>
      </c>
      <c r="V130" s="49">
        <v>0.90060150000000005</v>
      </c>
      <c r="W130" s="49">
        <v>0.90778778999999998</v>
      </c>
      <c r="X130" s="49">
        <v>0.90467489000000001</v>
      </c>
      <c r="Y130" s="49">
        <v>0.90565777000000003</v>
      </c>
      <c r="Z130" s="49">
        <v>0.89002588000000005</v>
      </c>
      <c r="AA130" s="49">
        <v>0.88499209999999995</v>
      </c>
      <c r="AB130">
        <v>0</v>
      </c>
      <c r="AC130">
        <v>0</v>
      </c>
      <c r="AD130">
        <v>0</v>
      </c>
      <c r="AE130">
        <v>0</v>
      </c>
      <c r="AF130">
        <v>0</v>
      </c>
      <c r="AG130">
        <v>0</v>
      </c>
      <c r="AH130" s="49">
        <f t="shared" si="15"/>
        <v>0.8843858</v>
      </c>
      <c r="AI130" s="49">
        <f t="shared" si="16"/>
        <v>0.90778778999999998</v>
      </c>
      <c r="AJ130">
        <f t="shared" si="17"/>
        <v>2.3401989999999984E-2</v>
      </c>
      <c r="AK130" s="49">
        <f t="shared" si="18"/>
        <v>0.89813592428571432</v>
      </c>
    </row>
    <row r="131" spans="1:37">
      <c r="B131" t="s">
        <v>96</v>
      </c>
      <c r="C131">
        <v>0</v>
      </c>
      <c r="D131">
        <v>27</v>
      </c>
      <c r="E131">
        <v>27</v>
      </c>
      <c r="F131">
        <v>27</v>
      </c>
      <c r="G131">
        <v>27</v>
      </c>
      <c r="H131">
        <v>27</v>
      </c>
      <c r="I131">
        <v>27</v>
      </c>
      <c r="J131">
        <v>27</v>
      </c>
      <c r="K131">
        <v>0</v>
      </c>
      <c r="L131">
        <v>0</v>
      </c>
      <c r="M131">
        <v>0</v>
      </c>
      <c r="N131">
        <v>0</v>
      </c>
      <c r="O131">
        <v>0</v>
      </c>
      <c r="P131">
        <v>0</v>
      </c>
      <c r="S131" t="s">
        <v>96</v>
      </c>
      <c r="T131" s="49" t="s">
        <v>266</v>
      </c>
      <c r="U131" s="49">
        <v>0.87426654999999998</v>
      </c>
      <c r="V131" s="49">
        <v>0.87781447000000001</v>
      </c>
      <c r="W131" s="49">
        <v>0.87742989000000005</v>
      </c>
      <c r="X131" s="49">
        <v>0.87385579999999996</v>
      </c>
      <c r="Y131" s="49">
        <v>0.87534403999999999</v>
      </c>
      <c r="Z131" s="49">
        <v>0.87158822000000002</v>
      </c>
      <c r="AA131" s="49">
        <v>0.86971357999999999</v>
      </c>
      <c r="AB131">
        <v>0</v>
      </c>
      <c r="AC131">
        <v>0</v>
      </c>
      <c r="AD131">
        <v>0</v>
      </c>
      <c r="AE131">
        <v>0</v>
      </c>
      <c r="AF131">
        <v>0</v>
      </c>
      <c r="AG131">
        <v>0</v>
      </c>
      <c r="AH131" s="49">
        <f t="shared" si="15"/>
        <v>0.86971357999999999</v>
      </c>
      <c r="AI131" s="49">
        <f t="shared" si="16"/>
        <v>0.87781447000000001</v>
      </c>
      <c r="AJ131">
        <f t="shared" si="17"/>
        <v>8.1008900000000272E-3</v>
      </c>
      <c r="AK131" s="49">
        <f t="shared" si="18"/>
        <v>0.87504982833333322</v>
      </c>
    </row>
    <row r="132" spans="1:37">
      <c r="A132" t="s">
        <v>287</v>
      </c>
      <c r="B132" t="s">
        <v>68</v>
      </c>
      <c r="C132" s="44">
        <v>0</v>
      </c>
      <c r="D132" s="44">
        <v>0</v>
      </c>
      <c r="E132" s="44">
        <v>0</v>
      </c>
      <c r="F132" s="46">
        <v>27</v>
      </c>
      <c r="G132" s="44">
        <v>10</v>
      </c>
      <c r="H132" s="44">
        <v>10</v>
      </c>
      <c r="I132" s="44">
        <v>10</v>
      </c>
      <c r="J132" s="44">
        <v>10</v>
      </c>
      <c r="K132">
        <v>0</v>
      </c>
      <c r="L132">
        <v>0</v>
      </c>
      <c r="M132">
        <v>0</v>
      </c>
      <c r="N132">
        <v>0</v>
      </c>
      <c r="O132">
        <v>0</v>
      </c>
      <c r="P132">
        <v>0</v>
      </c>
      <c r="S132" t="s">
        <v>68</v>
      </c>
      <c r="T132" s="49" t="s">
        <v>266</v>
      </c>
      <c r="U132" s="49" t="s">
        <v>266</v>
      </c>
      <c r="V132" s="49" t="s">
        <v>266</v>
      </c>
      <c r="W132" s="49">
        <v>0.83912522</v>
      </c>
      <c r="X132" s="49">
        <v>0.83187111000000002</v>
      </c>
      <c r="Y132" s="49">
        <v>0.84115631000000002</v>
      </c>
      <c r="Z132" s="49">
        <v>0.83143575000000003</v>
      </c>
      <c r="AA132" s="49">
        <v>0.83755303000000003</v>
      </c>
      <c r="AB132">
        <v>0</v>
      </c>
      <c r="AC132">
        <v>0</v>
      </c>
      <c r="AD132">
        <v>0</v>
      </c>
      <c r="AE132">
        <v>0</v>
      </c>
      <c r="AF132">
        <v>0</v>
      </c>
      <c r="AG132">
        <v>0</v>
      </c>
      <c r="AH132" s="49">
        <f t="shared" si="15"/>
        <v>0.83143575000000003</v>
      </c>
      <c r="AI132" s="49">
        <f t="shared" si="16"/>
        <v>0.84115631000000002</v>
      </c>
      <c r="AJ132">
        <f t="shared" si="17"/>
        <v>9.7205599999999892E-3</v>
      </c>
      <c r="AK132" s="49">
        <f t="shared" si="18"/>
        <v>0.83589709749999996</v>
      </c>
    </row>
    <row r="133" spans="1:37">
      <c r="B133" t="s">
        <v>160</v>
      </c>
      <c r="C133">
        <v>0</v>
      </c>
      <c r="D133">
        <v>27</v>
      </c>
      <c r="E133">
        <v>27</v>
      </c>
      <c r="F133">
        <v>27</v>
      </c>
      <c r="G133">
        <v>27</v>
      </c>
      <c r="H133">
        <v>27</v>
      </c>
      <c r="I133">
        <v>27</v>
      </c>
      <c r="J133">
        <v>27</v>
      </c>
      <c r="K133">
        <v>0</v>
      </c>
      <c r="L133">
        <v>0</v>
      </c>
      <c r="M133">
        <v>0</v>
      </c>
      <c r="N133">
        <v>0</v>
      </c>
      <c r="O133">
        <v>0</v>
      </c>
      <c r="P133">
        <v>0</v>
      </c>
      <c r="R133" t="s">
        <v>287</v>
      </c>
      <c r="S133" t="s">
        <v>160</v>
      </c>
      <c r="T133" s="49" t="s">
        <v>266</v>
      </c>
      <c r="U133" s="50">
        <v>0.75705445999999998</v>
      </c>
      <c r="V133" s="50">
        <v>0.80784529000000005</v>
      </c>
      <c r="W133" s="49">
        <v>0.81554347000000005</v>
      </c>
      <c r="X133" s="50">
        <v>0.81491868000000001</v>
      </c>
      <c r="Y133" s="50">
        <v>0.88478201999999995</v>
      </c>
      <c r="Z133" s="49">
        <v>0.87140077999999999</v>
      </c>
      <c r="AA133" s="49">
        <v>0.86355305999999998</v>
      </c>
      <c r="AB133">
        <v>0</v>
      </c>
      <c r="AC133">
        <v>0</v>
      </c>
      <c r="AD133">
        <v>0</v>
      </c>
      <c r="AE133">
        <v>0</v>
      </c>
      <c r="AF133">
        <v>0</v>
      </c>
      <c r="AG133">
        <v>0</v>
      </c>
      <c r="AH133" s="49">
        <f t="shared" si="15"/>
        <v>0.75705445999999998</v>
      </c>
      <c r="AI133" s="49">
        <f t="shared" si="16"/>
        <v>0.88478201999999995</v>
      </c>
      <c r="AJ133">
        <f t="shared" si="17"/>
        <v>0.12772755999999996</v>
      </c>
      <c r="AK133" s="49">
        <f t="shared" si="18"/>
        <v>0.82525745000000006</v>
      </c>
    </row>
    <row r="134" spans="1:37">
      <c r="B134" t="s">
        <v>0</v>
      </c>
      <c r="C134">
        <v>27</v>
      </c>
      <c r="D134">
        <v>27</v>
      </c>
      <c r="E134">
        <v>27</v>
      </c>
      <c r="F134">
        <v>27</v>
      </c>
      <c r="G134">
        <v>27</v>
      </c>
      <c r="H134">
        <v>27</v>
      </c>
      <c r="I134">
        <v>27</v>
      </c>
      <c r="J134">
        <v>27</v>
      </c>
      <c r="K134">
        <v>0</v>
      </c>
      <c r="L134">
        <v>0</v>
      </c>
      <c r="M134">
        <v>0</v>
      </c>
      <c r="N134">
        <v>0</v>
      </c>
      <c r="O134">
        <v>0</v>
      </c>
      <c r="P134">
        <v>0</v>
      </c>
      <c r="R134" t="s">
        <v>287</v>
      </c>
      <c r="S134" t="s">
        <v>0</v>
      </c>
      <c r="T134" s="49">
        <v>0.78487461000000003</v>
      </c>
      <c r="U134" s="50">
        <v>0.71612264999999997</v>
      </c>
      <c r="V134" s="49">
        <v>0.78439685999999997</v>
      </c>
      <c r="W134" s="49">
        <v>0.78953355999999997</v>
      </c>
      <c r="X134" s="49">
        <v>0.80390178000000001</v>
      </c>
      <c r="Y134" s="49">
        <v>0.83457163000000001</v>
      </c>
      <c r="Z134" s="50">
        <v>0.88131068000000001</v>
      </c>
      <c r="AA134" s="49">
        <v>0.81558909000000002</v>
      </c>
      <c r="AB134">
        <v>0</v>
      </c>
      <c r="AC134">
        <v>0</v>
      </c>
      <c r="AD134">
        <v>0</v>
      </c>
      <c r="AE134">
        <v>0</v>
      </c>
      <c r="AF134">
        <v>0</v>
      </c>
      <c r="AG134">
        <v>0</v>
      </c>
      <c r="AH134" s="49">
        <f t="shared" si="15"/>
        <v>0.71612264999999997</v>
      </c>
      <c r="AI134" s="49">
        <f t="shared" si="16"/>
        <v>0.88131068000000001</v>
      </c>
      <c r="AJ134">
        <f t="shared" si="17"/>
        <v>0.16518803000000004</v>
      </c>
      <c r="AK134" s="49">
        <f t="shared" si="18"/>
        <v>0.79924453857142852</v>
      </c>
    </row>
    <row r="135" spans="1:37">
      <c r="B135" t="s">
        <v>232</v>
      </c>
      <c r="C135">
        <v>0</v>
      </c>
      <c r="D135">
        <v>27</v>
      </c>
      <c r="E135">
        <v>27</v>
      </c>
      <c r="F135">
        <v>27</v>
      </c>
      <c r="G135">
        <v>27</v>
      </c>
      <c r="H135">
        <v>27</v>
      </c>
      <c r="I135">
        <v>27</v>
      </c>
      <c r="J135">
        <v>27</v>
      </c>
      <c r="K135">
        <v>0</v>
      </c>
      <c r="L135">
        <v>0</v>
      </c>
      <c r="M135">
        <v>0</v>
      </c>
      <c r="N135">
        <v>0</v>
      </c>
      <c r="O135">
        <v>0</v>
      </c>
      <c r="P135">
        <v>0</v>
      </c>
      <c r="S135" t="s">
        <v>232</v>
      </c>
      <c r="T135" s="49" t="s">
        <v>266</v>
      </c>
      <c r="U135" s="49">
        <v>0.79544037000000001</v>
      </c>
      <c r="V135" s="49">
        <v>0.81334923000000003</v>
      </c>
      <c r="W135" s="49">
        <v>0.80741828000000004</v>
      </c>
      <c r="X135" s="49">
        <v>0.80963225999999999</v>
      </c>
      <c r="Y135" s="49">
        <v>0.79966484000000004</v>
      </c>
      <c r="Z135" s="49">
        <v>0.80683921999999997</v>
      </c>
      <c r="AA135" s="49">
        <v>0.81159603999999996</v>
      </c>
      <c r="AB135">
        <v>0</v>
      </c>
      <c r="AC135">
        <v>0</v>
      </c>
      <c r="AD135">
        <v>0</v>
      </c>
      <c r="AE135">
        <v>0</v>
      </c>
      <c r="AF135">
        <v>0</v>
      </c>
      <c r="AG135">
        <v>0</v>
      </c>
      <c r="AH135" s="49">
        <f t="shared" si="15"/>
        <v>0.79544037000000001</v>
      </c>
      <c r="AI135" s="49">
        <f t="shared" si="16"/>
        <v>0.81334923000000003</v>
      </c>
      <c r="AJ135">
        <f t="shared" si="17"/>
        <v>1.7908860000000026E-2</v>
      </c>
      <c r="AK135" s="49">
        <f t="shared" si="18"/>
        <v>0.8053906999999999</v>
      </c>
    </row>
    <row r="136" spans="1:37">
      <c r="B136" t="s">
        <v>183</v>
      </c>
      <c r="C136">
        <v>25</v>
      </c>
      <c r="D136">
        <v>25</v>
      </c>
      <c r="E136">
        <v>25</v>
      </c>
      <c r="F136">
        <v>25</v>
      </c>
      <c r="G136">
        <v>25</v>
      </c>
      <c r="H136">
        <v>25</v>
      </c>
      <c r="I136">
        <v>25</v>
      </c>
      <c r="J136">
        <v>25</v>
      </c>
      <c r="K136">
        <v>0</v>
      </c>
      <c r="L136">
        <v>0</v>
      </c>
      <c r="M136">
        <v>0</v>
      </c>
      <c r="N136">
        <v>0</v>
      </c>
      <c r="O136">
        <v>0</v>
      </c>
      <c r="P136">
        <v>0</v>
      </c>
      <c r="S136" t="s">
        <v>183</v>
      </c>
      <c r="T136" s="49">
        <v>0.86460216999999995</v>
      </c>
      <c r="U136" s="49">
        <v>0.87628477999999999</v>
      </c>
      <c r="V136" s="49">
        <v>0.86932197</v>
      </c>
      <c r="W136" s="49">
        <v>0.87067897000000005</v>
      </c>
      <c r="X136" s="49">
        <v>0.86745660000000002</v>
      </c>
      <c r="Y136" s="49">
        <v>0.87274344999999998</v>
      </c>
      <c r="Z136" s="49">
        <v>0.87360263999999999</v>
      </c>
      <c r="AA136" s="49">
        <v>0.87768864000000002</v>
      </c>
      <c r="AB136">
        <v>0</v>
      </c>
      <c r="AC136">
        <v>0</v>
      </c>
      <c r="AD136">
        <v>0</v>
      </c>
      <c r="AE136">
        <v>0</v>
      </c>
      <c r="AF136">
        <v>0</v>
      </c>
      <c r="AG136">
        <v>0</v>
      </c>
      <c r="AH136" s="49">
        <f t="shared" si="15"/>
        <v>0.86460216999999995</v>
      </c>
      <c r="AI136" s="49">
        <f t="shared" si="16"/>
        <v>0.87768864000000002</v>
      </c>
      <c r="AJ136">
        <f t="shared" si="17"/>
        <v>1.3086470000000072E-2</v>
      </c>
      <c r="AK136" s="49">
        <f t="shared" si="18"/>
        <v>0.87067008285714276</v>
      </c>
    </row>
    <row r="137" spans="1:37">
      <c r="B137" t="s">
        <v>265</v>
      </c>
      <c r="C137">
        <v>0</v>
      </c>
      <c r="D137">
        <v>0</v>
      </c>
      <c r="E137">
        <v>0</v>
      </c>
      <c r="F137">
        <v>27</v>
      </c>
      <c r="G137">
        <v>27</v>
      </c>
      <c r="H137">
        <v>27</v>
      </c>
      <c r="I137" s="44">
        <v>0</v>
      </c>
      <c r="J137">
        <v>27</v>
      </c>
      <c r="K137">
        <v>0</v>
      </c>
      <c r="L137">
        <v>0</v>
      </c>
      <c r="M137">
        <v>0</v>
      </c>
      <c r="N137">
        <v>0</v>
      </c>
      <c r="O137">
        <v>0</v>
      </c>
      <c r="P137">
        <v>0</v>
      </c>
      <c r="S137" t="s">
        <v>265</v>
      </c>
      <c r="T137" s="49" t="s">
        <v>266</v>
      </c>
      <c r="U137" s="49" t="s">
        <v>266</v>
      </c>
      <c r="V137" s="49" t="s">
        <v>266</v>
      </c>
      <c r="W137" s="49">
        <v>0.82793921000000004</v>
      </c>
      <c r="X137" s="49">
        <v>0.82791194000000001</v>
      </c>
      <c r="Y137" s="49">
        <v>0.82883799999999996</v>
      </c>
      <c r="Z137" s="50">
        <v>0</v>
      </c>
      <c r="AA137" s="49">
        <v>0.82505075000000005</v>
      </c>
      <c r="AB137">
        <v>0</v>
      </c>
      <c r="AC137">
        <v>0</v>
      </c>
      <c r="AD137">
        <v>0</v>
      </c>
      <c r="AE137">
        <v>0</v>
      </c>
      <c r="AF137">
        <v>0</v>
      </c>
      <c r="AG137">
        <v>0</v>
      </c>
      <c r="AH137" s="49">
        <f t="shared" si="15"/>
        <v>0</v>
      </c>
      <c r="AI137" s="49">
        <f t="shared" si="16"/>
        <v>0.82883799999999996</v>
      </c>
      <c r="AJ137">
        <f t="shared" si="17"/>
        <v>0.82883799999999996</v>
      </c>
      <c r="AK137" s="49">
        <f t="shared" si="18"/>
        <v>0.62117228750000009</v>
      </c>
    </row>
    <row r="138" spans="1:37">
      <c r="A138" t="s">
        <v>287</v>
      </c>
      <c r="B138" t="s">
        <v>46</v>
      </c>
      <c r="C138" t="s">
        <v>266</v>
      </c>
      <c r="D138" t="s">
        <v>266</v>
      </c>
      <c r="E138" t="s">
        <v>266</v>
      </c>
      <c r="F138" t="s">
        <v>266</v>
      </c>
      <c r="G138" t="s">
        <v>266</v>
      </c>
      <c r="H138" t="s">
        <v>266</v>
      </c>
      <c r="I138" t="s">
        <v>266</v>
      </c>
      <c r="J138" t="s">
        <v>266</v>
      </c>
      <c r="K138" t="s">
        <v>266</v>
      </c>
      <c r="L138" t="s">
        <v>266</v>
      </c>
      <c r="M138" t="s">
        <v>266</v>
      </c>
      <c r="N138" t="s">
        <v>266</v>
      </c>
      <c r="O138" t="s">
        <v>266</v>
      </c>
      <c r="P138" t="s">
        <v>266</v>
      </c>
      <c r="S138" t="s">
        <v>46</v>
      </c>
      <c r="T138" s="49">
        <v>0</v>
      </c>
      <c r="U138" s="49">
        <v>0</v>
      </c>
      <c r="V138" s="49">
        <v>0</v>
      </c>
      <c r="W138" s="49">
        <v>0</v>
      </c>
      <c r="X138" s="49">
        <v>0</v>
      </c>
      <c r="Y138" s="49">
        <v>0</v>
      </c>
      <c r="Z138" s="49">
        <v>0</v>
      </c>
      <c r="AA138" s="49">
        <v>0</v>
      </c>
      <c r="AB138">
        <v>0</v>
      </c>
      <c r="AC138">
        <v>0</v>
      </c>
      <c r="AD138">
        <v>0</v>
      </c>
      <c r="AE138">
        <v>0</v>
      </c>
      <c r="AF138">
        <v>0</v>
      </c>
      <c r="AG138">
        <v>0</v>
      </c>
      <c r="AH138" s="49">
        <f t="shared" si="15"/>
        <v>0</v>
      </c>
      <c r="AI138" s="49">
        <f t="shared" si="16"/>
        <v>0</v>
      </c>
      <c r="AJ138">
        <f t="shared" si="17"/>
        <v>0</v>
      </c>
      <c r="AK138" s="49">
        <f t="shared" si="18"/>
        <v>0</v>
      </c>
    </row>
    <row r="139" spans="1:37">
      <c r="B139" t="s">
        <v>71</v>
      </c>
      <c r="C139">
        <v>27</v>
      </c>
      <c r="D139">
        <v>27</v>
      </c>
      <c r="E139">
        <v>27</v>
      </c>
      <c r="F139">
        <v>27</v>
      </c>
      <c r="G139">
        <v>27</v>
      </c>
      <c r="H139">
        <v>27</v>
      </c>
      <c r="I139">
        <v>27</v>
      </c>
      <c r="J139">
        <v>27</v>
      </c>
      <c r="K139">
        <v>0</v>
      </c>
      <c r="L139">
        <v>0</v>
      </c>
      <c r="M139">
        <v>0</v>
      </c>
      <c r="N139">
        <v>0</v>
      </c>
      <c r="O139">
        <v>0</v>
      </c>
      <c r="P139">
        <v>0</v>
      </c>
      <c r="S139" t="s">
        <v>71</v>
      </c>
      <c r="T139" s="49">
        <v>0.81679215000000005</v>
      </c>
      <c r="U139" s="49">
        <v>0.78612227999999995</v>
      </c>
      <c r="V139" s="49">
        <v>0.82630738999999997</v>
      </c>
      <c r="W139" s="49">
        <v>0.83504515999999995</v>
      </c>
      <c r="X139" s="49">
        <v>0.80996937999999996</v>
      </c>
      <c r="Y139" s="49">
        <v>0.79163757000000001</v>
      </c>
      <c r="Z139" s="49">
        <v>0.79052392000000005</v>
      </c>
      <c r="AA139" s="49">
        <v>0.81547559999999997</v>
      </c>
      <c r="AB139">
        <v>0</v>
      </c>
      <c r="AC139">
        <v>0</v>
      </c>
      <c r="AD139">
        <v>0</v>
      </c>
      <c r="AE139">
        <v>0</v>
      </c>
      <c r="AF139">
        <v>0</v>
      </c>
      <c r="AG139">
        <v>0</v>
      </c>
      <c r="AH139" s="49">
        <f t="shared" si="15"/>
        <v>0.78612227999999995</v>
      </c>
      <c r="AI139" s="49">
        <f t="shared" si="16"/>
        <v>0.83504515999999995</v>
      </c>
      <c r="AJ139">
        <f t="shared" si="17"/>
        <v>4.8922880000000002E-2</v>
      </c>
      <c r="AK139" s="49">
        <f t="shared" si="18"/>
        <v>0.80805683571428566</v>
      </c>
    </row>
    <row r="140" spans="1:37">
      <c r="B140" t="s">
        <v>15</v>
      </c>
      <c r="C140">
        <v>0</v>
      </c>
      <c r="D140">
        <v>27</v>
      </c>
      <c r="E140">
        <v>27</v>
      </c>
      <c r="F140">
        <v>27</v>
      </c>
      <c r="G140">
        <v>27</v>
      </c>
      <c r="H140">
        <v>27</v>
      </c>
      <c r="I140">
        <v>27</v>
      </c>
      <c r="J140">
        <v>27</v>
      </c>
      <c r="K140">
        <v>0</v>
      </c>
      <c r="L140">
        <v>0</v>
      </c>
      <c r="M140">
        <v>0</v>
      </c>
      <c r="N140">
        <v>0</v>
      </c>
      <c r="O140">
        <v>0</v>
      </c>
      <c r="P140">
        <v>0</v>
      </c>
      <c r="R140" t="s">
        <v>287</v>
      </c>
      <c r="S140" t="s">
        <v>15</v>
      </c>
      <c r="T140" s="49" t="s">
        <v>266</v>
      </c>
      <c r="U140" s="50">
        <v>0.62639831999999995</v>
      </c>
      <c r="V140" s="50">
        <v>0.63716455999999999</v>
      </c>
      <c r="W140" s="50">
        <v>0.64087114999999995</v>
      </c>
      <c r="X140" s="50">
        <v>0.66062100000000001</v>
      </c>
      <c r="Y140" s="50">
        <v>0.77130571000000003</v>
      </c>
      <c r="Z140" s="49">
        <v>0.77856301999999999</v>
      </c>
      <c r="AA140" s="49">
        <v>0.77804127000000001</v>
      </c>
      <c r="AB140">
        <v>0</v>
      </c>
      <c r="AC140">
        <v>0</v>
      </c>
      <c r="AD140">
        <v>0</v>
      </c>
      <c r="AE140">
        <v>0</v>
      </c>
      <c r="AF140">
        <v>0</v>
      </c>
      <c r="AG140">
        <v>0</v>
      </c>
      <c r="AH140" s="49">
        <f t="shared" si="15"/>
        <v>0.62639831999999995</v>
      </c>
      <c r="AI140" s="49">
        <f t="shared" si="16"/>
        <v>0.77856301999999999</v>
      </c>
      <c r="AJ140">
        <f t="shared" si="17"/>
        <v>0.15216470000000004</v>
      </c>
      <c r="AK140" s="49">
        <f t="shared" si="18"/>
        <v>0.68582062666666666</v>
      </c>
    </row>
    <row r="141" spans="1:37">
      <c r="B141" t="s">
        <v>146</v>
      </c>
      <c r="C141">
        <v>0</v>
      </c>
      <c r="D141">
        <v>26</v>
      </c>
      <c r="E141">
        <v>26</v>
      </c>
      <c r="F141">
        <v>26</v>
      </c>
      <c r="G141">
        <v>26</v>
      </c>
      <c r="H141">
        <v>27</v>
      </c>
      <c r="I141">
        <v>27</v>
      </c>
      <c r="J141">
        <v>27</v>
      </c>
      <c r="K141">
        <v>0</v>
      </c>
      <c r="L141">
        <v>0</v>
      </c>
      <c r="M141">
        <v>0</v>
      </c>
      <c r="N141">
        <v>0</v>
      </c>
      <c r="O141">
        <v>0</v>
      </c>
      <c r="P141">
        <v>0</v>
      </c>
      <c r="S141" t="s">
        <v>146</v>
      </c>
      <c r="T141" s="49" t="s">
        <v>266</v>
      </c>
      <c r="U141" s="49">
        <v>0.83891740999999997</v>
      </c>
      <c r="V141" s="49">
        <v>0.82650831000000002</v>
      </c>
      <c r="W141" s="49">
        <v>0.82387831</v>
      </c>
      <c r="X141" s="49">
        <v>0.82889864999999996</v>
      </c>
      <c r="Y141" s="49">
        <v>0.82476757999999994</v>
      </c>
      <c r="Z141" s="49">
        <v>0.82021303999999995</v>
      </c>
      <c r="AA141" s="49">
        <v>0.81460726000000006</v>
      </c>
      <c r="AB141">
        <v>0</v>
      </c>
      <c r="AC141">
        <v>0</v>
      </c>
      <c r="AD141">
        <v>0</v>
      </c>
      <c r="AE141">
        <v>0</v>
      </c>
      <c r="AF141">
        <v>0</v>
      </c>
      <c r="AG141">
        <v>0</v>
      </c>
      <c r="AH141" s="49">
        <f t="shared" si="15"/>
        <v>0.81460726000000006</v>
      </c>
      <c r="AI141" s="49">
        <f t="shared" si="16"/>
        <v>0.83891740999999997</v>
      </c>
      <c r="AJ141">
        <f t="shared" si="17"/>
        <v>2.4310149999999919E-2</v>
      </c>
      <c r="AK141" s="49">
        <f t="shared" si="18"/>
        <v>0.82719721666666646</v>
      </c>
    </row>
    <row r="142" spans="1:37">
      <c r="B142" t="s">
        <v>86</v>
      </c>
      <c r="C142">
        <v>0</v>
      </c>
      <c r="D142">
        <v>26</v>
      </c>
      <c r="E142">
        <v>26</v>
      </c>
      <c r="F142">
        <v>26</v>
      </c>
      <c r="G142">
        <v>26</v>
      </c>
      <c r="H142">
        <v>26</v>
      </c>
      <c r="I142">
        <v>26</v>
      </c>
      <c r="J142">
        <v>26</v>
      </c>
      <c r="K142">
        <v>0</v>
      </c>
      <c r="L142">
        <v>0</v>
      </c>
      <c r="M142">
        <v>0</v>
      </c>
      <c r="N142">
        <v>0</v>
      </c>
      <c r="O142">
        <v>0</v>
      </c>
      <c r="P142">
        <v>0</v>
      </c>
      <c r="S142" t="s">
        <v>86</v>
      </c>
      <c r="T142" s="49" t="s">
        <v>266</v>
      </c>
      <c r="U142" s="49">
        <v>0.90501370999999997</v>
      </c>
      <c r="V142" s="49">
        <v>0.91551207000000001</v>
      </c>
      <c r="W142" s="49">
        <v>0.90857935999999995</v>
      </c>
      <c r="X142" s="49">
        <v>0.90489567000000004</v>
      </c>
      <c r="Y142" s="49">
        <v>0.91878895999999999</v>
      </c>
      <c r="Z142" s="49">
        <v>0.90258411999999999</v>
      </c>
      <c r="AA142" s="49">
        <v>0.88216145999999995</v>
      </c>
      <c r="AB142">
        <v>0</v>
      </c>
      <c r="AC142">
        <v>0</v>
      </c>
      <c r="AD142">
        <v>0</v>
      </c>
      <c r="AE142">
        <v>0</v>
      </c>
      <c r="AF142">
        <v>0</v>
      </c>
      <c r="AG142">
        <v>0</v>
      </c>
      <c r="AH142" s="49">
        <f t="shared" si="15"/>
        <v>0.88216145999999995</v>
      </c>
      <c r="AI142" s="49">
        <f t="shared" si="16"/>
        <v>0.91878895999999999</v>
      </c>
      <c r="AJ142">
        <f t="shared" si="17"/>
        <v>3.6627500000000035E-2</v>
      </c>
      <c r="AK142" s="49">
        <f t="shared" si="18"/>
        <v>0.90922898166666677</v>
      </c>
    </row>
    <row r="143" spans="1:37">
      <c r="S143" s="43" t="s">
        <v>270</v>
      </c>
    </row>
    <row r="144" spans="1:37">
      <c r="S144" t="s">
        <v>269</v>
      </c>
    </row>
    <row r="145" spans="1:37">
      <c r="A145" t="s">
        <v>269</v>
      </c>
      <c r="C145">
        <v>2004</v>
      </c>
      <c r="D145">
        <v>2005</v>
      </c>
      <c r="E145">
        <v>2006</v>
      </c>
      <c r="F145">
        <v>2007</v>
      </c>
      <c r="G145">
        <v>2008</v>
      </c>
      <c r="H145">
        <v>2009</v>
      </c>
      <c r="I145">
        <v>2010</v>
      </c>
      <c r="J145">
        <v>2011</v>
      </c>
      <c r="K145">
        <v>2012</v>
      </c>
      <c r="L145">
        <v>2013</v>
      </c>
      <c r="M145">
        <v>2014</v>
      </c>
      <c r="N145">
        <v>2015</v>
      </c>
      <c r="O145">
        <v>2016</v>
      </c>
      <c r="P145">
        <v>2017</v>
      </c>
      <c r="T145">
        <v>2004</v>
      </c>
      <c r="U145">
        <v>2005</v>
      </c>
      <c r="V145">
        <v>2006</v>
      </c>
      <c r="W145">
        <v>2007</v>
      </c>
      <c r="X145">
        <v>2008</v>
      </c>
      <c r="Y145">
        <v>2009</v>
      </c>
      <c r="Z145">
        <v>2010</v>
      </c>
      <c r="AA145">
        <v>2011</v>
      </c>
      <c r="AB145">
        <v>2012</v>
      </c>
      <c r="AC145">
        <v>2013</v>
      </c>
      <c r="AD145">
        <v>2014</v>
      </c>
      <c r="AE145">
        <v>2015</v>
      </c>
      <c r="AF145">
        <v>2016</v>
      </c>
      <c r="AG145">
        <v>2017</v>
      </c>
    </row>
    <row r="146" spans="1:37">
      <c r="B146" t="s">
        <v>57</v>
      </c>
      <c r="C146">
        <v>0</v>
      </c>
      <c r="D146">
        <v>0</v>
      </c>
      <c r="E146">
        <v>0</v>
      </c>
      <c r="F146">
        <v>0</v>
      </c>
      <c r="G146">
        <v>0</v>
      </c>
      <c r="H146">
        <v>0</v>
      </c>
      <c r="I146">
        <v>0</v>
      </c>
      <c r="J146">
        <v>42</v>
      </c>
      <c r="K146">
        <v>42</v>
      </c>
      <c r="L146">
        <v>42</v>
      </c>
      <c r="M146">
        <v>42</v>
      </c>
      <c r="N146">
        <v>42</v>
      </c>
      <c r="O146">
        <v>42</v>
      </c>
      <c r="P146">
        <v>42</v>
      </c>
      <c r="S146" t="s">
        <v>57</v>
      </c>
      <c r="T146">
        <v>0</v>
      </c>
      <c r="U146">
        <v>0</v>
      </c>
      <c r="V146">
        <v>0</v>
      </c>
      <c r="W146">
        <v>0</v>
      </c>
      <c r="X146">
        <v>0</v>
      </c>
      <c r="Y146">
        <v>0</v>
      </c>
      <c r="Z146" s="49">
        <v>0</v>
      </c>
      <c r="AA146" s="49">
        <v>0.90697673999999995</v>
      </c>
      <c r="AB146" s="49">
        <v>0.87837372000000002</v>
      </c>
      <c r="AC146" s="49">
        <v>0.89995126000000003</v>
      </c>
      <c r="AD146" s="49">
        <v>0.91060965000000005</v>
      </c>
      <c r="AE146" s="49">
        <v>0.91218129999999997</v>
      </c>
      <c r="AF146" s="49">
        <v>0.91400000000000003</v>
      </c>
      <c r="AG146" s="49">
        <v>0.92206144000000001</v>
      </c>
      <c r="AH146" s="49">
        <f>MIN(AA146:AG146)</f>
        <v>0.87837372000000002</v>
      </c>
      <c r="AI146" s="49">
        <f>MAX(AA146:AG146)</f>
        <v>0.92206144000000001</v>
      </c>
      <c r="AJ146">
        <f>ABS(AI146-AH146)</f>
        <v>4.3687719999999985E-2</v>
      </c>
      <c r="AK146" s="49">
        <f>AA146-AA111</f>
        <v>0</v>
      </c>
    </row>
    <row r="147" spans="1:37">
      <c r="B147" t="s">
        <v>42</v>
      </c>
      <c r="C147">
        <v>0</v>
      </c>
      <c r="D147">
        <v>0</v>
      </c>
      <c r="E147">
        <v>0</v>
      </c>
      <c r="F147">
        <v>0</v>
      </c>
      <c r="G147">
        <v>0</v>
      </c>
      <c r="H147">
        <v>0</v>
      </c>
      <c r="I147">
        <v>0</v>
      </c>
      <c r="J147">
        <v>40</v>
      </c>
      <c r="K147">
        <v>42</v>
      </c>
      <c r="L147">
        <v>42</v>
      </c>
      <c r="M147">
        <v>43</v>
      </c>
      <c r="N147">
        <v>43</v>
      </c>
      <c r="O147">
        <v>42</v>
      </c>
      <c r="P147">
        <v>42</v>
      </c>
      <c r="S147" t="s">
        <v>42</v>
      </c>
      <c r="T147">
        <v>0</v>
      </c>
      <c r="U147">
        <v>0</v>
      </c>
      <c r="V147">
        <v>0</v>
      </c>
      <c r="W147">
        <v>0</v>
      </c>
      <c r="X147">
        <v>0</v>
      </c>
      <c r="Y147">
        <v>0</v>
      </c>
      <c r="Z147" s="49">
        <v>0</v>
      </c>
      <c r="AA147" s="50">
        <v>0.80264495999999996</v>
      </c>
      <c r="AB147" s="50">
        <v>0.84064070999999996</v>
      </c>
      <c r="AC147" s="49">
        <v>0.83857914</v>
      </c>
      <c r="AD147" s="49">
        <v>0.83535468999999996</v>
      </c>
      <c r="AE147" s="49">
        <v>0.83064610000000005</v>
      </c>
      <c r="AF147" s="49">
        <v>0.83151326000000003</v>
      </c>
      <c r="AG147" s="49">
        <v>0.83631443000000005</v>
      </c>
      <c r="AH147" s="49">
        <f t="shared" ref="AH147:AH177" si="19">MIN(AA147:AG147)</f>
        <v>0.80264495999999996</v>
      </c>
      <c r="AI147" s="49">
        <f t="shared" ref="AI147:AI177" si="20">MAX(AA147:AG147)</f>
        <v>0.84064070999999996</v>
      </c>
      <c r="AJ147">
        <f t="shared" ref="AJ147:AJ177" si="21">ABS(AI147-AH147)</f>
        <v>3.7995749999999995E-2</v>
      </c>
      <c r="AK147" s="49">
        <f t="shared" ref="AK147:AK177" si="22">AA147-AA112</f>
        <v>1.3563899999999851E-3</v>
      </c>
    </row>
    <row r="148" spans="1:37">
      <c r="B148" t="s">
        <v>147</v>
      </c>
      <c r="C148">
        <v>0</v>
      </c>
      <c r="D148">
        <v>0</v>
      </c>
      <c r="E148">
        <v>0</v>
      </c>
      <c r="F148">
        <v>0</v>
      </c>
      <c r="G148">
        <v>0</v>
      </c>
      <c r="H148">
        <v>0</v>
      </c>
      <c r="I148">
        <v>0</v>
      </c>
      <c r="J148">
        <v>43</v>
      </c>
      <c r="K148">
        <v>43</v>
      </c>
      <c r="L148">
        <v>43</v>
      </c>
      <c r="M148">
        <v>43</v>
      </c>
      <c r="N148">
        <v>43</v>
      </c>
      <c r="O148">
        <v>43</v>
      </c>
      <c r="P148">
        <v>43</v>
      </c>
      <c r="S148" t="s">
        <v>147</v>
      </c>
      <c r="T148" t="s">
        <v>266</v>
      </c>
      <c r="U148" t="s">
        <v>266</v>
      </c>
      <c r="V148" t="s">
        <v>266</v>
      </c>
      <c r="W148">
        <v>0</v>
      </c>
      <c r="X148">
        <v>0</v>
      </c>
      <c r="Y148">
        <v>0</v>
      </c>
      <c r="Z148" s="49">
        <v>0</v>
      </c>
      <c r="AA148" s="49">
        <v>0.86038718999999997</v>
      </c>
      <c r="AB148" s="49">
        <v>0.86211528000000004</v>
      </c>
      <c r="AC148" s="49">
        <v>0.86247335000000003</v>
      </c>
      <c r="AD148" s="49">
        <v>0.86487603000000002</v>
      </c>
      <c r="AE148" s="49">
        <v>0.86606000000000005</v>
      </c>
      <c r="AF148" s="49">
        <v>0.86687186999999999</v>
      </c>
      <c r="AG148" s="49">
        <v>0.87940096999999995</v>
      </c>
      <c r="AH148" s="49">
        <f t="shared" si="19"/>
        <v>0.86038718999999997</v>
      </c>
      <c r="AI148" s="49">
        <f t="shared" si="20"/>
        <v>0.87940096999999995</v>
      </c>
      <c r="AJ148">
        <f t="shared" si="21"/>
        <v>1.901377999999998E-2</v>
      </c>
      <c r="AK148" s="49">
        <f t="shared" si="22"/>
        <v>0.86038718999999997</v>
      </c>
    </row>
    <row r="149" spans="1:37">
      <c r="B149" t="s">
        <v>62</v>
      </c>
      <c r="C149">
        <v>0</v>
      </c>
      <c r="D149">
        <v>0</v>
      </c>
      <c r="E149">
        <v>0</v>
      </c>
      <c r="F149">
        <v>0</v>
      </c>
      <c r="G149">
        <v>0</v>
      </c>
      <c r="H149">
        <v>0</v>
      </c>
      <c r="I149">
        <v>41</v>
      </c>
      <c r="J149">
        <v>41</v>
      </c>
      <c r="K149">
        <v>41</v>
      </c>
      <c r="L149">
        <v>41</v>
      </c>
      <c r="M149">
        <v>41</v>
      </c>
      <c r="N149">
        <v>41</v>
      </c>
      <c r="O149">
        <v>40</v>
      </c>
      <c r="P149">
        <v>0</v>
      </c>
      <c r="S149" t="s">
        <v>62</v>
      </c>
      <c r="T149" t="s">
        <v>266</v>
      </c>
      <c r="U149" t="s">
        <v>266</v>
      </c>
      <c r="V149" t="s">
        <v>266</v>
      </c>
      <c r="W149">
        <v>0</v>
      </c>
      <c r="X149">
        <v>0</v>
      </c>
      <c r="Y149">
        <v>0</v>
      </c>
      <c r="Z149" s="49">
        <v>0.82673355999999998</v>
      </c>
      <c r="AA149" s="49">
        <v>0.87211335000000001</v>
      </c>
      <c r="AB149" s="49">
        <v>0.87835940000000001</v>
      </c>
      <c r="AC149" s="49">
        <v>0.87254710000000002</v>
      </c>
      <c r="AD149" s="49">
        <v>0.87819501</v>
      </c>
      <c r="AE149" s="49">
        <v>0.86462675</v>
      </c>
      <c r="AF149" s="49">
        <v>0.84433877999999996</v>
      </c>
      <c r="AG149" s="49" t="s">
        <v>266</v>
      </c>
      <c r="AH149" s="49">
        <f t="shared" si="19"/>
        <v>0.84433877999999996</v>
      </c>
      <c r="AI149" s="49">
        <f t="shared" si="20"/>
        <v>0.87835940000000001</v>
      </c>
      <c r="AJ149">
        <f t="shared" si="21"/>
        <v>3.4020620000000057E-2</v>
      </c>
      <c r="AK149" s="49">
        <f t="shared" si="22"/>
        <v>0</v>
      </c>
    </row>
    <row r="150" spans="1:37">
      <c r="B150" t="s">
        <v>115</v>
      </c>
      <c r="C150">
        <v>0</v>
      </c>
      <c r="D150">
        <v>0</v>
      </c>
      <c r="E150">
        <v>0</v>
      </c>
      <c r="F150">
        <v>0</v>
      </c>
      <c r="G150">
        <v>0</v>
      </c>
      <c r="H150">
        <v>0</v>
      </c>
      <c r="I150">
        <v>0</v>
      </c>
      <c r="J150">
        <v>42</v>
      </c>
      <c r="K150">
        <v>42</v>
      </c>
      <c r="L150">
        <v>43</v>
      </c>
      <c r="M150">
        <v>43</v>
      </c>
      <c r="N150">
        <v>42</v>
      </c>
      <c r="O150">
        <v>43</v>
      </c>
      <c r="P150">
        <v>43</v>
      </c>
      <c r="S150" t="s">
        <v>115</v>
      </c>
      <c r="T150" t="s">
        <v>266</v>
      </c>
      <c r="U150">
        <v>0</v>
      </c>
      <c r="V150">
        <v>0</v>
      </c>
      <c r="W150">
        <v>0</v>
      </c>
      <c r="X150">
        <v>0</v>
      </c>
      <c r="Y150">
        <v>0</v>
      </c>
      <c r="Z150" s="49">
        <v>0</v>
      </c>
      <c r="AA150" s="49">
        <v>0.81157634999999995</v>
      </c>
      <c r="AB150" s="49">
        <v>0.82348836999999997</v>
      </c>
      <c r="AC150" s="49">
        <v>0.81861349000000005</v>
      </c>
      <c r="AD150" s="49">
        <v>0.81929940999999995</v>
      </c>
      <c r="AE150" s="49">
        <v>0.82097697000000003</v>
      </c>
      <c r="AF150" s="49">
        <v>0.82814319000000003</v>
      </c>
      <c r="AG150" s="49">
        <v>0.83964846999999998</v>
      </c>
      <c r="AH150" s="49">
        <f t="shared" si="19"/>
        <v>0.81157634999999995</v>
      </c>
      <c r="AI150" s="49">
        <f t="shared" si="20"/>
        <v>0.83964846999999998</v>
      </c>
      <c r="AJ150">
        <f t="shared" si="21"/>
        <v>2.8072120000000034E-2</v>
      </c>
      <c r="AK150" s="49">
        <f t="shared" si="22"/>
        <v>0</v>
      </c>
    </row>
    <row r="151" spans="1:37">
      <c r="B151" t="s">
        <v>262</v>
      </c>
      <c r="C151">
        <v>0</v>
      </c>
      <c r="D151">
        <v>0</v>
      </c>
      <c r="E151">
        <v>0</v>
      </c>
      <c r="F151">
        <v>0</v>
      </c>
      <c r="G151">
        <v>0</v>
      </c>
      <c r="H151">
        <v>0</v>
      </c>
      <c r="I151">
        <v>0</v>
      </c>
      <c r="J151">
        <v>43</v>
      </c>
      <c r="K151">
        <v>43</v>
      </c>
      <c r="L151">
        <v>43</v>
      </c>
      <c r="M151">
        <v>43</v>
      </c>
      <c r="N151">
        <v>43</v>
      </c>
      <c r="O151">
        <v>43</v>
      </c>
      <c r="P151">
        <v>43</v>
      </c>
      <c r="S151" t="s">
        <v>262</v>
      </c>
      <c r="T151" t="s">
        <v>266</v>
      </c>
      <c r="U151">
        <v>0</v>
      </c>
      <c r="V151">
        <v>0</v>
      </c>
      <c r="W151">
        <v>0</v>
      </c>
      <c r="X151">
        <v>0</v>
      </c>
      <c r="Y151">
        <v>0</v>
      </c>
      <c r="Z151" s="49">
        <v>0</v>
      </c>
      <c r="AA151" s="49">
        <v>0.88874416000000001</v>
      </c>
      <c r="AB151" s="49">
        <v>0.88988924999999997</v>
      </c>
      <c r="AC151" s="49">
        <v>0.88979277000000001</v>
      </c>
      <c r="AD151" s="49">
        <v>0.89528078</v>
      </c>
      <c r="AE151" s="49">
        <v>0.90171144000000003</v>
      </c>
      <c r="AF151" s="49">
        <v>0.90520294000000001</v>
      </c>
      <c r="AG151" s="49">
        <v>0.91190037000000002</v>
      </c>
      <c r="AH151" s="49">
        <f t="shared" si="19"/>
        <v>0.88874416000000001</v>
      </c>
      <c r="AI151" s="49">
        <f t="shared" si="20"/>
        <v>0.91190037000000002</v>
      </c>
      <c r="AJ151">
        <f t="shared" si="21"/>
        <v>2.315621000000001E-2</v>
      </c>
      <c r="AK151" s="49">
        <f t="shared" si="22"/>
        <v>7.6619999999971711E-5</v>
      </c>
    </row>
    <row r="152" spans="1:37">
      <c r="A152" t="s">
        <v>287</v>
      </c>
      <c r="B152" t="s">
        <v>49</v>
      </c>
      <c r="C152">
        <v>0</v>
      </c>
      <c r="D152">
        <v>0</v>
      </c>
      <c r="E152">
        <v>0</v>
      </c>
      <c r="F152">
        <v>0</v>
      </c>
      <c r="G152">
        <v>0</v>
      </c>
      <c r="H152">
        <v>0</v>
      </c>
      <c r="I152">
        <v>0</v>
      </c>
      <c r="J152">
        <v>38</v>
      </c>
      <c r="K152">
        <v>38</v>
      </c>
      <c r="L152">
        <v>38</v>
      </c>
      <c r="M152">
        <v>38</v>
      </c>
      <c r="N152" s="44">
        <v>9</v>
      </c>
      <c r="O152" s="44">
        <v>9</v>
      </c>
      <c r="P152" s="44">
        <v>9</v>
      </c>
      <c r="S152" t="s">
        <v>49</v>
      </c>
      <c r="T152" t="s">
        <v>266</v>
      </c>
      <c r="U152" t="s">
        <v>266</v>
      </c>
      <c r="V152" t="s">
        <v>266</v>
      </c>
      <c r="W152">
        <v>0</v>
      </c>
      <c r="X152">
        <v>0</v>
      </c>
      <c r="Y152">
        <v>0</v>
      </c>
      <c r="Z152" s="49">
        <v>0</v>
      </c>
      <c r="AA152" s="49">
        <v>0.93132729000000003</v>
      </c>
      <c r="AB152" s="49">
        <v>0.93398910000000002</v>
      </c>
      <c r="AC152" s="49">
        <v>0.93237627999999995</v>
      </c>
      <c r="AD152" s="49">
        <v>0.92909534999999999</v>
      </c>
      <c r="AE152" s="49">
        <v>0.92233511999999995</v>
      </c>
      <c r="AF152" s="49">
        <v>0.92433957</v>
      </c>
      <c r="AG152" s="49">
        <v>0.93075527999999996</v>
      </c>
      <c r="AH152" s="49">
        <f t="shared" si="19"/>
        <v>0.92233511999999995</v>
      </c>
      <c r="AI152" s="49">
        <f t="shared" si="20"/>
        <v>0.93398910000000002</v>
      </c>
      <c r="AJ152">
        <f t="shared" si="21"/>
        <v>1.1653980000000064E-2</v>
      </c>
      <c r="AK152" s="49">
        <f t="shared" si="22"/>
        <v>0</v>
      </c>
    </row>
    <row r="153" spans="1:37">
      <c r="B153" t="s">
        <v>11</v>
      </c>
      <c r="C153">
        <v>0</v>
      </c>
      <c r="D153">
        <v>0</v>
      </c>
      <c r="E153">
        <v>0</v>
      </c>
      <c r="F153">
        <v>0</v>
      </c>
      <c r="G153">
        <v>0</v>
      </c>
      <c r="H153">
        <v>0</v>
      </c>
      <c r="I153">
        <v>0</v>
      </c>
      <c r="J153">
        <v>41</v>
      </c>
      <c r="K153">
        <v>41</v>
      </c>
      <c r="L153">
        <v>41</v>
      </c>
      <c r="M153">
        <v>42</v>
      </c>
      <c r="N153">
        <v>42</v>
      </c>
      <c r="O153">
        <v>42</v>
      </c>
      <c r="P153">
        <v>42</v>
      </c>
      <c r="S153" t="s">
        <v>11</v>
      </c>
      <c r="T153">
        <v>0</v>
      </c>
      <c r="U153">
        <v>0</v>
      </c>
      <c r="V153">
        <v>0</v>
      </c>
      <c r="W153">
        <v>0</v>
      </c>
      <c r="X153">
        <v>0</v>
      </c>
      <c r="Y153">
        <v>0</v>
      </c>
      <c r="Z153" s="49">
        <v>0</v>
      </c>
      <c r="AA153" s="49">
        <v>0.89925834000000004</v>
      </c>
      <c r="AB153" s="49">
        <v>0.88286173000000001</v>
      </c>
      <c r="AC153" s="49">
        <v>0.87433649999999996</v>
      </c>
      <c r="AD153" s="49">
        <v>0.84903664999999995</v>
      </c>
      <c r="AE153" s="49">
        <v>0.85322522999999995</v>
      </c>
      <c r="AF153" s="49">
        <v>0.89342122000000002</v>
      </c>
      <c r="AG153" s="50">
        <v>0.82386364000000001</v>
      </c>
      <c r="AH153" s="49">
        <f t="shared" si="19"/>
        <v>0.82386364000000001</v>
      </c>
      <c r="AI153" s="49">
        <f t="shared" si="20"/>
        <v>0.89925834000000004</v>
      </c>
      <c r="AJ153">
        <f t="shared" si="21"/>
        <v>7.5394700000000037E-2</v>
      </c>
      <c r="AK153" s="49">
        <f t="shared" si="22"/>
        <v>1.5203950000000077E-2</v>
      </c>
    </row>
    <row r="154" spans="1:37">
      <c r="B154" t="s">
        <v>263</v>
      </c>
      <c r="C154">
        <v>0</v>
      </c>
      <c r="D154">
        <v>0</v>
      </c>
      <c r="E154">
        <v>0</v>
      </c>
      <c r="F154">
        <v>0</v>
      </c>
      <c r="G154">
        <v>0</v>
      </c>
      <c r="H154">
        <v>0</v>
      </c>
      <c r="I154">
        <v>41</v>
      </c>
      <c r="J154">
        <v>42</v>
      </c>
      <c r="K154">
        <v>42</v>
      </c>
      <c r="L154">
        <v>42</v>
      </c>
      <c r="M154">
        <v>41</v>
      </c>
      <c r="N154">
        <v>42</v>
      </c>
      <c r="O154">
        <v>41</v>
      </c>
      <c r="P154">
        <v>41</v>
      </c>
      <c r="S154" t="s">
        <v>263</v>
      </c>
      <c r="T154">
        <v>0</v>
      </c>
      <c r="U154">
        <v>0</v>
      </c>
      <c r="V154">
        <v>0</v>
      </c>
      <c r="W154">
        <v>0</v>
      </c>
      <c r="X154">
        <v>0</v>
      </c>
      <c r="Y154">
        <v>0</v>
      </c>
      <c r="Z154" s="49">
        <v>0.82566247999999998</v>
      </c>
      <c r="AA154" s="49">
        <v>0.83148845999999998</v>
      </c>
      <c r="AB154" s="49">
        <v>0.84408782000000004</v>
      </c>
      <c r="AC154" s="49">
        <v>0.84878049</v>
      </c>
      <c r="AD154" s="49">
        <v>0.87195847000000004</v>
      </c>
      <c r="AE154" s="49">
        <v>0.87731245000000002</v>
      </c>
      <c r="AF154" s="49">
        <v>0.88577044999999999</v>
      </c>
      <c r="AG154" s="49">
        <v>0.88724199000000004</v>
      </c>
      <c r="AH154" s="49">
        <f t="shared" si="19"/>
        <v>0.83148845999999998</v>
      </c>
      <c r="AI154" s="49">
        <f t="shared" si="20"/>
        <v>0.88724199000000004</v>
      </c>
      <c r="AJ154">
        <f t="shared" si="21"/>
        <v>5.5753530000000051E-2</v>
      </c>
      <c r="AK154" s="49">
        <f t="shared" si="22"/>
        <v>0</v>
      </c>
    </row>
    <row r="155" spans="1:37">
      <c r="B155" t="s">
        <v>19</v>
      </c>
      <c r="C155">
        <v>0</v>
      </c>
      <c r="D155">
        <v>0</v>
      </c>
      <c r="E155">
        <v>0</v>
      </c>
      <c r="F155">
        <v>0</v>
      </c>
      <c r="G155">
        <v>0</v>
      </c>
      <c r="H155">
        <v>0</v>
      </c>
      <c r="I155">
        <v>0</v>
      </c>
      <c r="J155">
        <v>41</v>
      </c>
      <c r="K155">
        <v>42</v>
      </c>
      <c r="L155">
        <v>42</v>
      </c>
      <c r="M155">
        <v>42</v>
      </c>
      <c r="N155">
        <v>42</v>
      </c>
      <c r="O155">
        <v>43</v>
      </c>
      <c r="P155">
        <v>43</v>
      </c>
      <c r="S155" t="s">
        <v>19</v>
      </c>
      <c r="T155">
        <v>0</v>
      </c>
      <c r="U155">
        <v>0</v>
      </c>
      <c r="V155">
        <v>0</v>
      </c>
      <c r="W155">
        <v>0</v>
      </c>
      <c r="X155">
        <v>0</v>
      </c>
      <c r="Y155">
        <v>0</v>
      </c>
      <c r="Z155" s="49">
        <v>0</v>
      </c>
      <c r="AA155" s="49">
        <v>0.80145553999999997</v>
      </c>
      <c r="AB155" s="49">
        <v>0.79271639000000005</v>
      </c>
      <c r="AC155" s="49">
        <v>0.78448194999999998</v>
      </c>
      <c r="AD155" s="49">
        <v>0.79412238000000002</v>
      </c>
      <c r="AE155" s="49">
        <v>0.79698296999999996</v>
      </c>
      <c r="AF155" s="49">
        <v>0.79567522000000002</v>
      </c>
      <c r="AG155" s="49">
        <v>0.79667728999999998</v>
      </c>
      <c r="AH155" s="49">
        <f t="shared" si="19"/>
        <v>0.78448194999999998</v>
      </c>
      <c r="AI155" s="49">
        <f t="shared" si="20"/>
        <v>0.80145553999999997</v>
      </c>
      <c r="AJ155">
        <f t="shared" si="21"/>
        <v>1.6973589999999983E-2</v>
      </c>
      <c r="AK155" s="49">
        <f t="shared" si="22"/>
        <v>0</v>
      </c>
    </row>
    <row r="156" spans="1:37">
      <c r="B156" t="s">
        <v>72</v>
      </c>
      <c r="C156">
        <v>0</v>
      </c>
      <c r="D156">
        <v>0</v>
      </c>
      <c r="E156">
        <v>0</v>
      </c>
      <c r="F156">
        <v>0</v>
      </c>
      <c r="G156">
        <v>0</v>
      </c>
      <c r="H156">
        <v>0</v>
      </c>
      <c r="I156">
        <v>42</v>
      </c>
      <c r="J156">
        <v>42</v>
      </c>
      <c r="K156">
        <v>41</v>
      </c>
      <c r="L156">
        <v>41</v>
      </c>
      <c r="M156">
        <v>41</v>
      </c>
      <c r="N156">
        <v>41</v>
      </c>
      <c r="O156">
        <v>41</v>
      </c>
      <c r="P156">
        <v>41</v>
      </c>
      <c r="S156" t="s">
        <v>72</v>
      </c>
      <c r="T156">
        <v>0</v>
      </c>
      <c r="U156">
        <v>0</v>
      </c>
      <c r="V156">
        <v>0</v>
      </c>
      <c r="W156">
        <v>0</v>
      </c>
      <c r="X156">
        <v>0</v>
      </c>
      <c r="Y156">
        <v>0</v>
      </c>
      <c r="Z156" s="49">
        <v>0.85732111</v>
      </c>
      <c r="AA156" s="49">
        <v>0.82755926999999996</v>
      </c>
      <c r="AB156" s="49">
        <v>0.83217187000000004</v>
      </c>
      <c r="AC156" s="49">
        <v>0.84499376000000004</v>
      </c>
      <c r="AD156" s="49">
        <v>0.85269857000000004</v>
      </c>
      <c r="AE156" s="49">
        <v>0.85490235000000003</v>
      </c>
      <c r="AF156" s="49">
        <v>0.86785266000000005</v>
      </c>
      <c r="AG156" s="49">
        <v>0.87146104000000002</v>
      </c>
      <c r="AH156" s="49">
        <f t="shared" si="19"/>
        <v>0.82755926999999996</v>
      </c>
      <c r="AI156" s="49">
        <f t="shared" si="20"/>
        <v>0.87146104000000002</v>
      </c>
      <c r="AJ156">
        <f t="shared" si="21"/>
        <v>4.3901770000000062E-2</v>
      </c>
      <c r="AK156" s="49">
        <f t="shared" si="22"/>
        <v>0</v>
      </c>
    </row>
    <row r="157" spans="1:37">
      <c r="B157" t="s">
        <v>208</v>
      </c>
      <c r="C157">
        <v>0</v>
      </c>
      <c r="D157">
        <v>0</v>
      </c>
      <c r="E157">
        <v>0</v>
      </c>
      <c r="F157">
        <v>0</v>
      </c>
      <c r="G157">
        <v>0</v>
      </c>
      <c r="H157">
        <v>0</v>
      </c>
      <c r="I157">
        <v>0</v>
      </c>
      <c r="J157">
        <v>42</v>
      </c>
      <c r="K157">
        <v>42</v>
      </c>
      <c r="L157">
        <v>42</v>
      </c>
      <c r="M157">
        <v>42</v>
      </c>
      <c r="N157">
        <v>42</v>
      </c>
      <c r="O157">
        <v>42</v>
      </c>
      <c r="P157">
        <v>42</v>
      </c>
      <c r="S157" t="s">
        <v>208</v>
      </c>
      <c r="T157">
        <v>0</v>
      </c>
      <c r="U157">
        <v>0</v>
      </c>
      <c r="V157">
        <v>0</v>
      </c>
      <c r="W157">
        <v>0</v>
      </c>
      <c r="X157">
        <v>0</v>
      </c>
      <c r="Y157">
        <v>0</v>
      </c>
      <c r="Z157" s="49">
        <v>0</v>
      </c>
      <c r="AA157" s="49">
        <v>0.87160952999999997</v>
      </c>
      <c r="AB157" s="49">
        <v>0.85042976000000003</v>
      </c>
      <c r="AC157" s="49">
        <v>0.87890827000000005</v>
      </c>
      <c r="AD157" s="49">
        <v>0.88975433999999998</v>
      </c>
      <c r="AE157" s="49">
        <v>0.89033377000000002</v>
      </c>
      <c r="AF157" s="49">
        <v>0.89324840999999999</v>
      </c>
      <c r="AG157" s="49">
        <v>0.89337272999999995</v>
      </c>
      <c r="AH157" s="49">
        <f t="shared" si="19"/>
        <v>0.85042976000000003</v>
      </c>
      <c r="AI157" s="49">
        <f t="shared" si="20"/>
        <v>0.89337272999999995</v>
      </c>
      <c r="AJ157">
        <f t="shared" si="21"/>
        <v>4.2942969999999914E-2</v>
      </c>
      <c r="AK157" s="49">
        <f t="shared" si="22"/>
        <v>0.87160952999999997</v>
      </c>
    </row>
    <row r="158" spans="1:37">
      <c r="B158" t="s">
        <v>53</v>
      </c>
      <c r="C158">
        <v>0</v>
      </c>
      <c r="D158">
        <v>0</v>
      </c>
      <c r="E158">
        <v>0</v>
      </c>
      <c r="F158">
        <v>0</v>
      </c>
      <c r="G158">
        <v>0</v>
      </c>
      <c r="H158">
        <v>0</v>
      </c>
      <c r="I158">
        <v>0</v>
      </c>
      <c r="J158">
        <v>41</v>
      </c>
      <c r="K158">
        <v>41</v>
      </c>
      <c r="L158">
        <v>41</v>
      </c>
      <c r="M158">
        <v>41</v>
      </c>
      <c r="N158">
        <v>42</v>
      </c>
      <c r="O158">
        <v>42</v>
      </c>
      <c r="P158">
        <v>42</v>
      </c>
      <c r="S158" t="s">
        <v>53</v>
      </c>
      <c r="T158">
        <v>0</v>
      </c>
      <c r="U158">
        <v>0</v>
      </c>
      <c r="V158">
        <v>0</v>
      </c>
      <c r="W158">
        <v>0</v>
      </c>
      <c r="X158">
        <v>0</v>
      </c>
      <c r="Y158">
        <v>0</v>
      </c>
      <c r="Z158" s="49">
        <v>0</v>
      </c>
      <c r="AA158" s="49">
        <v>0.84684795000000002</v>
      </c>
      <c r="AB158" s="49">
        <v>0.85135134999999995</v>
      </c>
      <c r="AC158" s="49">
        <v>0.86498324999999998</v>
      </c>
      <c r="AD158" s="49">
        <v>0.86326256999999995</v>
      </c>
      <c r="AE158" s="49">
        <v>0.87518680000000004</v>
      </c>
      <c r="AF158" s="49">
        <v>0.87788199</v>
      </c>
      <c r="AG158" s="49">
        <v>0.87403792999999996</v>
      </c>
      <c r="AH158" s="49">
        <f t="shared" si="19"/>
        <v>0.84684795000000002</v>
      </c>
      <c r="AI158" s="49">
        <f t="shared" si="20"/>
        <v>0.87788199</v>
      </c>
      <c r="AJ158">
        <f t="shared" si="21"/>
        <v>3.1034039999999985E-2</v>
      </c>
      <c r="AK158" s="49">
        <f t="shared" si="22"/>
        <v>-1.4754289999999948E-2</v>
      </c>
    </row>
    <row r="159" spans="1:37">
      <c r="B159" t="s">
        <v>264</v>
      </c>
      <c r="C159">
        <v>0</v>
      </c>
      <c r="D159">
        <v>0</v>
      </c>
      <c r="E159">
        <v>0</v>
      </c>
      <c r="F159">
        <v>0</v>
      </c>
      <c r="G159">
        <v>0</v>
      </c>
      <c r="H159">
        <v>0</v>
      </c>
      <c r="I159">
        <v>0</v>
      </c>
      <c r="J159">
        <v>43</v>
      </c>
      <c r="K159">
        <v>43</v>
      </c>
      <c r="L159">
        <v>43</v>
      </c>
      <c r="M159">
        <v>43</v>
      </c>
      <c r="N159">
        <v>43</v>
      </c>
      <c r="O159">
        <v>43</v>
      </c>
      <c r="P159">
        <v>43</v>
      </c>
      <c r="S159" t="s">
        <v>264</v>
      </c>
      <c r="T159" t="s">
        <v>266</v>
      </c>
      <c r="U159" t="s">
        <v>266</v>
      </c>
      <c r="V159" t="s">
        <v>266</v>
      </c>
      <c r="W159" t="s">
        <v>266</v>
      </c>
      <c r="X159" t="s">
        <v>266</v>
      </c>
      <c r="Y159" t="s">
        <v>266</v>
      </c>
      <c r="Z159" s="49">
        <v>0</v>
      </c>
      <c r="AA159" s="49">
        <v>0.81256002000000005</v>
      </c>
      <c r="AB159" s="49">
        <v>0.78918109999999997</v>
      </c>
      <c r="AC159" s="49">
        <v>0.81744280999999996</v>
      </c>
      <c r="AD159" s="49">
        <v>0.82404522999999996</v>
      </c>
      <c r="AE159" s="49">
        <v>0.84120048999999997</v>
      </c>
      <c r="AF159" s="49">
        <v>0.83264758000000005</v>
      </c>
      <c r="AG159" s="49">
        <v>0.79763786000000003</v>
      </c>
      <c r="AH159" s="49">
        <f t="shared" si="19"/>
        <v>0.78918109999999997</v>
      </c>
      <c r="AI159" s="49">
        <f t="shared" si="20"/>
        <v>0.84120048999999997</v>
      </c>
      <c r="AJ159">
        <f t="shared" si="21"/>
        <v>5.2019389999999999E-2</v>
      </c>
      <c r="AK159" s="49">
        <f t="shared" si="22"/>
        <v>0</v>
      </c>
    </row>
    <row r="160" spans="1:37">
      <c r="B160" t="s">
        <v>151</v>
      </c>
      <c r="C160">
        <v>0</v>
      </c>
      <c r="D160">
        <v>0</v>
      </c>
      <c r="E160">
        <v>0</v>
      </c>
      <c r="F160">
        <v>0</v>
      </c>
      <c r="G160">
        <v>0</v>
      </c>
      <c r="H160">
        <v>0</v>
      </c>
      <c r="I160">
        <v>0</v>
      </c>
      <c r="J160">
        <v>42</v>
      </c>
      <c r="K160">
        <v>42</v>
      </c>
      <c r="L160">
        <v>42</v>
      </c>
      <c r="M160">
        <v>42</v>
      </c>
      <c r="N160">
        <v>42</v>
      </c>
      <c r="O160">
        <v>42</v>
      </c>
      <c r="P160">
        <v>42</v>
      </c>
      <c r="S160" t="s">
        <v>151</v>
      </c>
      <c r="T160" t="s">
        <v>266</v>
      </c>
      <c r="U160">
        <v>0</v>
      </c>
      <c r="V160">
        <v>0</v>
      </c>
      <c r="W160">
        <v>0</v>
      </c>
      <c r="X160">
        <v>0</v>
      </c>
      <c r="Y160">
        <v>0</v>
      </c>
      <c r="Z160" s="49">
        <v>0</v>
      </c>
      <c r="AA160" s="49">
        <v>0.86115803999999996</v>
      </c>
      <c r="AB160" s="49">
        <v>0.86352790999999995</v>
      </c>
      <c r="AC160" s="49">
        <v>0.85892612000000002</v>
      </c>
      <c r="AD160" s="49">
        <v>0.86338245999999996</v>
      </c>
      <c r="AE160" s="49">
        <v>0.86367528999999998</v>
      </c>
      <c r="AF160" s="49">
        <v>0.87115317000000003</v>
      </c>
      <c r="AG160" s="49">
        <v>0.81558176000000004</v>
      </c>
      <c r="AH160" s="49">
        <f t="shared" si="19"/>
        <v>0.81558176000000004</v>
      </c>
      <c r="AI160" s="49">
        <f t="shared" si="20"/>
        <v>0.87115317000000003</v>
      </c>
      <c r="AJ160">
        <f t="shared" si="21"/>
        <v>5.5571409999999988E-2</v>
      </c>
      <c r="AK160" s="49">
        <f t="shared" si="22"/>
        <v>0</v>
      </c>
    </row>
    <row r="161" spans="1:37">
      <c r="A161" t="s">
        <v>287</v>
      </c>
      <c r="B161" t="s">
        <v>39</v>
      </c>
      <c r="C161">
        <v>0</v>
      </c>
      <c r="D161">
        <v>0</v>
      </c>
      <c r="E161">
        <v>0</v>
      </c>
      <c r="F161">
        <v>0</v>
      </c>
      <c r="G161">
        <v>0</v>
      </c>
      <c r="H161">
        <v>0</v>
      </c>
      <c r="I161">
        <v>0</v>
      </c>
      <c r="J161" s="44">
        <v>25</v>
      </c>
      <c r="K161" s="44">
        <v>26</v>
      </c>
      <c r="L161" s="44">
        <v>25</v>
      </c>
      <c r="M161" s="44">
        <v>25</v>
      </c>
      <c r="N161" s="44">
        <v>25</v>
      </c>
      <c r="O161" s="44">
        <v>25</v>
      </c>
      <c r="P161" s="44">
        <v>25</v>
      </c>
      <c r="S161" t="s">
        <v>39</v>
      </c>
      <c r="T161">
        <v>0</v>
      </c>
      <c r="U161">
        <v>0</v>
      </c>
      <c r="V161">
        <v>0</v>
      </c>
      <c r="W161">
        <v>0</v>
      </c>
      <c r="X161">
        <v>0</v>
      </c>
      <c r="Y161">
        <v>0</v>
      </c>
      <c r="Z161" s="49">
        <v>0</v>
      </c>
      <c r="AA161" s="49">
        <v>0.86927997000000001</v>
      </c>
      <c r="AB161" s="49">
        <v>0.86731440999999998</v>
      </c>
      <c r="AC161" s="49">
        <v>0.86967061000000001</v>
      </c>
      <c r="AD161" s="49">
        <v>0.84907292999999995</v>
      </c>
      <c r="AE161" s="49">
        <v>0.86886313000000004</v>
      </c>
      <c r="AF161" s="49">
        <v>0.86352357000000002</v>
      </c>
      <c r="AG161" s="49">
        <v>0.86307714999999996</v>
      </c>
      <c r="AH161" s="49">
        <f t="shared" si="19"/>
        <v>0.84907292999999995</v>
      </c>
      <c r="AI161" s="49">
        <f t="shared" si="20"/>
        <v>0.86967061000000001</v>
      </c>
      <c r="AJ161">
        <f t="shared" si="21"/>
        <v>2.0597680000000063E-2</v>
      </c>
      <c r="AK161" s="49">
        <f>AA161-AA126</f>
        <v>0.86927997000000001</v>
      </c>
    </row>
    <row r="162" spans="1:37">
      <c r="A162" t="s">
        <v>287</v>
      </c>
      <c r="B162" t="s">
        <v>36</v>
      </c>
      <c r="C162">
        <v>0</v>
      </c>
      <c r="D162">
        <v>0</v>
      </c>
      <c r="E162">
        <v>0</v>
      </c>
      <c r="F162">
        <v>0</v>
      </c>
      <c r="G162">
        <v>0</v>
      </c>
      <c r="H162">
        <v>0</v>
      </c>
      <c r="I162">
        <v>38</v>
      </c>
      <c r="J162">
        <v>39</v>
      </c>
      <c r="K162">
        <v>40</v>
      </c>
      <c r="L162">
        <v>39</v>
      </c>
      <c r="M162" s="44">
        <v>0</v>
      </c>
      <c r="N162" s="44">
        <v>0</v>
      </c>
      <c r="O162" s="44">
        <v>0</v>
      </c>
      <c r="P162" s="44">
        <v>0</v>
      </c>
      <c r="S162" t="s">
        <v>36</v>
      </c>
      <c r="T162">
        <v>0</v>
      </c>
      <c r="U162">
        <v>0</v>
      </c>
      <c r="V162">
        <v>0</v>
      </c>
      <c r="W162">
        <v>0</v>
      </c>
      <c r="X162">
        <v>0</v>
      </c>
      <c r="Y162">
        <v>0</v>
      </c>
      <c r="Z162" s="50">
        <v>0.91132042000000002</v>
      </c>
      <c r="AA162" s="50">
        <v>0.90025973999999997</v>
      </c>
      <c r="AB162" s="50">
        <v>0.90092561000000004</v>
      </c>
      <c r="AC162" s="50">
        <v>0.90241780999999999</v>
      </c>
      <c r="AD162" s="50">
        <v>0</v>
      </c>
      <c r="AE162" s="50">
        <v>0</v>
      </c>
      <c r="AF162" s="50">
        <v>0</v>
      </c>
      <c r="AG162" s="49" t="s">
        <v>266</v>
      </c>
      <c r="AH162" s="49">
        <f t="shared" si="19"/>
        <v>0</v>
      </c>
      <c r="AI162" s="49">
        <f t="shared" si="20"/>
        <v>0.90241780999999999</v>
      </c>
      <c r="AJ162">
        <f t="shared" si="21"/>
        <v>0.90241780999999999</v>
      </c>
      <c r="AK162" s="49">
        <f t="shared" si="22"/>
        <v>0</v>
      </c>
    </row>
    <row r="163" spans="1:37">
      <c r="B163" t="s">
        <v>26</v>
      </c>
      <c r="C163">
        <v>0</v>
      </c>
      <c r="D163">
        <v>0</v>
      </c>
      <c r="E163">
        <v>0</v>
      </c>
      <c r="F163">
        <v>0</v>
      </c>
      <c r="G163">
        <v>0</v>
      </c>
      <c r="H163">
        <v>0</v>
      </c>
      <c r="I163">
        <v>0</v>
      </c>
      <c r="J163">
        <v>42</v>
      </c>
      <c r="K163">
        <v>42</v>
      </c>
      <c r="L163">
        <v>42</v>
      </c>
      <c r="M163">
        <v>42</v>
      </c>
      <c r="N163">
        <v>42</v>
      </c>
      <c r="O163">
        <v>42</v>
      </c>
      <c r="P163">
        <v>42</v>
      </c>
      <c r="S163" t="s">
        <v>26</v>
      </c>
      <c r="T163">
        <v>0</v>
      </c>
      <c r="U163">
        <v>0</v>
      </c>
      <c r="V163">
        <v>0</v>
      </c>
      <c r="W163">
        <v>0</v>
      </c>
      <c r="X163">
        <v>0</v>
      </c>
      <c r="Y163">
        <v>0</v>
      </c>
      <c r="Z163" s="49">
        <v>0</v>
      </c>
      <c r="AA163" s="49">
        <v>0.84101764999999995</v>
      </c>
      <c r="AB163" s="49">
        <v>0.83425375999999996</v>
      </c>
      <c r="AC163" s="49">
        <v>0.83413071999999999</v>
      </c>
      <c r="AD163" s="49">
        <v>0.84333789999999997</v>
      </c>
      <c r="AE163" s="49">
        <v>0.86366595999999995</v>
      </c>
      <c r="AF163" s="49">
        <v>0.86523525000000001</v>
      </c>
      <c r="AG163" s="49">
        <v>0.85798755000000004</v>
      </c>
      <c r="AH163" s="49">
        <f t="shared" si="19"/>
        <v>0.83413071999999999</v>
      </c>
      <c r="AI163" s="49">
        <f t="shared" si="20"/>
        <v>0.86523525000000001</v>
      </c>
      <c r="AJ163">
        <f t="shared" si="21"/>
        <v>3.1104530000000019E-2</v>
      </c>
      <c r="AK163" s="49">
        <f t="shared" si="22"/>
        <v>0</v>
      </c>
    </row>
    <row r="164" spans="1:37">
      <c r="B164" t="s">
        <v>92</v>
      </c>
      <c r="C164">
        <v>0</v>
      </c>
      <c r="D164">
        <v>0</v>
      </c>
      <c r="E164">
        <v>0</v>
      </c>
      <c r="F164">
        <v>0</v>
      </c>
      <c r="G164">
        <v>0</v>
      </c>
      <c r="H164">
        <v>0</v>
      </c>
      <c r="I164">
        <v>0</v>
      </c>
      <c r="J164">
        <v>43</v>
      </c>
      <c r="K164">
        <v>43</v>
      </c>
      <c r="L164">
        <v>43</v>
      </c>
      <c r="M164">
        <v>43</v>
      </c>
      <c r="N164">
        <v>43</v>
      </c>
      <c r="O164">
        <v>42</v>
      </c>
      <c r="P164">
        <v>42</v>
      </c>
      <c r="S164" t="s">
        <v>92</v>
      </c>
      <c r="T164" t="s">
        <v>266</v>
      </c>
      <c r="U164">
        <v>0</v>
      </c>
      <c r="V164">
        <v>0</v>
      </c>
      <c r="W164">
        <v>0</v>
      </c>
      <c r="X164">
        <v>0</v>
      </c>
      <c r="Y164">
        <v>0</v>
      </c>
      <c r="Z164" s="49">
        <v>0</v>
      </c>
      <c r="AA164" s="49">
        <v>0.85828267000000003</v>
      </c>
      <c r="AB164" s="49">
        <v>0.87013483000000003</v>
      </c>
      <c r="AC164" s="49">
        <v>0.86888233999999998</v>
      </c>
      <c r="AD164" s="49">
        <v>0.87587658000000002</v>
      </c>
      <c r="AE164" s="49">
        <v>0.87589136999999995</v>
      </c>
      <c r="AF164" s="49">
        <v>0.87246685999999996</v>
      </c>
      <c r="AG164" s="49">
        <v>0.87449633999999998</v>
      </c>
      <c r="AH164" s="49">
        <f t="shared" si="19"/>
        <v>0.85828267000000003</v>
      </c>
      <c r="AI164" s="49">
        <f t="shared" si="20"/>
        <v>0.87589136999999995</v>
      </c>
      <c r="AJ164">
        <f t="shared" si="21"/>
        <v>1.7608699999999922E-2</v>
      </c>
      <c r="AK164" s="49">
        <f t="shared" si="22"/>
        <v>0</v>
      </c>
    </row>
    <row r="165" spans="1:37">
      <c r="B165" t="s">
        <v>150</v>
      </c>
      <c r="C165">
        <v>0</v>
      </c>
      <c r="D165">
        <v>0</v>
      </c>
      <c r="E165">
        <v>0</v>
      </c>
      <c r="F165">
        <v>0</v>
      </c>
      <c r="G165">
        <v>0</v>
      </c>
      <c r="H165">
        <v>0</v>
      </c>
      <c r="I165">
        <v>0</v>
      </c>
      <c r="J165">
        <v>41</v>
      </c>
      <c r="K165">
        <v>41</v>
      </c>
      <c r="L165">
        <v>42</v>
      </c>
      <c r="M165">
        <v>42</v>
      </c>
      <c r="N165">
        <v>41</v>
      </c>
      <c r="O165">
        <v>41</v>
      </c>
      <c r="P165">
        <v>40</v>
      </c>
      <c r="S165" t="s">
        <v>150</v>
      </c>
      <c r="T165">
        <v>0</v>
      </c>
      <c r="U165">
        <v>0</v>
      </c>
      <c r="V165">
        <v>0</v>
      </c>
      <c r="W165">
        <v>0</v>
      </c>
      <c r="X165">
        <v>0</v>
      </c>
      <c r="Y165">
        <v>0</v>
      </c>
      <c r="Z165" s="49">
        <v>0</v>
      </c>
      <c r="AA165" s="49">
        <v>0.88499209999999995</v>
      </c>
      <c r="AB165" s="49">
        <v>0.88927772999999999</v>
      </c>
      <c r="AC165" s="49">
        <v>0.87833961999999999</v>
      </c>
      <c r="AD165" s="49">
        <v>0.88479121999999999</v>
      </c>
      <c r="AE165" s="50">
        <v>0.89508474999999998</v>
      </c>
      <c r="AF165" s="50">
        <v>0.75830284999999997</v>
      </c>
      <c r="AG165" s="50">
        <v>0.73529005000000003</v>
      </c>
      <c r="AH165" s="49">
        <f t="shared" si="19"/>
        <v>0.73529005000000003</v>
      </c>
      <c r="AI165" s="49">
        <f t="shared" si="20"/>
        <v>0.89508474999999998</v>
      </c>
      <c r="AJ165">
        <f t="shared" si="21"/>
        <v>0.15979469999999996</v>
      </c>
      <c r="AK165" s="49">
        <f t="shared" si="22"/>
        <v>0</v>
      </c>
    </row>
    <row r="166" spans="1:37">
      <c r="B166" t="s">
        <v>96</v>
      </c>
      <c r="C166">
        <v>0</v>
      </c>
      <c r="D166">
        <v>0</v>
      </c>
      <c r="E166">
        <v>0</v>
      </c>
      <c r="F166">
        <v>0</v>
      </c>
      <c r="G166">
        <v>0</v>
      </c>
      <c r="H166">
        <v>0</v>
      </c>
      <c r="I166">
        <v>0</v>
      </c>
      <c r="J166">
        <v>41</v>
      </c>
      <c r="K166">
        <v>43</v>
      </c>
      <c r="L166">
        <v>43</v>
      </c>
      <c r="M166">
        <v>43</v>
      </c>
      <c r="N166">
        <v>43</v>
      </c>
      <c r="O166">
        <v>43</v>
      </c>
      <c r="P166">
        <v>43</v>
      </c>
      <c r="S166" t="s">
        <v>96</v>
      </c>
      <c r="T166" t="s">
        <v>266</v>
      </c>
      <c r="U166">
        <v>0</v>
      </c>
      <c r="V166">
        <v>0</v>
      </c>
      <c r="W166">
        <v>0</v>
      </c>
      <c r="X166">
        <v>0</v>
      </c>
      <c r="Y166">
        <v>0</v>
      </c>
      <c r="Z166" s="49">
        <v>0</v>
      </c>
      <c r="AA166" s="49">
        <v>0.86971357999999999</v>
      </c>
      <c r="AB166" s="49">
        <v>0.87787435000000003</v>
      </c>
      <c r="AC166" s="49">
        <v>0.86781543000000005</v>
      </c>
      <c r="AD166" s="49">
        <v>0.88071376000000001</v>
      </c>
      <c r="AE166" s="49">
        <v>0.87898721999999996</v>
      </c>
      <c r="AF166" s="49">
        <v>0.88215319000000003</v>
      </c>
      <c r="AG166" s="49">
        <v>0.87359034999999996</v>
      </c>
      <c r="AH166" s="49">
        <f t="shared" si="19"/>
        <v>0.86781543000000005</v>
      </c>
      <c r="AI166" s="49">
        <f t="shared" si="20"/>
        <v>0.88215319000000003</v>
      </c>
      <c r="AJ166">
        <f t="shared" si="21"/>
        <v>1.4337759999999977E-2</v>
      </c>
      <c r="AK166" s="49">
        <f t="shared" si="22"/>
        <v>0</v>
      </c>
    </row>
    <row r="167" spans="1:37">
      <c r="A167" t="s">
        <v>287</v>
      </c>
      <c r="B167" t="s">
        <v>68</v>
      </c>
      <c r="C167">
        <v>0</v>
      </c>
      <c r="D167">
        <v>0</v>
      </c>
      <c r="E167">
        <v>0</v>
      </c>
      <c r="F167">
        <v>0</v>
      </c>
      <c r="G167">
        <v>0</v>
      </c>
      <c r="H167">
        <v>0</v>
      </c>
      <c r="I167">
        <v>0</v>
      </c>
      <c r="J167" s="44">
        <v>10</v>
      </c>
      <c r="K167" s="44">
        <v>10</v>
      </c>
      <c r="L167" s="44">
        <v>10</v>
      </c>
      <c r="M167" s="44">
        <v>10</v>
      </c>
      <c r="N167" s="44">
        <v>10</v>
      </c>
      <c r="O167" s="44">
        <v>10</v>
      </c>
      <c r="P167" s="44">
        <v>10</v>
      </c>
      <c r="S167" t="s">
        <v>68</v>
      </c>
      <c r="T167" t="s">
        <v>266</v>
      </c>
      <c r="U167" t="s">
        <v>266</v>
      </c>
      <c r="V167" t="s">
        <v>266</v>
      </c>
      <c r="W167" t="s">
        <v>266</v>
      </c>
      <c r="X167" t="s">
        <v>266</v>
      </c>
      <c r="Y167">
        <v>0</v>
      </c>
      <c r="Z167" s="49">
        <v>0</v>
      </c>
      <c r="AA167" s="49">
        <v>0.83755303000000003</v>
      </c>
      <c r="AB167" s="49">
        <v>0.84788030000000003</v>
      </c>
      <c r="AC167" s="49">
        <v>0.85317356</v>
      </c>
      <c r="AD167" s="49">
        <v>0.85359373000000005</v>
      </c>
      <c r="AE167" s="49">
        <v>0.86703249999999998</v>
      </c>
      <c r="AF167" s="50">
        <v>0.86787411000000003</v>
      </c>
      <c r="AG167" s="50">
        <v>0.90950763999999995</v>
      </c>
      <c r="AH167" s="49">
        <f t="shared" si="19"/>
        <v>0.83755303000000003</v>
      </c>
      <c r="AI167" s="49">
        <f t="shared" si="20"/>
        <v>0.90950763999999995</v>
      </c>
      <c r="AJ167">
        <f t="shared" si="21"/>
        <v>7.1954609999999919E-2</v>
      </c>
      <c r="AK167" s="49">
        <f t="shared" si="22"/>
        <v>0</v>
      </c>
    </row>
    <row r="168" spans="1:37">
      <c r="B168" t="s">
        <v>160</v>
      </c>
      <c r="C168">
        <v>0</v>
      </c>
      <c r="D168">
        <v>0</v>
      </c>
      <c r="E168">
        <v>0</v>
      </c>
      <c r="F168">
        <v>0</v>
      </c>
      <c r="G168">
        <v>0</v>
      </c>
      <c r="H168">
        <v>0</v>
      </c>
      <c r="I168">
        <v>0</v>
      </c>
      <c r="J168">
        <v>41</v>
      </c>
      <c r="K168">
        <v>41</v>
      </c>
      <c r="L168">
        <v>44</v>
      </c>
      <c r="M168">
        <v>44</v>
      </c>
      <c r="N168">
        <v>44</v>
      </c>
      <c r="O168">
        <v>45</v>
      </c>
      <c r="P168">
        <v>44</v>
      </c>
      <c r="S168" t="s">
        <v>160</v>
      </c>
      <c r="T168" t="s">
        <v>266</v>
      </c>
      <c r="U168">
        <v>0</v>
      </c>
      <c r="V168">
        <v>0</v>
      </c>
      <c r="W168">
        <v>0</v>
      </c>
      <c r="X168">
        <v>0</v>
      </c>
      <c r="Y168">
        <v>0</v>
      </c>
      <c r="Z168" s="49">
        <v>0</v>
      </c>
      <c r="AA168" s="49">
        <v>0.86772419999999995</v>
      </c>
      <c r="AB168" s="49">
        <v>0.86113969999999995</v>
      </c>
      <c r="AC168" s="49">
        <v>0.85567479999999996</v>
      </c>
      <c r="AD168" s="49">
        <v>0.85589833999999998</v>
      </c>
      <c r="AE168" s="49">
        <v>0.86239034999999997</v>
      </c>
      <c r="AF168" s="49">
        <v>0.87570057000000001</v>
      </c>
      <c r="AG168" s="49">
        <v>0.87286050000000004</v>
      </c>
      <c r="AH168" s="49">
        <f t="shared" si="19"/>
        <v>0.85567479999999996</v>
      </c>
      <c r="AI168" s="49">
        <f t="shared" si="20"/>
        <v>0.87570057000000001</v>
      </c>
      <c r="AJ168">
        <f t="shared" si="21"/>
        <v>2.0025770000000054E-2</v>
      </c>
      <c r="AK168" s="49">
        <f t="shared" si="22"/>
        <v>4.1711399999999621E-3</v>
      </c>
    </row>
    <row r="169" spans="1:37">
      <c r="B169" t="s">
        <v>0</v>
      </c>
      <c r="C169">
        <v>0</v>
      </c>
      <c r="D169">
        <v>0</v>
      </c>
      <c r="E169">
        <v>0</v>
      </c>
      <c r="F169">
        <v>0</v>
      </c>
      <c r="G169">
        <v>0</v>
      </c>
      <c r="H169">
        <v>0</v>
      </c>
      <c r="I169">
        <v>0</v>
      </c>
      <c r="J169">
        <v>42</v>
      </c>
      <c r="K169">
        <v>42</v>
      </c>
      <c r="L169">
        <v>41</v>
      </c>
      <c r="M169">
        <v>39</v>
      </c>
      <c r="N169">
        <v>40</v>
      </c>
      <c r="O169">
        <v>42</v>
      </c>
      <c r="P169">
        <v>41</v>
      </c>
      <c r="S169" t="s">
        <v>0</v>
      </c>
      <c r="T169">
        <v>0</v>
      </c>
      <c r="U169">
        <v>0</v>
      </c>
      <c r="V169">
        <v>0</v>
      </c>
      <c r="W169">
        <v>0</v>
      </c>
      <c r="X169">
        <v>0</v>
      </c>
      <c r="Y169">
        <v>0</v>
      </c>
      <c r="Z169" s="49">
        <v>0</v>
      </c>
      <c r="AA169" s="50">
        <v>0.79759102999999998</v>
      </c>
      <c r="AB169" s="50">
        <v>0.87591693000000004</v>
      </c>
      <c r="AC169" s="50">
        <v>0.90316121999999999</v>
      </c>
      <c r="AD169" s="50">
        <v>0.73079954000000003</v>
      </c>
      <c r="AE169" s="50">
        <v>0.84820879999999998</v>
      </c>
      <c r="AF169" s="50">
        <v>0.85719701000000004</v>
      </c>
      <c r="AG169" s="50">
        <v>0.87223059000000003</v>
      </c>
      <c r="AH169" s="49">
        <f t="shared" si="19"/>
        <v>0.73079954000000003</v>
      </c>
      <c r="AI169" s="49">
        <f t="shared" si="20"/>
        <v>0.90316121999999999</v>
      </c>
      <c r="AJ169">
        <f t="shared" si="21"/>
        <v>0.17236167999999996</v>
      </c>
      <c r="AK169" s="49">
        <f t="shared" si="22"/>
        <v>-1.7998060000000038E-2</v>
      </c>
    </row>
    <row r="170" spans="1:37">
      <c r="B170" t="s">
        <v>232</v>
      </c>
      <c r="C170">
        <v>0</v>
      </c>
      <c r="D170">
        <v>0</v>
      </c>
      <c r="E170">
        <v>0</v>
      </c>
      <c r="F170">
        <v>0</v>
      </c>
      <c r="G170">
        <v>0</v>
      </c>
      <c r="H170">
        <v>0</v>
      </c>
      <c r="I170">
        <v>0</v>
      </c>
      <c r="J170">
        <v>43</v>
      </c>
      <c r="K170">
        <v>43</v>
      </c>
      <c r="L170">
        <v>43</v>
      </c>
      <c r="M170">
        <v>43</v>
      </c>
      <c r="N170">
        <v>43</v>
      </c>
      <c r="O170">
        <v>43</v>
      </c>
      <c r="P170">
        <v>43</v>
      </c>
      <c r="S170" t="s">
        <v>232</v>
      </c>
      <c r="T170" t="s">
        <v>266</v>
      </c>
      <c r="U170">
        <v>0</v>
      </c>
      <c r="V170">
        <v>0</v>
      </c>
      <c r="W170">
        <v>0</v>
      </c>
      <c r="X170">
        <v>0</v>
      </c>
      <c r="Y170">
        <v>0</v>
      </c>
      <c r="Z170" s="49">
        <v>0</v>
      </c>
      <c r="AA170" s="49">
        <v>0.81100569</v>
      </c>
      <c r="AB170" s="49">
        <v>0.8200558</v>
      </c>
      <c r="AC170" s="49">
        <v>0.80649188999999999</v>
      </c>
      <c r="AD170" s="49">
        <v>0.81340277999999999</v>
      </c>
      <c r="AE170" s="49">
        <v>0.79341516999999995</v>
      </c>
      <c r="AF170" s="49">
        <v>0.79248373999999999</v>
      </c>
      <c r="AG170" s="49">
        <v>0.78395119999999996</v>
      </c>
      <c r="AH170" s="49">
        <f t="shared" si="19"/>
        <v>0.78395119999999996</v>
      </c>
      <c r="AI170" s="49">
        <f t="shared" si="20"/>
        <v>0.8200558</v>
      </c>
      <c r="AJ170">
        <f t="shared" si="21"/>
        <v>3.6104600000000042E-2</v>
      </c>
      <c r="AK170" s="49">
        <f t="shared" si="22"/>
        <v>-5.9034999999996174E-4</v>
      </c>
    </row>
    <row r="171" spans="1:37">
      <c r="B171" t="s">
        <v>183</v>
      </c>
      <c r="C171">
        <v>0</v>
      </c>
      <c r="D171">
        <v>0</v>
      </c>
      <c r="E171">
        <v>0</v>
      </c>
      <c r="F171">
        <v>0</v>
      </c>
      <c r="G171">
        <v>0</v>
      </c>
      <c r="H171">
        <v>0</v>
      </c>
      <c r="I171">
        <v>0</v>
      </c>
      <c r="J171">
        <v>43</v>
      </c>
      <c r="K171">
        <v>40</v>
      </c>
      <c r="L171">
        <v>40</v>
      </c>
      <c r="M171">
        <v>40</v>
      </c>
      <c r="N171">
        <v>40</v>
      </c>
      <c r="O171">
        <v>40</v>
      </c>
      <c r="P171">
        <v>40</v>
      </c>
      <c r="S171" t="s">
        <v>183</v>
      </c>
      <c r="T171">
        <v>0</v>
      </c>
      <c r="U171">
        <v>0</v>
      </c>
      <c r="V171">
        <v>0</v>
      </c>
      <c r="W171">
        <v>0</v>
      </c>
      <c r="X171">
        <v>0</v>
      </c>
      <c r="Y171">
        <v>0</v>
      </c>
      <c r="Z171" s="49">
        <v>0</v>
      </c>
      <c r="AA171" s="49">
        <v>0.87396814</v>
      </c>
      <c r="AB171" s="49">
        <v>0.88058106999999997</v>
      </c>
      <c r="AC171" s="49">
        <v>0.88172265000000005</v>
      </c>
      <c r="AD171" s="49">
        <v>0.87419669</v>
      </c>
      <c r="AE171" s="49">
        <v>0.87735920999999994</v>
      </c>
      <c r="AF171" s="49">
        <v>0.87607025000000005</v>
      </c>
      <c r="AG171" s="49">
        <v>0.87303339999999996</v>
      </c>
      <c r="AH171" s="49">
        <f t="shared" si="19"/>
        <v>0.87303339999999996</v>
      </c>
      <c r="AI171" s="49">
        <f t="shared" si="20"/>
        <v>0.88172265000000005</v>
      </c>
      <c r="AJ171">
        <f t="shared" si="21"/>
        <v>8.6892500000000927E-3</v>
      </c>
      <c r="AK171" s="49">
        <f t="shared" si="22"/>
        <v>-3.7205000000000155E-3</v>
      </c>
    </row>
    <row r="172" spans="1:37">
      <c r="B172" t="s">
        <v>265</v>
      </c>
      <c r="C172">
        <v>0</v>
      </c>
      <c r="D172">
        <v>0</v>
      </c>
      <c r="E172">
        <v>0</v>
      </c>
      <c r="F172">
        <v>0</v>
      </c>
      <c r="G172">
        <v>0</v>
      </c>
      <c r="H172">
        <v>0</v>
      </c>
      <c r="I172">
        <v>28</v>
      </c>
      <c r="J172">
        <v>41</v>
      </c>
      <c r="K172">
        <v>43</v>
      </c>
      <c r="L172">
        <v>43</v>
      </c>
      <c r="M172">
        <v>43</v>
      </c>
      <c r="N172">
        <v>43</v>
      </c>
      <c r="O172">
        <v>43</v>
      </c>
      <c r="P172">
        <v>43</v>
      </c>
      <c r="S172" t="s">
        <v>265</v>
      </c>
      <c r="T172" t="s">
        <v>266</v>
      </c>
      <c r="U172" t="s">
        <v>266</v>
      </c>
      <c r="V172" t="s">
        <v>266</v>
      </c>
      <c r="W172">
        <v>0</v>
      </c>
      <c r="X172">
        <v>0</v>
      </c>
      <c r="Y172">
        <v>0</v>
      </c>
      <c r="Z172" s="49">
        <v>0.82477860999999997</v>
      </c>
      <c r="AA172" s="49">
        <v>0.82505075000000005</v>
      </c>
      <c r="AB172" s="49">
        <v>0.81881934999999995</v>
      </c>
      <c r="AC172" s="49">
        <v>0.81191473999999997</v>
      </c>
      <c r="AD172" s="50">
        <v>0.62419857000000001</v>
      </c>
      <c r="AE172" s="49">
        <v>0.80850096000000005</v>
      </c>
      <c r="AF172" s="49">
        <v>0.80751260000000002</v>
      </c>
      <c r="AG172" s="49">
        <v>0.80432552999999996</v>
      </c>
      <c r="AH172" s="49">
        <f t="shared" si="19"/>
        <v>0.62419857000000001</v>
      </c>
      <c r="AI172" s="49">
        <f t="shared" si="20"/>
        <v>0.82505075000000005</v>
      </c>
      <c r="AJ172">
        <f t="shared" si="21"/>
        <v>0.20085218000000005</v>
      </c>
      <c r="AK172" s="49">
        <f t="shared" si="22"/>
        <v>0</v>
      </c>
    </row>
    <row r="173" spans="1:37">
      <c r="B173" t="s">
        <v>46</v>
      </c>
      <c r="C173">
        <v>0</v>
      </c>
      <c r="D173">
        <v>0</v>
      </c>
      <c r="E173">
        <v>0</v>
      </c>
      <c r="F173">
        <v>0</v>
      </c>
      <c r="G173">
        <v>0</v>
      </c>
      <c r="H173">
        <v>0</v>
      </c>
      <c r="I173">
        <v>0</v>
      </c>
      <c r="J173">
        <v>0</v>
      </c>
      <c r="K173">
        <v>0</v>
      </c>
      <c r="L173">
        <v>43</v>
      </c>
      <c r="M173">
        <v>43</v>
      </c>
      <c r="N173">
        <v>43</v>
      </c>
      <c r="O173">
        <v>43</v>
      </c>
      <c r="P173">
        <v>43</v>
      </c>
      <c r="S173" t="s">
        <v>46</v>
      </c>
      <c r="T173" t="s">
        <v>266</v>
      </c>
      <c r="U173" t="s">
        <v>266</v>
      </c>
      <c r="V173" t="s">
        <v>266</v>
      </c>
      <c r="W173" t="s">
        <v>266</v>
      </c>
      <c r="X173" t="s">
        <v>266</v>
      </c>
      <c r="Y173" t="s">
        <v>266</v>
      </c>
      <c r="Z173" s="49" t="s">
        <v>266</v>
      </c>
      <c r="AA173" s="49" t="s">
        <v>266</v>
      </c>
      <c r="AB173" s="49" t="s">
        <v>266</v>
      </c>
      <c r="AC173" s="49">
        <v>0.78237899</v>
      </c>
      <c r="AD173" s="49">
        <v>0.75783290000000003</v>
      </c>
      <c r="AE173" s="49">
        <v>0.75169454999999996</v>
      </c>
      <c r="AF173" s="49">
        <v>0.74755627000000002</v>
      </c>
      <c r="AG173" s="49">
        <v>0.73845265999999998</v>
      </c>
      <c r="AH173" s="49">
        <f t="shared" si="19"/>
        <v>0.73845265999999998</v>
      </c>
      <c r="AI173" s="49">
        <f t="shared" si="20"/>
        <v>0.78237899</v>
      </c>
      <c r="AJ173">
        <f t="shared" si="21"/>
        <v>4.3926330000000013E-2</v>
      </c>
      <c r="AK173" s="49" t="e">
        <f t="shared" si="22"/>
        <v>#VALUE!</v>
      </c>
    </row>
    <row r="174" spans="1:37">
      <c r="B174" t="s">
        <v>71</v>
      </c>
      <c r="C174">
        <v>0</v>
      </c>
      <c r="D174">
        <v>0</v>
      </c>
      <c r="E174">
        <v>0</v>
      </c>
      <c r="F174">
        <v>0</v>
      </c>
      <c r="G174">
        <v>0</v>
      </c>
      <c r="H174">
        <v>0</v>
      </c>
      <c r="I174">
        <v>0</v>
      </c>
      <c r="J174">
        <v>39</v>
      </c>
      <c r="K174">
        <v>41</v>
      </c>
      <c r="L174">
        <v>41</v>
      </c>
      <c r="M174">
        <v>41</v>
      </c>
      <c r="N174">
        <v>40</v>
      </c>
      <c r="O174">
        <v>41</v>
      </c>
      <c r="P174">
        <v>40</v>
      </c>
      <c r="S174" t="s">
        <v>71</v>
      </c>
      <c r="T174">
        <v>0</v>
      </c>
      <c r="U174">
        <v>0</v>
      </c>
      <c r="V174">
        <v>0</v>
      </c>
      <c r="W174">
        <v>0</v>
      </c>
      <c r="X174">
        <v>0</v>
      </c>
      <c r="Y174">
        <v>0</v>
      </c>
      <c r="Z174" s="49">
        <v>0</v>
      </c>
      <c r="AA174" s="49">
        <v>0.81508132</v>
      </c>
      <c r="AB174" s="49">
        <v>0.83100728000000001</v>
      </c>
      <c r="AC174" s="49">
        <v>0.84358801000000005</v>
      </c>
      <c r="AD174" s="49">
        <v>0.86292952000000001</v>
      </c>
      <c r="AE174" s="49">
        <v>0.85719593999999999</v>
      </c>
      <c r="AF174" s="49">
        <v>0.86375095000000002</v>
      </c>
      <c r="AG174" s="49">
        <v>0.86736559999999996</v>
      </c>
      <c r="AH174" s="49">
        <f t="shared" si="19"/>
        <v>0.81508132</v>
      </c>
      <c r="AI174" s="49">
        <f t="shared" si="20"/>
        <v>0.86736559999999996</v>
      </c>
      <c r="AJ174">
        <f t="shared" si="21"/>
        <v>5.2284279999999961E-2</v>
      </c>
      <c r="AK174" s="49">
        <f t="shared" si="22"/>
        <v>-3.942799999999691E-4</v>
      </c>
    </row>
    <row r="175" spans="1:37">
      <c r="A175" t="s">
        <v>287</v>
      </c>
      <c r="B175" t="s">
        <v>15</v>
      </c>
      <c r="C175">
        <v>0</v>
      </c>
      <c r="D175">
        <v>0</v>
      </c>
      <c r="E175">
        <v>0</v>
      </c>
      <c r="F175">
        <v>0</v>
      </c>
      <c r="G175">
        <v>0</v>
      </c>
      <c r="H175">
        <v>0</v>
      </c>
      <c r="I175">
        <v>0</v>
      </c>
      <c r="J175">
        <v>41</v>
      </c>
      <c r="K175">
        <v>41</v>
      </c>
      <c r="L175">
        <v>41</v>
      </c>
      <c r="M175" s="44">
        <v>10</v>
      </c>
      <c r="N175" s="44">
        <v>10</v>
      </c>
      <c r="O175" s="44">
        <v>10</v>
      </c>
      <c r="P175" s="44">
        <v>10</v>
      </c>
      <c r="S175" t="s">
        <v>15</v>
      </c>
      <c r="T175" t="s">
        <v>266</v>
      </c>
      <c r="U175">
        <v>0</v>
      </c>
      <c r="V175">
        <v>0</v>
      </c>
      <c r="W175">
        <v>0</v>
      </c>
      <c r="X175">
        <v>0</v>
      </c>
      <c r="Y175">
        <v>0</v>
      </c>
      <c r="Z175" s="49">
        <v>0</v>
      </c>
      <c r="AA175" s="49">
        <v>0.77809172999999998</v>
      </c>
      <c r="AB175" s="49">
        <v>0.78286542999999997</v>
      </c>
      <c r="AC175" s="49">
        <v>0.77641119000000003</v>
      </c>
      <c r="AD175" s="49">
        <v>0.78246892000000001</v>
      </c>
      <c r="AE175" s="49">
        <v>0.7892188</v>
      </c>
      <c r="AF175" s="49">
        <v>0.79236658999999998</v>
      </c>
      <c r="AG175" s="49">
        <v>0.79770704000000003</v>
      </c>
      <c r="AH175" s="49">
        <f t="shared" si="19"/>
        <v>0.77641119000000003</v>
      </c>
      <c r="AI175" s="49">
        <f t="shared" si="20"/>
        <v>0.79770704000000003</v>
      </c>
      <c r="AJ175">
        <f t="shared" si="21"/>
        <v>2.1295850000000005E-2</v>
      </c>
      <c r="AK175" s="49">
        <f t="shared" si="22"/>
        <v>5.0459999999974414E-5</v>
      </c>
    </row>
    <row r="176" spans="1:37">
      <c r="A176" t="s">
        <v>287</v>
      </c>
      <c r="B176" t="s">
        <v>146</v>
      </c>
      <c r="C176">
        <v>0</v>
      </c>
      <c r="D176">
        <v>0</v>
      </c>
      <c r="E176">
        <v>0</v>
      </c>
      <c r="F176">
        <v>0</v>
      </c>
      <c r="G176">
        <v>0</v>
      </c>
      <c r="H176">
        <v>0</v>
      </c>
      <c r="I176">
        <v>0</v>
      </c>
      <c r="J176" s="44">
        <v>27</v>
      </c>
      <c r="K176" s="44">
        <v>27</v>
      </c>
      <c r="L176" s="44">
        <v>27</v>
      </c>
      <c r="M176" s="44">
        <v>27</v>
      </c>
      <c r="N176">
        <v>41</v>
      </c>
      <c r="O176">
        <v>43</v>
      </c>
      <c r="P176">
        <v>43</v>
      </c>
      <c r="S176" t="s">
        <v>146</v>
      </c>
      <c r="T176" t="s">
        <v>266</v>
      </c>
      <c r="U176">
        <v>0</v>
      </c>
      <c r="V176">
        <v>0</v>
      </c>
      <c r="W176">
        <v>0</v>
      </c>
      <c r="X176">
        <v>0</v>
      </c>
      <c r="Y176">
        <v>0</v>
      </c>
      <c r="Z176" s="49">
        <v>0</v>
      </c>
      <c r="AA176" s="49">
        <v>0.81469913000000005</v>
      </c>
      <c r="AB176" s="49">
        <v>0.81497200999999997</v>
      </c>
      <c r="AC176" s="49">
        <v>0.82647634999999997</v>
      </c>
      <c r="AD176" s="49">
        <v>0.83482977999999997</v>
      </c>
      <c r="AE176" s="49">
        <v>0.8402887</v>
      </c>
      <c r="AF176" s="49">
        <v>0.84951007999999995</v>
      </c>
      <c r="AG176" s="49">
        <v>0.85448409000000003</v>
      </c>
      <c r="AH176" s="49">
        <f t="shared" si="19"/>
        <v>0.81469913000000005</v>
      </c>
      <c r="AI176" s="49">
        <f t="shared" si="20"/>
        <v>0.85448409000000003</v>
      </c>
      <c r="AJ176">
        <f t="shared" si="21"/>
        <v>3.978495999999998E-2</v>
      </c>
      <c r="AK176" s="49">
        <f t="shared" si="22"/>
        <v>9.1869999999993901E-5</v>
      </c>
    </row>
    <row r="177" spans="1:58">
      <c r="B177" t="s">
        <v>86</v>
      </c>
      <c r="C177">
        <v>0</v>
      </c>
      <c r="D177">
        <v>0</v>
      </c>
      <c r="E177">
        <v>0</v>
      </c>
      <c r="F177">
        <v>0</v>
      </c>
      <c r="G177">
        <v>0</v>
      </c>
      <c r="H177">
        <v>0</v>
      </c>
      <c r="I177">
        <v>0</v>
      </c>
      <c r="J177">
        <v>42</v>
      </c>
      <c r="K177">
        <v>42</v>
      </c>
      <c r="L177">
        <v>42</v>
      </c>
      <c r="M177">
        <v>42</v>
      </c>
      <c r="N177">
        <v>42</v>
      </c>
      <c r="O177">
        <v>42</v>
      </c>
      <c r="P177">
        <v>42</v>
      </c>
      <c r="S177" t="s">
        <v>86</v>
      </c>
      <c r="T177" t="s">
        <v>266</v>
      </c>
      <c r="U177">
        <v>0</v>
      </c>
      <c r="V177">
        <v>0</v>
      </c>
      <c r="W177">
        <v>0</v>
      </c>
      <c r="X177">
        <v>0</v>
      </c>
      <c r="Y177">
        <v>0</v>
      </c>
      <c r="Z177" s="49">
        <v>0</v>
      </c>
      <c r="AA177" s="49">
        <v>0.890625</v>
      </c>
      <c r="AB177" s="49">
        <v>0.91597264</v>
      </c>
      <c r="AC177" s="49">
        <v>0.90995225000000002</v>
      </c>
      <c r="AD177" s="49">
        <v>0.91421664000000002</v>
      </c>
      <c r="AE177" s="49">
        <v>0.90808173999999997</v>
      </c>
      <c r="AF177" s="49">
        <v>0.91247716999999995</v>
      </c>
      <c r="AG177" s="49">
        <v>0.90630938000000005</v>
      </c>
      <c r="AH177" s="49">
        <f t="shared" si="19"/>
        <v>0.890625</v>
      </c>
      <c r="AI177" s="49">
        <f t="shared" si="20"/>
        <v>0.91597264</v>
      </c>
      <c r="AJ177">
        <f t="shared" si="21"/>
        <v>2.5347640000000005E-2</v>
      </c>
      <c r="AK177" s="49">
        <f t="shared" si="22"/>
        <v>8.4635400000000471E-3</v>
      </c>
    </row>
    <row r="179" spans="1:58">
      <c r="S179" s="43" t="s">
        <v>270</v>
      </c>
    </row>
    <row r="180" spans="1:58">
      <c r="A180" t="s">
        <v>249</v>
      </c>
      <c r="B180" t="s">
        <v>278</v>
      </c>
      <c r="S180" t="s">
        <v>249</v>
      </c>
      <c r="AO180" t="s">
        <v>249</v>
      </c>
      <c r="AP180" t="s">
        <v>342</v>
      </c>
    </row>
    <row r="181" spans="1:58">
      <c r="C181">
        <v>2004</v>
      </c>
      <c r="D181">
        <v>2005</v>
      </c>
      <c r="E181">
        <v>2006</v>
      </c>
      <c r="F181">
        <v>2007</v>
      </c>
      <c r="G181">
        <v>2008</v>
      </c>
      <c r="H181">
        <v>2009</v>
      </c>
      <c r="I181">
        <v>2010</v>
      </c>
      <c r="J181">
        <v>2011</v>
      </c>
      <c r="K181">
        <v>2012</v>
      </c>
      <c r="L181">
        <v>2013</v>
      </c>
      <c r="M181">
        <v>2014</v>
      </c>
      <c r="N181">
        <v>2015</v>
      </c>
      <c r="O181">
        <v>2016</v>
      </c>
      <c r="P181">
        <v>2017</v>
      </c>
      <c r="R181" t="s">
        <v>283</v>
      </c>
      <c r="T181">
        <v>2004</v>
      </c>
      <c r="U181">
        <v>2005</v>
      </c>
      <c r="V181">
        <v>2006</v>
      </c>
      <c r="W181">
        <v>2007</v>
      </c>
      <c r="X181">
        <v>2008</v>
      </c>
      <c r="Y181">
        <v>2009</v>
      </c>
      <c r="Z181">
        <v>2010</v>
      </c>
      <c r="AA181">
        <v>2011</v>
      </c>
      <c r="AB181">
        <v>2012</v>
      </c>
      <c r="AC181">
        <v>2013</v>
      </c>
      <c r="AD181">
        <v>2014</v>
      </c>
      <c r="AE181">
        <v>2015</v>
      </c>
      <c r="AF181">
        <v>2016</v>
      </c>
      <c r="AG181">
        <v>2017</v>
      </c>
      <c r="AN181" t="s">
        <v>283</v>
      </c>
      <c r="AP181">
        <v>2004</v>
      </c>
      <c r="AQ181">
        <v>2005</v>
      </c>
      <c r="AR181">
        <v>2006</v>
      </c>
      <c r="AS181">
        <v>2007</v>
      </c>
      <c r="AT181">
        <v>2008</v>
      </c>
      <c r="AU181">
        <v>2009</v>
      </c>
      <c r="AV181">
        <v>2010</v>
      </c>
      <c r="AW181">
        <v>2011</v>
      </c>
      <c r="AX181">
        <v>2012</v>
      </c>
      <c r="AY181">
        <v>2013</v>
      </c>
      <c r="AZ181">
        <v>2014</v>
      </c>
      <c r="BA181">
        <v>2015</v>
      </c>
      <c r="BB181">
        <v>2016</v>
      </c>
      <c r="BC181">
        <v>2017</v>
      </c>
    </row>
    <row r="182" spans="1:58">
      <c r="A182" t="s">
        <v>287</v>
      </c>
      <c r="B182" t="s">
        <v>57</v>
      </c>
      <c r="C182">
        <v>15</v>
      </c>
      <c r="D182">
        <v>15</v>
      </c>
      <c r="E182">
        <v>15</v>
      </c>
      <c r="F182">
        <v>15</v>
      </c>
      <c r="G182">
        <v>15</v>
      </c>
      <c r="H182">
        <v>15</v>
      </c>
      <c r="I182">
        <v>15</v>
      </c>
      <c r="J182">
        <v>15</v>
      </c>
      <c r="K182">
        <v>15</v>
      </c>
      <c r="L182">
        <v>15</v>
      </c>
      <c r="M182">
        <v>15</v>
      </c>
      <c r="N182">
        <v>15</v>
      </c>
      <c r="O182" s="44">
        <v>14</v>
      </c>
      <c r="P182">
        <v>15</v>
      </c>
      <c r="S182" t="s">
        <v>57</v>
      </c>
      <c r="T182" s="50">
        <v>0.64673839</v>
      </c>
      <c r="U182" s="49">
        <v>0.67613089999999998</v>
      </c>
      <c r="V182" s="49">
        <v>0.67386864000000002</v>
      </c>
      <c r="W182" s="49">
        <v>0.63269268000000001</v>
      </c>
      <c r="X182" s="49">
        <v>0.62583652000000001</v>
      </c>
      <c r="Y182" s="49">
        <v>0.66599359000000002</v>
      </c>
      <c r="Z182" s="49">
        <v>0.66945323000000001</v>
      </c>
      <c r="AA182" s="49">
        <v>0.67168262999999995</v>
      </c>
      <c r="AB182" s="49">
        <v>0.67979785999999998</v>
      </c>
      <c r="AC182" s="49">
        <v>0.67621253000000003</v>
      </c>
      <c r="AD182" s="49">
        <v>0.68208453000000002</v>
      </c>
      <c r="AE182" s="49">
        <v>0.69084862999999996</v>
      </c>
      <c r="AF182" s="49">
        <v>0.69387500000000002</v>
      </c>
      <c r="AG182" s="50">
        <v>0.71820258999999997</v>
      </c>
      <c r="AH182" t="s">
        <v>279</v>
      </c>
      <c r="AI182" s="49">
        <f>AVERAGE(T182:AG182)</f>
        <v>0.6716726942857143</v>
      </c>
      <c r="AJ182" s="49">
        <f>MIN(T182:AG182)</f>
        <v>0.62583652000000001</v>
      </c>
      <c r="AK182" s="49">
        <f>MAX(T182:AG182)</f>
        <v>0.71820258999999997</v>
      </c>
      <c r="AL182" s="49">
        <f>AK182-AJ182</f>
        <v>9.2366069999999967E-2</v>
      </c>
      <c r="AO182" t="s">
        <v>57</v>
      </c>
      <c r="AP182" s="49">
        <v>0.77777777999999997</v>
      </c>
      <c r="AQ182" s="49">
        <v>0.82882882999999996</v>
      </c>
      <c r="AR182" s="49">
        <v>0.80045350999999998</v>
      </c>
      <c r="AS182" s="50">
        <v>0.27164178999999999</v>
      </c>
      <c r="AT182" s="50">
        <v>0.27909739</v>
      </c>
      <c r="AU182" s="49">
        <v>0.76434676000000001</v>
      </c>
      <c r="AV182" s="49">
        <v>0.75526024000000003</v>
      </c>
      <c r="AW182" s="49">
        <v>0.77603582999999998</v>
      </c>
      <c r="AX182" s="49">
        <v>0.77532014000000005</v>
      </c>
      <c r="AY182" s="49">
        <v>0.79618593999999998</v>
      </c>
      <c r="AZ182" s="49">
        <v>0.79874213999999999</v>
      </c>
      <c r="BA182" s="49">
        <v>0.78494624000000002</v>
      </c>
      <c r="BB182" s="49">
        <v>0.80541236999999999</v>
      </c>
      <c r="BC182" s="49">
        <v>0.84038199000000002</v>
      </c>
      <c r="BD182" s="49">
        <f>MIN(AP182:BC182)</f>
        <v>0.27164178999999999</v>
      </c>
      <c r="BE182" s="49">
        <f>MAX(AP182:BC182)</f>
        <v>0.84038199000000002</v>
      </c>
      <c r="BF182" s="49">
        <f>BE182-BD182</f>
        <v>0.56874020000000003</v>
      </c>
    </row>
    <row r="183" spans="1:58">
      <c r="B183" t="s">
        <v>42</v>
      </c>
      <c r="C183">
        <v>15</v>
      </c>
      <c r="D183">
        <v>15</v>
      </c>
      <c r="E183">
        <v>15</v>
      </c>
      <c r="F183">
        <v>15</v>
      </c>
      <c r="G183">
        <v>15</v>
      </c>
      <c r="H183">
        <v>15</v>
      </c>
      <c r="I183">
        <v>15</v>
      </c>
      <c r="J183">
        <v>15</v>
      </c>
      <c r="K183">
        <v>15</v>
      </c>
      <c r="L183">
        <v>15</v>
      </c>
      <c r="M183">
        <v>15</v>
      </c>
      <c r="N183">
        <v>15</v>
      </c>
      <c r="O183">
        <v>15</v>
      </c>
      <c r="P183">
        <v>15</v>
      </c>
      <c r="S183" t="s">
        <v>42</v>
      </c>
      <c r="T183" s="49">
        <v>0.59840490999999996</v>
      </c>
      <c r="U183" s="49">
        <v>0.59883646999999995</v>
      </c>
      <c r="V183" s="49">
        <v>0.62583370000000005</v>
      </c>
      <c r="W183" s="49">
        <v>0.63234086</v>
      </c>
      <c r="X183" s="49">
        <v>0.63343139000000004</v>
      </c>
      <c r="Y183" s="49">
        <v>0.63193168</v>
      </c>
      <c r="Z183" s="49">
        <v>0.62584958999999996</v>
      </c>
      <c r="AA183" s="49">
        <v>0.62292301999999999</v>
      </c>
      <c r="AB183" s="49">
        <v>0.61919793999999995</v>
      </c>
      <c r="AC183" s="49">
        <v>0.62241457</v>
      </c>
      <c r="AD183" s="49">
        <v>0.61796339</v>
      </c>
      <c r="AE183" s="49">
        <v>0.61709778000000004</v>
      </c>
      <c r="AF183" s="49">
        <v>0.62786511</v>
      </c>
      <c r="AG183" s="49">
        <v>0.63485526000000003</v>
      </c>
      <c r="AI183" s="49">
        <f t="shared" ref="AI183:AI213" si="23">AVERAGE(T183:AG183)</f>
        <v>0.62206754785714291</v>
      </c>
      <c r="AJ183" s="49">
        <f t="shared" ref="AJ183:AJ213" si="24">MIN(T183:AG183)</f>
        <v>0.59840490999999996</v>
      </c>
      <c r="AK183" s="49">
        <f t="shared" ref="AK183:AK213" si="25">MAX(T183:AG183)</f>
        <v>0.63485526000000003</v>
      </c>
      <c r="AL183" s="49">
        <f t="shared" ref="AL183:AL213" si="26">AK183-AJ183</f>
        <v>3.6450350000000076E-2</v>
      </c>
      <c r="AO183" t="s">
        <v>42</v>
      </c>
      <c r="AP183" s="49">
        <v>0.80376344</v>
      </c>
      <c r="AQ183" s="49">
        <v>0.82183908000000006</v>
      </c>
      <c r="AR183" s="49">
        <v>0.81057811000000002</v>
      </c>
      <c r="AS183" s="49">
        <v>0.84054388000000002</v>
      </c>
      <c r="AT183" s="49">
        <v>0.84666666999999995</v>
      </c>
      <c r="AU183" s="49">
        <v>0.86657101999999997</v>
      </c>
      <c r="AV183" s="49">
        <v>0.86538462000000005</v>
      </c>
      <c r="AW183" s="49">
        <v>0.85230768999999995</v>
      </c>
      <c r="AX183" s="49">
        <v>0.87128713000000002</v>
      </c>
      <c r="AY183" s="49">
        <v>0.84170471999999996</v>
      </c>
      <c r="AZ183" s="49">
        <v>0.87680000000000002</v>
      </c>
      <c r="BA183" s="49">
        <v>0.84094488000000001</v>
      </c>
      <c r="BB183" s="49">
        <v>0.83890578000000005</v>
      </c>
      <c r="BC183" s="49">
        <v>0.86191859999999998</v>
      </c>
      <c r="BD183" s="49">
        <f t="shared" ref="BD183:BD213" si="27">MIN(AP183:BC183)</f>
        <v>0.80376344</v>
      </c>
      <c r="BE183" s="49">
        <f t="shared" ref="BE183:BE213" si="28">MAX(AP183:BC183)</f>
        <v>0.87680000000000002</v>
      </c>
      <c r="BF183" s="49">
        <f t="shared" ref="BF183:BF213" si="29">BE183-BD183</f>
        <v>7.3036560000000028E-2</v>
      </c>
    </row>
    <row r="184" spans="1:58">
      <c r="B184" t="s">
        <v>147</v>
      </c>
      <c r="C184">
        <v>0</v>
      </c>
      <c r="D184">
        <v>0</v>
      </c>
      <c r="E184">
        <v>0</v>
      </c>
      <c r="F184">
        <v>15</v>
      </c>
      <c r="G184">
        <v>15</v>
      </c>
      <c r="H184">
        <v>15</v>
      </c>
      <c r="I184">
        <v>15</v>
      </c>
      <c r="J184">
        <v>15</v>
      </c>
      <c r="K184">
        <v>15</v>
      </c>
      <c r="L184">
        <v>15</v>
      </c>
      <c r="M184">
        <v>15</v>
      </c>
      <c r="N184">
        <v>15</v>
      </c>
      <c r="O184">
        <v>15</v>
      </c>
      <c r="P184">
        <v>15</v>
      </c>
      <c r="S184" t="s">
        <v>147</v>
      </c>
      <c r="T184" s="49" t="s">
        <v>266</v>
      </c>
      <c r="U184" s="49" t="s">
        <v>266</v>
      </c>
      <c r="V184" s="49" t="s">
        <v>266</v>
      </c>
      <c r="W184" s="50">
        <v>0.55246443000000001</v>
      </c>
      <c r="X184" s="49">
        <v>0.62879684000000002</v>
      </c>
      <c r="Y184" s="49">
        <v>0.63456270000000004</v>
      </c>
      <c r="Z184" s="49">
        <v>0.61978511000000003</v>
      </c>
      <c r="AA184" s="49">
        <v>0.61196947000000002</v>
      </c>
      <c r="AB184" s="49">
        <v>0.60794627999999995</v>
      </c>
      <c r="AC184" s="49">
        <v>0.61620469</v>
      </c>
      <c r="AD184" s="49">
        <v>0.62300275000000005</v>
      </c>
      <c r="AE184" s="49">
        <v>0.63514859000000001</v>
      </c>
      <c r="AF184" s="49">
        <v>0.64091958000000004</v>
      </c>
      <c r="AG184" s="49">
        <v>0.66547654000000001</v>
      </c>
      <c r="AI184" s="49">
        <f t="shared" si="23"/>
        <v>0.62147972545454555</v>
      </c>
      <c r="AJ184" s="49">
        <f t="shared" si="24"/>
        <v>0.55246443000000001</v>
      </c>
      <c r="AK184" s="49">
        <f t="shared" si="25"/>
        <v>0.66547654000000001</v>
      </c>
      <c r="AL184" s="49">
        <f t="shared" si="26"/>
        <v>0.11301211</v>
      </c>
      <c r="AO184" t="s">
        <v>147</v>
      </c>
      <c r="AP184" s="49" t="s">
        <v>266</v>
      </c>
      <c r="AQ184" s="49" t="s">
        <v>266</v>
      </c>
      <c r="AR184" s="49" t="s">
        <v>266</v>
      </c>
      <c r="AS184" s="49">
        <v>0.99684543000000003</v>
      </c>
      <c r="AT184" s="50">
        <v>0.90046656000000003</v>
      </c>
      <c r="AU184" s="49">
        <v>0.88199512999999996</v>
      </c>
      <c r="AV184" s="49">
        <v>0.89647326999999999</v>
      </c>
      <c r="AW184" s="49">
        <v>0.86991870000000004</v>
      </c>
      <c r="AX184" s="49">
        <v>0.83174603000000003</v>
      </c>
      <c r="AY184" s="49">
        <v>0.84249083999999996</v>
      </c>
      <c r="AZ184" s="49">
        <v>0.84585741999999997</v>
      </c>
      <c r="BA184" s="49">
        <v>0.84077670000000004</v>
      </c>
      <c r="BB184" s="49">
        <v>0.83947368</v>
      </c>
      <c r="BC184" s="49">
        <v>0.82475489999999996</v>
      </c>
      <c r="BD184" s="49">
        <f t="shared" si="27"/>
        <v>0.82475489999999996</v>
      </c>
      <c r="BE184" s="49">
        <f t="shared" si="28"/>
        <v>0.99684543000000003</v>
      </c>
      <c r="BF184" s="49">
        <f t="shared" si="29"/>
        <v>0.17209053000000007</v>
      </c>
    </row>
    <row r="185" spans="1:58">
      <c r="B185" t="s">
        <v>62</v>
      </c>
      <c r="C185">
        <v>0</v>
      </c>
      <c r="D185">
        <v>0</v>
      </c>
      <c r="E185">
        <v>0</v>
      </c>
      <c r="F185">
        <v>15</v>
      </c>
      <c r="G185">
        <v>15</v>
      </c>
      <c r="H185">
        <v>15</v>
      </c>
      <c r="I185">
        <v>15</v>
      </c>
      <c r="J185">
        <v>15</v>
      </c>
      <c r="K185">
        <v>15</v>
      </c>
      <c r="L185">
        <v>15</v>
      </c>
      <c r="M185">
        <v>15</v>
      </c>
      <c r="N185">
        <v>15</v>
      </c>
      <c r="O185">
        <v>15</v>
      </c>
      <c r="P185">
        <v>0</v>
      </c>
      <c r="S185" t="s">
        <v>62</v>
      </c>
      <c r="T185" s="49" t="s">
        <v>266</v>
      </c>
      <c r="U185" s="49" t="s">
        <v>266</v>
      </c>
      <c r="V185" s="49" t="s">
        <v>266</v>
      </c>
      <c r="W185" s="50">
        <v>0.74164876000000002</v>
      </c>
      <c r="X185" s="50">
        <v>0.75572004999999998</v>
      </c>
      <c r="Y185" s="49">
        <v>0.69929691999999999</v>
      </c>
      <c r="Z185" s="49">
        <v>0.70283103000000002</v>
      </c>
      <c r="AA185" s="49">
        <v>0.69518815</v>
      </c>
      <c r="AB185" s="49">
        <v>0.70409213999999998</v>
      </c>
      <c r="AC185" s="49">
        <v>0.69220957999999999</v>
      </c>
      <c r="AD185" s="49">
        <v>0.69759125</v>
      </c>
      <c r="AE185" s="49">
        <v>0.69098143000000001</v>
      </c>
      <c r="AF185" s="49">
        <v>0.67118248999999996</v>
      </c>
      <c r="AG185" s="49" t="s">
        <v>266</v>
      </c>
      <c r="AI185" s="49">
        <f t="shared" si="23"/>
        <v>0.70507417999999999</v>
      </c>
      <c r="AJ185" s="49">
        <f t="shared" si="24"/>
        <v>0.67118248999999996</v>
      </c>
      <c r="AK185" s="49">
        <f t="shared" si="25"/>
        <v>0.75572004999999998</v>
      </c>
      <c r="AL185" s="49">
        <f t="shared" si="26"/>
        <v>8.4537560000000012E-2</v>
      </c>
      <c r="AO185" t="s">
        <v>62</v>
      </c>
      <c r="AP185" s="49" t="s">
        <v>266</v>
      </c>
      <c r="AQ185" s="49" t="s">
        <v>266</v>
      </c>
      <c r="AR185" s="49" t="s">
        <v>266</v>
      </c>
      <c r="AS185" s="49">
        <v>0.93669634000000002</v>
      </c>
      <c r="AT185" s="49">
        <v>0.94990176999999998</v>
      </c>
      <c r="AU185" s="49">
        <v>0.91465863000000003</v>
      </c>
      <c r="AV185" s="49">
        <v>0.88112617000000004</v>
      </c>
      <c r="AW185" s="49">
        <v>0.82176165999999995</v>
      </c>
      <c r="AX185" s="49">
        <v>0.88766520000000004</v>
      </c>
      <c r="AY185" s="49">
        <v>0.83014622999999998</v>
      </c>
      <c r="AZ185" s="49">
        <v>0.82689913000000004</v>
      </c>
      <c r="BA185" s="49">
        <v>0.85596222</v>
      </c>
      <c r="BB185" s="50">
        <v>0.79474343000000003</v>
      </c>
      <c r="BC185" s="49" t="s">
        <v>266</v>
      </c>
      <c r="BD185" s="49">
        <f t="shared" si="27"/>
        <v>0.79474343000000003</v>
      </c>
      <c r="BE185" s="49">
        <f t="shared" si="28"/>
        <v>0.94990176999999998</v>
      </c>
      <c r="BF185" s="49">
        <f t="shared" si="29"/>
        <v>0.15515833999999995</v>
      </c>
    </row>
    <row r="186" spans="1:58">
      <c r="B186" t="s">
        <v>115</v>
      </c>
      <c r="C186">
        <v>0</v>
      </c>
      <c r="D186">
        <v>15</v>
      </c>
      <c r="E186">
        <v>15</v>
      </c>
      <c r="F186">
        <v>15</v>
      </c>
      <c r="G186">
        <v>15</v>
      </c>
      <c r="H186">
        <v>15</v>
      </c>
      <c r="I186">
        <v>15</v>
      </c>
      <c r="J186">
        <v>15</v>
      </c>
      <c r="K186">
        <v>15</v>
      </c>
      <c r="L186">
        <v>15</v>
      </c>
      <c r="M186">
        <v>15</v>
      </c>
      <c r="N186">
        <v>15</v>
      </c>
      <c r="O186">
        <v>15</v>
      </c>
      <c r="P186">
        <v>15</v>
      </c>
      <c r="S186" t="s">
        <v>115</v>
      </c>
      <c r="T186" s="49" t="s">
        <v>266</v>
      </c>
      <c r="U186" s="49">
        <v>0.65719775000000002</v>
      </c>
      <c r="V186" s="49">
        <v>0.66690452</v>
      </c>
      <c r="W186" s="49">
        <v>0.66192171</v>
      </c>
      <c r="X186" s="49">
        <v>0.66609132000000004</v>
      </c>
      <c r="Y186" s="49">
        <v>0.64187563999999997</v>
      </c>
      <c r="Z186" s="49">
        <v>0.64104382000000004</v>
      </c>
      <c r="AA186" s="49">
        <v>0.63943623000000005</v>
      </c>
      <c r="AB186" s="49">
        <v>0.62732558000000005</v>
      </c>
      <c r="AC186" s="50">
        <v>0.58179011999999997</v>
      </c>
      <c r="AD186" s="50">
        <v>0.58241904</v>
      </c>
      <c r="AE186" s="49">
        <v>0.58538533000000004</v>
      </c>
      <c r="AF186" s="49">
        <v>0.60200814999999996</v>
      </c>
      <c r="AG186" s="49">
        <v>0.63333813999999999</v>
      </c>
      <c r="AH186" t="s">
        <v>280</v>
      </c>
      <c r="AI186" s="49">
        <f t="shared" si="23"/>
        <v>0.62974902692307688</v>
      </c>
      <c r="AJ186" s="49">
        <f t="shared" si="24"/>
        <v>0.58179011999999997</v>
      </c>
      <c r="AK186" s="49">
        <f t="shared" si="25"/>
        <v>0.66690452</v>
      </c>
      <c r="AL186" s="49">
        <f t="shared" si="26"/>
        <v>8.5114400000000034E-2</v>
      </c>
      <c r="AO186" t="s">
        <v>115</v>
      </c>
      <c r="AP186" s="49" t="s">
        <v>266</v>
      </c>
      <c r="AQ186" s="49">
        <v>0.85356695999999999</v>
      </c>
      <c r="AR186" s="49">
        <v>0.81582538000000004</v>
      </c>
      <c r="AS186" s="49">
        <v>0.81048387</v>
      </c>
      <c r="AT186" s="49">
        <v>0.83571428999999997</v>
      </c>
      <c r="AU186" s="49">
        <v>0.80913539999999995</v>
      </c>
      <c r="AV186" s="49">
        <v>0.81700287999999999</v>
      </c>
      <c r="AW186" s="49">
        <v>0.78947367999999996</v>
      </c>
      <c r="AX186" s="49">
        <v>0.79420290000000004</v>
      </c>
      <c r="AY186" s="50">
        <v>0.70689654999999996</v>
      </c>
      <c r="AZ186" s="49">
        <v>0.74961831999999995</v>
      </c>
      <c r="BA186" s="49">
        <v>0.71385991000000004</v>
      </c>
      <c r="BB186" s="49">
        <v>0.73458904000000003</v>
      </c>
      <c r="BC186" s="49">
        <v>0.77367576000000005</v>
      </c>
      <c r="BD186" s="49">
        <f t="shared" si="27"/>
        <v>0.70689654999999996</v>
      </c>
      <c r="BE186" s="49">
        <f t="shared" si="28"/>
        <v>0.85356695999999999</v>
      </c>
      <c r="BF186" s="49">
        <f t="shared" si="29"/>
        <v>0.14667041000000003</v>
      </c>
    </row>
    <row r="187" spans="1:58">
      <c r="A187" t="s">
        <v>287</v>
      </c>
      <c r="B187" t="s">
        <v>262</v>
      </c>
      <c r="C187">
        <v>0</v>
      </c>
      <c r="D187">
        <v>15</v>
      </c>
      <c r="E187">
        <v>15</v>
      </c>
      <c r="F187">
        <v>15</v>
      </c>
      <c r="G187">
        <v>15</v>
      </c>
      <c r="H187">
        <v>15</v>
      </c>
      <c r="I187">
        <v>15</v>
      </c>
      <c r="J187" s="44">
        <v>14</v>
      </c>
      <c r="K187" s="44">
        <v>14</v>
      </c>
      <c r="L187" s="44">
        <v>14</v>
      </c>
      <c r="M187" s="44">
        <v>14</v>
      </c>
      <c r="N187" s="44">
        <v>14</v>
      </c>
      <c r="O187" s="44">
        <v>14</v>
      </c>
      <c r="P187" s="44">
        <v>14</v>
      </c>
      <c r="S187" t="s">
        <v>262</v>
      </c>
      <c r="T187" s="49" t="s">
        <v>266</v>
      </c>
      <c r="U187" s="50">
        <v>0.65409466999999999</v>
      </c>
      <c r="V187" s="49">
        <v>0.64776434999999999</v>
      </c>
      <c r="W187" s="49">
        <v>0.65457768000000005</v>
      </c>
      <c r="X187" s="49">
        <v>0.66573066999999997</v>
      </c>
      <c r="Y187" s="49">
        <v>0.65291655000000004</v>
      </c>
      <c r="Z187" s="49">
        <v>0.63836961999999997</v>
      </c>
      <c r="AA187" s="49">
        <v>0.64324572999999996</v>
      </c>
      <c r="AB187" s="49">
        <v>0.65867262000000004</v>
      </c>
      <c r="AC187" s="49">
        <v>0.67177598999999999</v>
      </c>
      <c r="AD187" s="49">
        <v>0.68611670000000002</v>
      </c>
      <c r="AE187" s="49">
        <v>0.70398700000000003</v>
      </c>
      <c r="AF187" s="49">
        <v>0.72178335000000005</v>
      </c>
      <c r="AG187" s="50">
        <v>0.73671587000000005</v>
      </c>
      <c r="AI187" s="49">
        <f t="shared" si="23"/>
        <v>0.67198083076923076</v>
      </c>
      <c r="AJ187" s="49">
        <f t="shared" si="24"/>
        <v>0.63836961999999997</v>
      </c>
      <c r="AK187" s="49">
        <f t="shared" si="25"/>
        <v>0.73671587000000005</v>
      </c>
      <c r="AL187" s="49">
        <f t="shared" si="26"/>
        <v>9.8346250000000079E-2</v>
      </c>
      <c r="AO187" t="s">
        <v>262</v>
      </c>
      <c r="AP187" s="49" t="s">
        <v>266</v>
      </c>
      <c r="AQ187" s="49">
        <v>0.87707641000000003</v>
      </c>
      <c r="AR187" s="49">
        <v>0.86573146000000001</v>
      </c>
      <c r="AS187" s="49">
        <v>0.87378641000000001</v>
      </c>
      <c r="AT187" s="49">
        <v>0.87966805000000003</v>
      </c>
      <c r="AU187" s="49">
        <v>0.87952697999999996</v>
      </c>
      <c r="AV187" s="49">
        <v>0.86535552000000004</v>
      </c>
      <c r="AW187" s="49">
        <v>0.86085626999999998</v>
      </c>
      <c r="AX187" s="49">
        <v>0.86949686000000004</v>
      </c>
      <c r="AY187" s="49">
        <v>0.87479406999999998</v>
      </c>
      <c r="AZ187" s="49">
        <v>0.86781116000000003</v>
      </c>
      <c r="BA187" s="49">
        <v>0.87308730999999995</v>
      </c>
      <c r="BB187" s="49">
        <v>0.88023450999999997</v>
      </c>
      <c r="BC187" s="49">
        <v>0.87765957000000006</v>
      </c>
      <c r="BD187" s="49">
        <f t="shared" si="27"/>
        <v>0.86085626999999998</v>
      </c>
      <c r="BE187" s="49">
        <f t="shared" si="28"/>
        <v>0.88023450999999997</v>
      </c>
      <c r="BF187" s="49">
        <f t="shared" si="29"/>
        <v>1.9378239999999991E-2</v>
      </c>
    </row>
    <row r="188" spans="1:58">
      <c r="A188" t="s">
        <v>287</v>
      </c>
      <c r="B188" t="s">
        <v>49</v>
      </c>
      <c r="C188" s="44">
        <v>0</v>
      </c>
      <c r="D188" s="44">
        <v>13</v>
      </c>
      <c r="E188" s="44">
        <v>13</v>
      </c>
      <c r="F188" s="44">
        <v>13</v>
      </c>
      <c r="G188" s="44">
        <v>13</v>
      </c>
      <c r="H188" s="44">
        <v>13</v>
      </c>
      <c r="I188" s="44">
        <v>13</v>
      </c>
      <c r="J188" s="44">
        <v>14</v>
      </c>
      <c r="K188" s="44">
        <v>14</v>
      </c>
      <c r="L188" s="44">
        <v>14</v>
      </c>
      <c r="M188" s="44">
        <v>14</v>
      </c>
      <c r="N188" s="44">
        <v>14</v>
      </c>
      <c r="O188" s="44">
        <v>14</v>
      </c>
      <c r="P188" s="44">
        <v>14</v>
      </c>
      <c r="S188" t="s">
        <v>49</v>
      </c>
      <c r="T188" s="49" t="s">
        <v>266</v>
      </c>
      <c r="U188" s="50">
        <v>0.59784082999999999</v>
      </c>
      <c r="V188" s="49">
        <v>0.67903084000000002</v>
      </c>
      <c r="W188" s="49">
        <v>0.69053962000000002</v>
      </c>
      <c r="X188" s="49">
        <v>0.70203638000000002</v>
      </c>
      <c r="Y188" s="49">
        <v>0.68297353999999999</v>
      </c>
      <c r="Z188" s="49">
        <v>0.67998371999999996</v>
      </c>
      <c r="AA188" s="49">
        <v>0.69242605999999995</v>
      </c>
      <c r="AB188" s="49">
        <v>0.70206210000000002</v>
      </c>
      <c r="AC188" s="49">
        <v>0.70998614999999998</v>
      </c>
      <c r="AD188" s="49">
        <v>0.71116973000000006</v>
      </c>
      <c r="AE188" s="49">
        <v>0.70759174000000002</v>
      </c>
      <c r="AF188" s="49">
        <v>0.70101307999999996</v>
      </c>
      <c r="AG188" s="49">
        <v>0.70812280999999999</v>
      </c>
      <c r="AI188" s="49">
        <f t="shared" si="23"/>
        <v>0.68959820000000005</v>
      </c>
      <c r="AJ188" s="49">
        <f t="shared" si="24"/>
        <v>0.59784082999999999</v>
      </c>
      <c r="AK188" s="49">
        <f t="shared" si="25"/>
        <v>0.71116973000000006</v>
      </c>
      <c r="AL188" s="49">
        <f t="shared" si="26"/>
        <v>0.11332890000000007</v>
      </c>
      <c r="AO188" t="s">
        <v>49</v>
      </c>
      <c r="AP188" s="49" t="s">
        <v>266</v>
      </c>
      <c r="AQ188" s="49">
        <v>0.78457060000000001</v>
      </c>
      <c r="AR188" s="50">
        <v>0.84065524999999997</v>
      </c>
      <c r="AS188" s="50">
        <v>0.92340067000000003</v>
      </c>
      <c r="AT188" s="49">
        <v>0.91478439</v>
      </c>
      <c r="AU188" s="49">
        <v>0.88992974000000002</v>
      </c>
      <c r="AV188" s="50">
        <v>0.82234043000000001</v>
      </c>
      <c r="AW188" s="49">
        <v>0.82474227</v>
      </c>
      <c r="AX188" s="49">
        <v>0.81581798000000005</v>
      </c>
      <c r="AY188" s="49">
        <v>0.82318500999999999</v>
      </c>
      <c r="AZ188" s="49">
        <v>0.81136638000000005</v>
      </c>
      <c r="BA188" s="49">
        <v>0.84441805000000003</v>
      </c>
      <c r="BB188" s="49">
        <v>0.83391002999999997</v>
      </c>
      <c r="BC188" s="49">
        <v>0.84900989999999998</v>
      </c>
      <c r="BD188" s="49">
        <f t="shared" si="27"/>
        <v>0.78457060000000001</v>
      </c>
      <c r="BE188" s="49">
        <f t="shared" si="28"/>
        <v>0.92340067000000003</v>
      </c>
      <c r="BF188" s="49">
        <f t="shared" si="29"/>
        <v>0.13883007000000003</v>
      </c>
    </row>
    <row r="189" spans="1:58">
      <c r="A189" t="s">
        <v>287</v>
      </c>
      <c r="B189" t="s">
        <v>11</v>
      </c>
      <c r="C189">
        <v>13</v>
      </c>
      <c r="D189">
        <v>13</v>
      </c>
      <c r="E189">
        <v>13</v>
      </c>
      <c r="F189">
        <v>13</v>
      </c>
      <c r="G189">
        <v>13</v>
      </c>
      <c r="H189">
        <v>13</v>
      </c>
      <c r="I189">
        <v>13</v>
      </c>
      <c r="J189">
        <v>13</v>
      </c>
      <c r="K189">
        <v>13</v>
      </c>
      <c r="L189">
        <v>13</v>
      </c>
      <c r="M189" s="44">
        <v>4</v>
      </c>
      <c r="N189">
        <v>13</v>
      </c>
      <c r="O189">
        <v>13</v>
      </c>
      <c r="P189">
        <v>13</v>
      </c>
      <c r="R189" t="s">
        <v>282</v>
      </c>
      <c r="S189" t="s">
        <v>11</v>
      </c>
      <c r="T189" s="49">
        <v>0.31747866000000002</v>
      </c>
      <c r="U189" s="49">
        <v>0.32338816999999997</v>
      </c>
      <c r="V189" s="49">
        <v>0.29326301999999999</v>
      </c>
      <c r="W189" s="49">
        <v>0.34460255000000001</v>
      </c>
      <c r="X189" s="49">
        <v>0.34643787999999998</v>
      </c>
      <c r="Y189" s="49">
        <v>0.34440370999999997</v>
      </c>
      <c r="Z189" s="49">
        <v>0.32675654999999998</v>
      </c>
      <c r="AA189" s="49">
        <v>0.32558714</v>
      </c>
      <c r="AB189" s="49">
        <v>0.32213024000000001</v>
      </c>
      <c r="AC189" s="49">
        <v>0.32576224999999998</v>
      </c>
      <c r="AD189" s="49">
        <v>0.25740131999999999</v>
      </c>
      <c r="AE189" s="50">
        <v>0.34279241999999999</v>
      </c>
      <c r="AF189" s="50">
        <v>0.69941549999999997</v>
      </c>
      <c r="AG189" s="50">
        <v>0.69512194999999999</v>
      </c>
      <c r="AH189" t="s">
        <v>341</v>
      </c>
      <c r="AI189" s="49">
        <f t="shared" si="23"/>
        <v>0.37603866857142848</v>
      </c>
      <c r="AJ189" s="49">
        <f t="shared" si="24"/>
        <v>0.25740131999999999</v>
      </c>
      <c r="AK189" s="49">
        <f t="shared" si="25"/>
        <v>0.69941549999999997</v>
      </c>
      <c r="AL189" s="49">
        <f t="shared" si="26"/>
        <v>0.44201417999999998</v>
      </c>
      <c r="AN189" t="s">
        <v>282</v>
      </c>
      <c r="AO189" t="s">
        <v>11</v>
      </c>
      <c r="AP189" s="49">
        <v>0.26620690000000002</v>
      </c>
      <c r="AQ189" s="49">
        <v>0.27244094000000002</v>
      </c>
      <c r="AR189" s="49">
        <v>0.23968254</v>
      </c>
      <c r="AS189" s="49">
        <v>0.26094002999999999</v>
      </c>
      <c r="AT189" s="49">
        <v>0.24592834</v>
      </c>
      <c r="AU189" s="49">
        <v>0.21587744</v>
      </c>
      <c r="AV189" s="49">
        <v>0.16499283000000001</v>
      </c>
      <c r="AW189" s="49">
        <v>0.23557692</v>
      </c>
      <c r="AX189" s="50">
        <v>0</v>
      </c>
      <c r="AY189" s="50">
        <v>0</v>
      </c>
      <c r="AZ189" s="50">
        <v>0</v>
      </c>
      <c r="BA189" s="50">
        <v>0</v>
      </c>
      <c r="BB189" s="55">
        <v>0.47348485000000001</v>
      </c>
      <c r="BC189" s="55">
        <v>0.46558704000000001</v>
      </c>
      <c r="BD189" s="49">
        <f t="shared" si="27"/>
        <v>0</v>
      </c>
      <c r="BE189" s="49">
        <f t="shared" si="28"/>
        <v>0.47348485000000001</v>
      </c>
      <c r="BF189" s="49">
        <f t="shared" si="29"/>
        <v>0.47348485000000001</v>
      </c>
    </row>
    <row r="190" spans="1:58">
      <c r="B190" t="s">
        <v>263</v>
      </c>
      <c r="C190">
        <v>15</v>
      </c>
      <c r="D190">
        <v>15</v>
      </c>
      <c r="E190">
        <v>15</v>
      </c>
      <c r="F190">
        <v>15</v>
      </c>
      <c r="G190">
        <v>15</v>
      </c>
      <c r="H190">
        <v>15</v>
      </c>
      <c r="I190">
        <v>15</v>
      </c>
      <c r="J190">
        <v>15</v>
      </c>
      <c r="K190">
        <v>15</v>
      </c>
      <c r="L190">
        <v>15</v>
      </c>
      <c r="M190">
        <v>15</v>
      </c>
      <c r="N190">
        <v>15</v>
      </c>
      <c r="O190">
        <v>15</v>
      </c>
      <c r="P190">
        <v>15</v>
      </c>
      <c r="S190" t="s">
        <v>263</v>
      </c>
      <c r="T190" s="50">
        <v>0.59631175000000003</v>
      </c>
      <c r="U190" s="49">
        <v>0.63019462999999998</v>
      </c>
      <c r="V190" s="49">
        <v>0.65265748000000001</v>
      </c>
      <c r="W190" s="49">
        <v>0.67195081999999995</v>
      </c>
      <c r="X190" s="49">
        <v>0.66602802000000005</v>
      </c>
      <c r="Y190" s="49">
        <v>0.60237903000000004</v>
      </c>
      <c r="Z190" s="50">
        <v>0.55753138000000002</v>
      </c>
      <c r="AA190" s="49">
        <v>0.58572774000000005</v>
      </c>
      <c r="AB190" s="49">
        <v>0.60336564999999998</v>
      </c>
      <c r="AC190" s="49">
        <v>0.61675504000000003</v>
      </c>
      <c r="AD190" s="49">
        <v>0.65242781000000005</v>
      </c>
      <c r="AE190" s="49">
        <v>0.67540573999999998</v>
      </c>
      <c r="AF190" s="49">
        <v>0.69171126000000005</v>
      </c>
      <c r="AG190" s="50">
        <v>0.70981554999999996</v>
      </c>
      <c r="AI190" s="49">
        <f t="shared" si="23"/>
        <v>0.6365901357142858</v>
      </c>
      <c r="AJ190" s="49">
        <f t="shared" si="24"/>
        <v>0.55753138000000002</v>
      </c>
      <c r="AK190" s="49">
        <f t="shared" si="25"/>
        <v>0.70981554999999996</v>
      </c>
      <c r="AL190" s="49">
        <f t="shared" si="26"/>
        <v>0.15228416999999994</v>
      </c>
      <c r="AO190" t="s">
        <v>263</v>
      </c>
      <c r="AP190" s="50">
        <v>0.85492228000000003</v>
      </c>
      <c r="AQ190" s="50">
        <v>0.90617283999999998</v>
      </c>
      <c r="AR190" s="49">
        <v>0.87407407000000004</v>
      </c>
      <c r="AS190" s="49">
        <v>0.88775510000000002</v>
      </c>
      <c r="AT190" s="49">
        <v>0.89512195000000006</v>
      </c>
      <c r="AU190" s="50">
        <v>0.84318181999999997</v>
      </c>
      <c r="AV190" s="49">
        <v>0.80821918000000004</v>
      </c>
      <c r="AW190" s="49">
        <v>0.82653061000000005</v>
      </c>
      <c r="AX190" s="49">
        <v>0.81474480000000005</v>
      </c>
      <c r="AY190" s="49">
        <v>0.83063063000000004</v>
      </c>
      <c r="AZ190" s="50">
        <v>0.87375415000000001</v>
      </c>
      <c r="BA190" s="49">
        <v>0.87</v>
      </c>
      <c r="BB190" s="49">
        <v>0.87465181000000003</v>
      </c>
      <c r="BC190" s="49">
        <v>0.88798920000000003</v>
      </c>
      <c r="BD190" s="49">
        <f t="shared" si="27"/>
        <v>0.80821918000000004</v>
      </c>
      <c r="BE190" s="49">
        <f t="shared" si="28"/>
        <v>0.90617283999999998</v>
      </c>
      <c r="BF190" s="49">
        <f t="shared" si="29"/>
        <v>9.7953659999999942E-2</v>
      </c>
    </row>
    <row r="191" spans="1:58">
      <c r="B191" t="s">
        <v>19</v>
      </c>
      <c r="C191">
        <v>15</v>
      </c>
      <c r="D191">
        <v>15</v>
      </c>
      <c r="E191">
        <v>15</v>
      </c>
      <c r="F191">
        <v>15</v>
      </c>
      <c r="G191">
        <v>15</v>
      </c>
      <c r="H191">
        <v>15</v>
      </c>
      <c r="I191">
        <v>15</v>
      </c>
      <c r="J191">
        <v>15</v>
      </c>
      <c r="K191">
        <v>15</v>
      </c>
      <c r="L191">
        <v>15</v>
      </c>
      <c r="M191">
        <v>15</v>
      </c>
      <c r="N191">
        <v>15</v>
      </c>
      <c r="O191">
        <v>15</v>
      </c>
      <c r="P191">
        <v>15</v>
      </c>
      <c r="S191" t="s">
        <v>19</v>
      </c>
      <c r="T191" s="49">
        <v>0.61306773999999997</v>
      </c>
      <c r="U191" s="49">
        <v>0.60649176999999999</v>
      </c>
      <c r="V191" s="49">
        <v>0.60394420999999998</v>
      </c>
      <c r="W191" s="49">
        <v>0.60763734000000003</v>
      </c>
      <c r="X191" s="49">
        <v>0.6192375</v>
      </c>
      <c r="Y191" s="49">
        <v>0.60484315</v>
      </c>
      <c r="Z191" s="49">
        <v>0.58807357000000005</v>
      </c>
      <c r="AA191" s="49">
        <v>0.51341824000000003</v>
      </c>
      <c r="AB191" s="49">
        <v>0.50648541000000002</v>
      </c>
      <c r="AC191" s="49">
        <v>0.47628924</v>
      </c>
      <c r="AD191" s="49">
        <v>0.47407407000000001</v>
      </c>
      <c r="AE191" s="49">
        <v>0.50043795999999996</v>
      </c>
      <c r="AF191" s="49">
        <v>0.51564736</v>
      </c>
      <c r="AG191" s="49">
        <v>0.53762195000000002</v>
      </c>
      <c r="AH191" t="s">
        <v>281</v>
      </c>
      <c r="AI191" s="49">
        <f t="shared" si="23"/>
        <v>0.55480496499999998</v>
      </c>
      <c r="AJ191" s="49">
        <f t="shared" si="24"/>
        <v>0.47407407000000001</v>
      </c>
      <c r="AK191" s="49">
        <f t="shared" si="25"/>
        <v>0.6192375</v>
      </c>
      <c r="AL191" s="49">
        <f t="shared" si="26"/>
        <v>0.14516342999999998</v>
      </c>
      <c r="AO191" t="s">
        <v>19</v>
      </c>
      <c r="AP191" s="49">
        <v>0.86436170000000001</v>
      </c>
      <c r="AQ191" s="49">
        <v>0.86055979999999999</v>
      </c>
      <c r="AR191" s="49">
        <v>0.84653962000000005</v>
      </c>
      <c r="AS191" s="49">
        <v>0.84939759000000004</v>
      </c>
      <c r="AT191" s="49">
        <v>0.86168741000000004</v>
      </c>
      <c r="AU191" s="49">
        <v>0.85027885000000003</v>
      </c>
      <c r="AV191" s="49">
        <v>0.84720386999999997</v>
      </c>
      <c r="AW191" s="50">
        <v>0.80020131000000005</v>
      </c>
      <c r="AX191" s="49">
        <v>0.80636461999999998</v>
      </c>
      <c r="AY191" s="50">
        <v>0.76132403999999998</v>
      </c>
      <c r="AZ191" s="50">
        <v>0.73667711999999996</v>
      </c>
      <c r="BA191" s="49">
        <v>0.77009388999999995</v>
      </c>
      <c r="BB191" s="49">
        <v>0.78519923999999997</v>
      </c>
      <c r="BC191" s="49">
        <v>0.80150445000000003</v>
      </c>
      <c r="BD191" s="49">
        <f t="shared" si="27"/>
        <v>0.73667711999999996</v>
      </c>
      <c r="BE191" s="49">
        <f t="shared" si="28"/>
        <v>0.86436170000000001</v>
      </c>
      <c r="BF191" s="49">
        <f t="shared" si="29"/>
        <v>0.12768458000000005</v>
      </c>
    </row>
    <row r="192" spans="1:58">
      <c r="B192" t="s">
        <v>72</v>
      </c>
      <c r="C192">
        <v>15</v>
      </c>
      <c r="D192">
        <v>15</v>
      </c>
      <c r="E192">
        <v>15</v>
      </c>
      <c r="F192">
        <v>15</v>
      </c>
      <c r="G192">
        <v>15</v>
      </c>
      <c r="H192">
        <v>15</v>
      </c>
      <c r="I192">
        <v>15</v>
      </c>
      <c r="J192">
        <v>15</v>
      </c>
      <c r="K192">
        <v>15</v>
      </c>
      <c r="L192">
        <v>15</v>
      </c>
      <c r="M192">
        <v>15</v>
      </c>
      <c r="N192">
        <v>15</v>
      </c>
      <c r="O192">
        <v>15</v>
      </c>
      <c r="P192">
        <v>15</v>
      </c>
      <c r="S192" t="s">
        <v>72</v>
      </c>
      <c r="T192" s="50">
        <v>0.46753021</v>
      </c>
      <c r="U192" s="50">
        <v>0.57231836999999997</v>
      </c>
      <c r="V192" s="49">
        <v>0.56760295999999999</v>
      </c>
      <c r="W192" s="49">
        <v>0.60253853000000002</v>
      </c>
      <c r="X192" s="49">
        <v>0.61600211000000005</v>
      </c>
      <c r="Y192" s="49">
        <v>0.56487600000000004</v>
      </c>
      <c r="Z192" s="49">
        <v>0.55927026000000002</v>
      </c>
      <c r="AA192" s="49">
        <v>0.54149053000000003</v>
      </c>
      <c r="AB192" s="49">
        <v>0.52064208999999995</v>
      </c>
      <c r="AC192" s="49">
        <v>0.51300873999999996</v>
      </c>
      <c r="AD192" s="49">
        <v>0.52800407000000005</v>
      </c>
      <c r="AE192" s="49">
        <v>0.55212026999999997</v>
      </c>
      <c r="AF192" s="49">
        <v>0.57003943000000001</v>
      </c>
      <c r="AG192" s="49">
        <v>0.58820187000000002</v>
      </c>
      <c r="AI192" s="49">
        <f t="shared" si="23"/>
        <v>0.55454610285714279</v>
      </c>
      <c r="AJ192" s="49">
        <f t="shared" si="24"/>
        <v>0.46753021</v>
      </c>
      <c r="AK192" s="49">
        <f t="shared" si="25"/>
        <v>0.61600211000000005</v>
      </c>
      <c r="AL192" s="49">
        <f t="shared" si="26"/>
        <v>0.14847190000000005</v>
      </c>
      <c r="AO192" t="s">
        <v>72</v>
      </c>
      <c r="AP192" s="50">
        <v>0.79301745999999995</v>
      </c>
      <c r="AQ192" s="49">
        <v>0.85147472000000002</v>
      </c>
      <c r="AR192" s="49">
        <v>0.86023547</v>
      </c>
      <c r="AS192" s="49">
        <v>0.84618236000000002</v>
      </c>
      <c r="AT192" s="49">
        <v>0.84004237000000004</v>
      </c>
      <c r="AU192" s="49">
        <v>0.82201572999999994</v>
      </c>
      <c r="AV192" s="49">
        <v>0.82697295000000004</v>
      </c>
      <c r="AW192" s="49">
        <v>0.81981981999999998</v>
      </c>
      <c r="AX192" s="49">
        <v>0.80598903</v>
      </c>
      <c r="AY192" s="49">
        <v>0.79042418999999997</v>
      </c>
      <c r="AZ192" s="49">
        <v>0.80671198</v>
      </c>
      <c r="BA192" s="49">
        <v>0.80861640000000001</v>
      </c>
      <c r="BB192" s="49">
        <v>0.82183695999999995</v>
      </c>
      <c r="BC192" s="49">
        <v>0.82615760000000005</v>
      </c>
      <c r="BD192" s="49">
        <f t="shared" si="27"/>
        <v>0.79042418999999997</v>
      </c>
      <c r="BE192" s="49">
        <f t="shared" si="28"/>
        <v>0.86023547</v>
      </c>
      <c r="BF192" s="49">
        <f t="shared" si="29"/>
        <v>6.9811280000000031E-2</v>
      </c>
    </row>
    <row r="193" spans="1:58">
      <c r="A193" t="s">
        <v>287</v>
      </c>
      <c r="B193" t="s">
        <v>208</v>
      </c>
      <c r="C193">
        <v>13</v>
      </c>
      <c r="D193">
        <v>13</v>
      </c>
      <c r="E193">
        <v>13</v>
      </c>
      <c r="F193">
        <v>15</v>
      </c>
      <c r="G193">
        <v>15</v>
      </c>
      <c r="H193">
        <v>15</v>
      </c>
      <c r="I193">
        <v>15</v>
      </c>
      <c r="J193">
        <v>15</v>
      </c>
      <c r="K193">
        <v>15</v>
      </c>
      <c r="L193">
        <v>15</v>
      </c>
      <c r="M193">
        <v>15</v>
      </c>
      <c r="N193">
        <v>15</v>
      </c>
      <c r="O193">
        <v>15</v>
      </c>
      <c r="P193">
        <v>15</v>
      </c>
      <c r="R193" t="s">
        <v>282</v>
      </c>
      <c r="S193" t="s">
        <v>208</v>
      </c>
      <c r="T193" s="50">
        <v>0.10024295</v>
      </c>
      <c r="U193" s="50">
        <v>0.31645040000000002</v>
      </c>
      <c r="V193" s="49">
        <v>0.31644386000000002</v>
      </c>
      <c r="W193" s="49">
        <v>0.34031618000000002</v>
      </c>
      <c r="X193" s="49">
        <v>0.34590940999999997</v>
      </c>
      <c r="Y193" s="49">
        <v>0.33982551</v>
      </c>
      <c r="Z193" s="49">
        <v>0.32869435000000002</v>
      </c>
      <c r="AA193" s="49">
        <v>0.32699985999999998</v>
      </c>
      <c r="AB193" s="49">
        <v>0.33057280999999999</v>
      </c>
      <c r="AC193" s="49">
        <v>0.33678816</v>
      </c>
      <c r="AD193" s="49">
        <v>0.34200120000000001</v>
      </c>
      <c r="AE193" s="49">
        <v>0.33766796999999998</v>
      </c>
      <c r="AF193" s="49">
        <v>0.33891719999999997</v>
      </c>
      <c r="AG193" s="49">
        <v>0.34761297000000002</v>
      </c>
      <c r="AI193" s="49">
        <f t="shared" si="23"/>
        <v>0.31774591642857136</v>
      </c>
      <c r="AJ193" s="49">
        <f t="shared" si="24"/>
        <v>0.10024295</v>
      </c>
      <c r="AK193" s="49">
        <f t="shared" si="25"/>
        <v>0.34761297000000002</v>
      </c>
      <c r="AL193" s="49">
        <f t="shared" si="26"/>
        <v>0.24737002000000002</v>
      </c>
      <c r="AN193" t="s">
        <v>282</v>
      </c>
      <c r="AO193" t="s">
        <v>208</v>
      </c>
      <c r="AP193" s="49">
        <v>0.53920455</v>
      </c>
      <c r="AQ193" s="50">
        <v>0.44806409000000003</v>
      </c>
      <c r="AR193" s="49">
        <v>0.43503448</v>
      </c>
      <c r="AS193" s="49">
        <v>0.43777654999999999</v>
      </c>
      <c r="AT193" s="49">
        <v>0.45098653</v>
      </c>
      <c r="AU193" s="49">
        <v>0.40425531999999997</v>
      </c>
      <c r="AV193" s="49">
        <v>0.40792759000000001</v>
      </c>
      <c r="AW193" s="49">
        <v>0.41760372000000001</v>
      </c>
      <c r="AX193" s="49">
        <v>0.42336818999999998</v>
      </c>
      <c r="AY193" s="49">
        <v>0.42285156000000002</v>
      </c>
      <c r="AZ193" s="49">
        <v>0.42490842000000001</v>
      </c>
      <c r="BA193" s="49">
        <v>0.41652324000000002</v>
      </c>
      <c r="BB193" s="49">
        <v>0.41986063000000001</v>
      </c>
      <c r="BC193" s="49">
        <v>0.42317660000000001</v>
      </c>
      <c r="BD193" s="49">
        <f t="shared" si="27"/>
        <v>0.40425531999999997</v>
      </c>
      <c r="BE193" s="49">
        <f t="shared" si="28"/>
        <v>0.53920455</v>
      </c>
      <c r="BF193" s="49">
        <f t="shared" si="29"/>
        <v>0.13494923000000003</v>
      </c>
    </row>
    <row r="194" spans="1:58">
      <c r="A194" t="s">
        <v>287</v>
      </c>
      <c r="B194" t="s">
        <v>53</v>
      </c>
      <c r="C194">
        <v>14</v>
      </c>
      <c r="D194">
        <v>14</v>
      </c>
      <c r="E194">
        <v>14</v>
      </c>
      <c r="F194">
        <v>14</v>
      </c>
      <c r="G194">
        <v>14</v>
      </c>
      <c r="H194">
        <v>14</v>
      </c>
      <c r="I194">
        <v>14</v>
      </c>
      <c r="J194">
        <v>14</v>
      </c>
      <c r="K194">
        <v>14</v>
      </c>
      <c r="L194">
        <v>14</v>
      </c>
      <c r="M194">
        <v>14</v>
      </c>
      <c r="N194">
        <v>14</v>
      </c>
      <c r="O194">
        <v>14</v>
      </c>
      <c r="P194">
        <v>14</v>
      </c>
      <c r="S194" t="s">
        <v>53</v>
      </c>
      <c r="T194" s="49">
        <v>0.64143399999999995</v>
      </c>
      <c r="U194" s="49">
        <v>0.63468239000000004</v>
      </c>
      <c r="V194" s="49">
        <v>0.63738561999999999</v>
      </c>
      <c r="W194" s="49">
        <v>0.64901750000000002</v>
      </c>
      <c r="X194" s="49">
        <v>0.58588976999999998</v>
      </c>
      <c r="Y194" s="49">
        <v>0.60002566000000002</v>
      </c>
      <c r="Z194" s="49">
        <v>0.56946848000000005</v>
      </c>
      <c r="AA194" s="49">
        <v>0.55663943000000005</v>
      </c>
      <c r="AB194" s="49">
        <v>0.60886861000000003</v>
      </c>
      <c r="AC194" s="49">
        <v>0.59907239999999995</v>
      </c>
      <c r="AD194" s="49">
        <v>0.57518965</v>
      </c>
      <c r="AE194" s="49">
        <v>0.57072314999999996</v>
      </c>
      <c r="AF194" s="49">
        <v>0.57828579000000002</v>
      </c>
      <c r="AG194" s="49">
        <v>0.57634688999999995</v>
      </c>
      <c r="AI194" s="49">
        <f t="shared" si="23"/>
        <v>0.59878780999999992</v>
      </c>
      <c r="AJ194" s="49">
        <f t="shared" si="24"/>
        <v>0.55663943000000005</v>
      </c>
      <c r="AK194" s="49">
        <f t="shared" si="25"/>
        <v>0.64901750000000002</v>
      </c>
      <c r="AL194" s="49">
        <f t="shared" si="26"/>
        <v>9.2378069999999979E-2</v>
      </c>
      <c r="AO194" t="s">
        <v>53</v>
      </c>
      <c r="AP194" s="49">
        <v>0.79935621999999995</v>
      </c>
      <c r="AQ194" s="49">
        <v>0.84132054999999994</v>
      </c>
      <c r="AR194" s="49">
        <v>0.81647550000000002</v>
      </c>
      <c r="AS194" s="49">
        <v>0.77799801999999996</v>
      </c>
      <c r="AT194" s="50">
        <v>0.74248497000000002</v>
      </c>
      <c r="AU194" s="49">
        <v>0.78142076999999999</v>
      </c>
      <c r="AV194" s="49">
        <v>0.77045907999999996</v>
      </c>
      <c r="AW194" s="49">
        <v>0.77201565999999999</v>
      </c>
      <c r="AX194" s="49">
        <v>0.79627906999999998</v>
      </c>
      <c r="AY194" s="49">
        <v>0.80465587000000005</v>
      </c>
      <c r="AZ194" s="49">
        <v>0.75845410999999996</v>
      </c>
      <c r="BA194" s="49">
        <v>0.75929550000000001</v>
      </c>
      <c r="BB194" s="49">
        <v>0.75461255000000005</v>
      </c>
      <c r="BC194" s="49">
        <v>0.77373736999999998</v>
      </c>
      <c r="BD194" s="49">
        <f t="shared" si="27"/>
        <v>0.74248497000000002</v>
      </c>
      <c r="BE194" s="49">
        <f t="shared" si="28"/>
        <v>0.84132054999999994</v>
      </c>
      <c r="BF194" s="49">
        <f t="shared" si="29"/>
        <v>9.8835579999999923E-2</v>
      </c>
    </row>
    <row r="195" spans="1:58">
      <c r="B195" t="s">
        <v>264</v>
      </c>
      <c r="C195">
        <v>0</v>
      </c>
      <c r="D195">
        <v>0</v>
      </c>
      <c r="E195">
        <v>0</v>
      </c>
      <c r="F195">
        <v>0</v>
      </c>
      <c r="G195">
        <v>0</v>
      </c>
      <c r="H195">
        <v>0</v>
      </c>
      <c r="I195">
        <v>15</v>
      </c>
      <c r="J195">
        <v>15</v>
      </c>
      <c r="K195">
        <v>15</v>
      </c>
      <c r="L195">
        <v>15</v>
      </c>
      <c r="M195">
        <v>15</v>
      </c>
      <c r="N195">
        <v>15</v>
      </c>
      <c r="O195">
        <v>15</v>
      </c>
      <c r="P195">
        <v>15</v>
      </c>
      <c r="S195" t="s">
        <v>264</v>
      </c>
      <c r="T195" s="49" t="s">
        <v>266</v>
      </c>
      <c r="U195" s="49" t="s">
        <v>266</v>
      </c>
      <c r="V195" s="49" t="s">
        <v>266</v>
      </c>
      <c r="W195" s="49" t="s">
        <v>266</v>
      </c>
      <c r="X195" s="49" t="s">
        <v>266</v>
      </c>
      <c r="Y195" s="49" t="s">
        <v>266</v>
      </c>
      <c r="Z195" s="49">
        <v>0.46437908</v>
      </c>
      <c r="AA195" s="49">
        <v>0.44372959000000001</v>
      </c>
      <c r="AB195" s="49">
        <v>0.46546932000000002</v>
      </c>
      <c r="AC195" s="49">
        <v>0.46533503999999998</v>
      </c>
      <c r="AD195" s="49">
        <v>0.47825084000000001</v>
      </c>
      <c r="AE195" s="49">
        <v>0.50603096000000003</v>
      </c>
      <c r="AF195" s="49">
        <v>0.51708792000000003</v>
      </c>
      <c r="AG195" s="49">
        <v>0.53222988999999998</v>
      </c>
      <c r="AI195" s="49">
        <f t="shared" si="23"/>
        <v>0.48406408000000001</v>
      </c>
      <c r="AJ195" s="49">
        <f t="shared" si="24"/>
        <v>0.44372959000000001</v>
      </c>
      <c r="AK195" s="49">
        <f t="shared" si="25"/>
        <v>0.53222988999999998</v>
      </c>
      <c r="AL195" s="49">
        <f t="shared" si="26"/>
        <v>8.8500299999999976E-2</v>
      </c>
      <c r="AO195" t="s">
        <v>264</v>
      </c>
      <c r="AP195" s="49" t="s">
        <v>266</v>
      </c>
      <c r="AQ195" s="49" t="s">
        <v>266</v>
      </c>
      <c r="AR195" s="49" t="s">
        <v>266</v>
      </c>
      <c r="AS195" s="49" t="s">
        <v>266</v>
      </c>
      <c r="AT195" s="49" t="s">
        <v>266</v>
      </c>
      <c r="AU195" s="49" t="s">
        <v>266</v>
      </c>
      <c r="AV195" s="49">
        <v>0.77605321999999999</v>
      </c>
      <c r="AW195" s="50">
        <v>0.72507122999999996</v>
      </c>
      <c r="AX195" s="49">
        <v>0.76260163000000003</v>
      </c>
      <c r="AY195" s="49">
        <v>0.70068026999999999</v>
      </c>
      <c r="AZ195" s="49">
        <v>0.70967742</v>
      </c>
      <c r="BA195" s="49">
        <v>0.72328767000000005</v>
      </c>
      <c r="BB195" s="49">
        <v>0.71623296000000003</v>
      </c>
      <c r="BC195" s="49">
        <v>0.70034843000000002</v>
      </c>
      <c r="BD195" s="49">
        <f t="shared" si="27"/>
        <v>0.70034843000000002</v>
      </c>
      <c r="BE195" s="49">
        <f t="shared" si="28"/>
        <v>0.77605321999999999</v>
      </c>
      <c r="BF195" s="49">
        <f t="shared" si="29"/>
        <v>7.5704789999999966E-2</v>
      </c>
    </row>
    <row r="196" spans="1:58">
      <c r="B196" t="s">
        <v>151</v>
      </c>
      <c r="C196">
        <v>0</v>
      </c>
      <c r="D196">
        <v>15</v>
      </c>
      <c r="E196">
        <v>15</v>
      </c>
      <c r="F196">
        <v>15</v>
      </c>
      <c r="G196">
        <v>15</v>
      </c>
      <c r="H196">
        <v>15</v>
      </c>
      <c r="I196">
        <v>15</v>
      </c>
      <c r="J196">
        <v>15</v>
      </c>
      <c r="K196">
        <v>15</v>
      </c>
      <c r="L196">
        <v>15</v>
      </c>
      <c r="M196">
        <v>15</v>
      </c>
      <c r="N196">
        <v>15</v>
      </c>
      <c r="O196">
        <v>15</v>
      </c>
      <c r="P196">
        <v>15</v>
      </c>
      <c r="S196" t="s">
        <v>151</v>
      </c>
      <c r="T196" s="49" t="s">
        <v>266</v>
      </c>
      <c r="U196" s="49">
        <v>0.55110521999999995</v>
      </c>
      <c r="V196" s="49">
        <v>0.59483653999999997</v>
      </c>
      <c r="W196" s="49">
        <v>0.56678395000000004</v>
      </c>
      <c r="X196" s="49">
        <v>0.56217125999999995</v>
      </c>
      <c r="Y196" s="49">
        <v>0.55400846000000004</v>
      </c>
      <c r="Z196" s="49">
        <v>0.54787856000000001</v>
      </c>
      <c r="AA196" s="49">
        <v>0.55250089999999996</v>
      </c>
      <c r="AB196" s="49">
        <v>0.55919622999999996</v>
      </c>
      <c r="AC196" s="49">
        <v>0.56578868999999998</v>
      </c>
      <c r="AD196" s="49">
        <v>0.58631133000000002</v>
      </c>
      <c r="AE196" s="49">
        <v>0.59753381999999999</v>
      </c>
      <c r="AF196" s="49">
        <v>0.61717367999999995</v>
      </c>
      <c r="AG196" s="49">
        <v>0.62419908999999996</v>
      </c>
      <c r="AI196" s="49">
        <f t="shared" si="23"/>
        <v>0.57534520999999994</v>
      </c>
      <c r="AJ196" s="49">
        <f t="shared" si="24"/>
        <v>0.54787856000000001</v>
      </c>
      <c r="AK196" s="49">
        <f t="shared" si="25"/>
        <v>0.62419908999999996</v>
      </c>
      <c r="AL196" s="49">
        <f t="shared" si="26"/>
        <v>7.6320529999999942E-2</v>
      </c>
      <c r="AO196" t="s">
        <v>151</v>
      </c>
      <c r="AP196" s="49" t="s">
        <v>266</v>
      </c>
      <c r="AQ196" s="49">
        <v>0.80383315</v>
      </c>
      <c r="AR196" s="50">
        <v>0.74394786000000002</v>
      </c>
      <c r="AS196" s="49">
        <v>0.74770174</v>
      </c>
      <c r="AT196" s="49">
        <v>0.76307692000000005</v>
      </c>
      <c r="AU196" s="49">
        <v>0.77748918</v>
      </c>
      <c r="AV196" s="49">
        <v>0.734375</v>
      </c>
      <c r="AW196" s="49">
        <v>0.75977653999999994</v>
      </c>
      <c r="AX196" s="49">
        <v>0.74874731999999999</v>
      </c>
      <c r="AY196" s="49">
        <v>0.75149957000000001</v>
      </c>
      <c r="AZ196" s="49">
        <v>0.72587413000000001</v>
      </c>
      <c r="BA196" s="49">
        <v>0.71297988999999995</v>
      </c>
      <c r="BB196" s="50">
        <v>0.81076389000000004</v>
      </c>
      <c r="BC196" s="49">
        <v>0.79537367000000003</v>
      </c>
      <c r="BD196" s="49">
        <f t="shared" si="27"/>
        <v>0.71297988999999995</v>
      </c>
      <c r="BE196" s="49">
        <f t="shared" si="28"/>
        <v>0.81076389000000004</v>
      </c>
      <c r="BF196" s="49">
        <f t="shared" si="29"/>
        <v>9.7784000000000093E-2</v>
      </c>
    </row>
    <row r="197" spans="1:58">
      <c r="B197" t="s">
        <v>39</v>
      </c>
      <c r="C197">
        <v>15</v>
      </c>
      <c r="D197">
        <v>15</v>
      </c>
      <c r="E197">
        <v>15</v>
      </c>
      <c r="F197">
        <v>15</v>
      </c>
      <c r="G197">
        <v>15</v>
      </c>
      <c r="H197">
        <v>15</v>
      </c>
      <c r="I197">
        <v>15</v>
      </c>
      <c r="J197">
        <v>15</v>
      </c>
      <c r="K197">
        <v>15</v>
      </c>
      <c r="L197">
        <v>15</v>
      </c>
      <c r="M197">
        <v>15</v>
      </c>
      <c r="N197">
        <v>15</v>
      </c>
      <c r="O197">
        <v>15</v>
      </c>
      <c r="P197">
        <v>15</v>
      </c>
      <c r="S197" t="s">
        <v>39</v>
      </c>
      <c r="T197" s="49">
        <v>0.62411260999999996</v>
      </c>
      <c r="U197" s="49">
        <v>0.62897526999999998</v>
      </c>
      <c r="V197" s="49">
        <v>0.62374786000000004</v>
      </c>
      <c r="W197" s="49">
        <v>0.62780621999999997</v>
      </c>
      <c r="X197" s="49">
        <v>0.59684524999999999</v>
      </c>
      <c r="Y197" s="49">
        <v>0.56256116</v>
      </c>
      <c r="Z197" s="49">
        <v>0.53632411999999996</v>
      </c>
      <c r="AA197" s="49">
        <v>0.54206986999999995</v>
      </c>
      <c r="AB197" s="49">
        <v>0.55154091000000005</v>
      </c>
      <c r="AC197" s="49">
        <v>0.55568229999999996</v>
      </c>
      <c r="AD197" s="49">
        <v>0.56798517000000004</v>
      </c>
      <c r="AE197" s="49">
        <v>0.60020836</v>
      </c>
      <c r="AF197" s="49">
        <v>0.59815273999999996</v>
      </c>
      <c r="AG197" s="49">
        <v>0.62107396000000004</v>
      </c>
      <c r="AI197" s="49">
        <f t="shared" si="23"/>
        <v>0.58836327142857137</v>
      </c>
      <c r="AJ197" s="49">
        <f t="shared" si="24"/>
        <v>0.53632411999999996</v>
      </c>
      <c r="AK197" s="49">
        <f t="shared" si="25"/>
        <v>0.62897526999999998</v>
      </c>
      <c r="AL197" s="49">
        <f t="shared" si="26"/>
        <v>9.2651150000000015E-2</v>
      </c>
      <c r="AO197" t="s">
        <v>39</v>
      </c>
      <c r="AP197" s="49">
        <v>0.90617848999999995</v>
      </c>
      <c r="AQ197" s="49">
        <v>0.94541710000000001</v>
      </c>
      <c r="AR197" s="49">
        <v>0.89880305000000005</v>
      </c>
      <c r="AS197" s="49">
        <v>0.89014722999999996</v>
      </c>
      <c r="AT197" s="49">
        <v>0.86623377000000001</v>
      </c>
      <c r="AU197" s="49">
        <v>0.82651622000000002</v>
      </c>
      <c r="AV197" s="49">
        <v>0.78947367999999996</v>
      </c>
      <c r="AW197" s="49">
        <v>0.76539100999999998</v>
      </c>
      <c r="AX197" s="49">
        <v>0.76357827</v>
      </c>
      <c r="AY197" s="49">
        <v>0.77086494999999999</v>
      </c>
      <c r="AZ197" s="50">
        <v>0.87234042999999994</v>
      </c>
      <c r="BA197" s="55">
        <v>0.93005952000000003</v>
      </c>
      <c r="BB197" s="50">
        <v>0.85537189999999996</v>
      </c>
      <c r="BC197" s="49">
        <v>0.86174497000000005</v>
      </c>
      <c r="BD197" s="49">
        <f t="shared" si="27"/>
        <v>0.76357827</v>
      </c>
      <c r="BE197" s="49">
        <f t="shared" si="28"/>
        <v>0.94541710000000001</v>
      </c>
      <c r="BF197" s="49">
        <f t="shared" si="29"/>
        <v>0.18183883000000001</v>
      </c>
    </row>
    <row r="198" spans="1:58">
      <c r="A198" t="s">
        <v>287</v>
      </c>
      <c r="B198" t="s">
        <v>36</v>
      </c>
      <c r="C198">
        <v>14</v>
      </c>
      <c r="D198">
        <v>14</v>
      </c>
      <c r="E198">
        <v>14</v>
      </c>
      <c r="F198">
        <v>14</v>
      </c>
      <c r="G198">
        <v>13</v>
      </c>
      <c r="H198" s="44">
        <v>13</v>
      </c>
      <c r="I198" s="44">
        <v>13</v>
      </c>
      <c r="J198" s="44">
        <v>13</v>
      </c>
      <c r="K198" s="44">
        <v>13</v>
      </c>
      <c r="L198" s="44">
        <v>13</v>
      </c>
      <c r="M198" s="44">
        <v>13</v>
      </c>
      <c r="N198" s="44">
        <v>13</v>
      </c>
      <c r="O198" s="44">
        <v>13</v>
      </c>
      <c r="P198">
        <v>0</v>
      </c>
      <c r="R198" t="s">
        <v>282</v>
      </c>
      <c r="S198" t="s">
        <v>36</v>
      </c>
      <c r="T198" s="49">
        <v>0.34280135</v>
      </c>
      <c r="U198" s="49">
        <v>0.34832467</v>
      </c>
      <c r="V198" s="49">
        <v>0.35139573000000002</v>
      </c>
      <c r="W198" s="49">
        <v>0.35139513999999999</v>
      </c>
      <c r="X198" s="49">
        <v>0.36921151000000002</v>
      </c>
      <c r="Y198" s="49">
        <v>0.31752426</v>
      </c>
      <c r="Z198" s="49">
        <v>0.30549137999999998</v>
      </c>
      <c r="AA198" s="49">
        <v>0.29852814</v>
      </c>
      <c r="AB198" s="49">
        <v>0.29619472000000002</v>
      </c>
      <c r="AC198" s="49">
        <v>0.29883458000000002</v>
      </c>
      <c r="AD198" s="49">
        <v>0.29501779</v>
      </c>
      <c r="AE198" s="49">
        <v>0.30671103999999999</v>
      </c>
      <c r="AF198" s="49">
        <v>0.31436313999999999</v>
      </c>
      <c r="AG198" s="49" t="s">
        <v>266</v>
      </c>
      <c r="AI198" s="49">
        <f t="shared" si="23"/>
        <v>0.32275334230769231</v>
      </c>
      <c r="AJ198" s="49">
        <f t="shared" si="24"/>
        <v>0.29501779</v>
      </c>
      <c r="AK198" s="49">
        <f t="shared" si="25"/>
        <v>0.36921151000000002</v>
      </c>
      <c r="AL198" s="49">
        <f t="shared" si="26"/>
        <v>7.4193720000000019E-2</v>
      </c>
      <c r="AN198" t="s">
        <v>282</v>
      </c>
      <c r="AO198" t="s">
        <v>36</v>
      </c>
      <c r="AP198" s="49">
        <v>0.41471048999999999</v>
      </c>
      <c r="AQ198" s="49">
        <v>0.42484663</v>
      </c>
      <c r="AR198" s="49">
        <v>0.43974961000000001</v>
      </c>
      <c r="AS198" s="49">
        <v>0.4032</v>
      </c>
      <c r="AT198" s="49">
        <v>0.44494048000000003</v>
      </c>
      <c r="AU198" s="50">
        <v>0.39065108999999998</v>
      </c>
      <c r="AV198" s="50">
        <v>0.34494195999999999</v>
      </c>
      <c r="AW198" s="49">
        <v>0.34717608</v>
      </c>
      <c r="AX198" s="49">
        <v>0.36877075999999998</v>
      </c>
      <c r="AY198" s="49">
        <v>0.40241796000000002</v>
      </c>
      <c r="AZ198" s="49">
        <v>0.37704917999999998</v>
      </c>
      <c r="BA198" s="49">
        <v>0.38305708999999999</v>
      </c>
      <c r="BB198" s="49">
        <v>0.39963167999999999</v>
      </c>
      <c r="BC198" s="49" t="s">
        <v>266</v>
      </c>
      <c r="BD198" s="49">
        <f t="shared" si="27"/>
        <v>0.34494195999999999</v>
      </c>
      <c r="BE198" s="49">
        <f t="shared" si="28"/>
        <v>0.44494048000000003</v>
      </c>
      <c r="BF198" s="49">
        <f t="shared" si="29"/>
        <v>9.9998520000000035E-2</v>
      </c>
    </row>
    <row r="199" spans="1:58">
      <c r="B199" t="s">
        <v>26</v>
      </c>
      <c r="C199">
        <v>15</v>
      </c>
      <c r="D199">
        <v>15</v>
      </c>
      <c r="E199">
        <v>15</v>
      </c>
      <c r="F199">
        <v>15</v>
      </c>
      <c r="G199">
        <v>15</v>
      </c>
      <c r="H199">
        <v>15</v>
      </c>
      <c r="I199">
        <v>15</v>
      </c>
      <c r="J199">
        <v>15</v>
      </c>
      <c r="K199">
        <v>15</v>
      </c>
      <c r="L199">
        <v>15</v>
      </c>
      <c r="M199">
        <v>15</v>
      </c>
      <c r="N199">
        <v>15</v>
      </c>
      <c r="O199">
        <v>15</v>
      </c>
      <c r="P199">
        <v>15</v>
      </c>
      <c r="S199" t="s">
        <v>26</v>
      </c>
      <c r="T199" s="49">
        <v>0.58512295000000003</v>
      </c>
      <c r="U199" s="49">
        <v>0.58983127000000002</v>
      </c>
      <c r="V199" s="49">
        <v>0.59104241000000002</v>
      </c>
      <c r="W199" s="49">
        <v>0.60070509999999999</v>
      </c>
      <c r="X199" s="49">
        <v>0.60252141999999997</v>
      </c>
      <c r="Y199" s="49">
        <v>0.58450212999999995</v>
      </c>
      <c r="Z199" s="49">
        <v>0.58668248000000001</v>
      </c>
      <c r="AA199" s="49">
        <v>0.59676817999999998</v>
      </c>
      <c r="AB199" s="49">
        <v>0.58522278999999999</v>
      </c>
      <c r="AC199" s="49">
        <v>0.58784778000000004</v>
      </c>
      <c r="AD199" s="49">
        <v>0.59426100000000004</v>
      </c>
      <c r="AE199" s="49">
        <v>0.60053630000000002</v>
      </c>
      <c r="AF199" s="49">
        <v>0.62107769999999995</v>
      </c>
      <c r="AG199" s="49">
        <v>0.64390804000000001</v>
      </c>
      <c r="AI199" s="49">
        <f t="shared" si="23"/>
        <v>0.59785925357142855</v>
      </c>
      <c r="AJ199" s="49">
        <f t="shared" si="24"/>
        <v>0.58450212999999995</v>
      </c>
      <c r="AK199" s="49">
        <f t="shared" si="25"/>
        <v>0.64390804000000001</v>
      </c>
      <c r="AL199" s="49">
        <f t="shared" si="26"/>
        <v>5.9405910000000062E-2</v>
      </c>
      <c r="AO199" t="s">
        <v>26</v>
      </c>
      <c r="AP199" s="49">
        <v>0.83090427</v>
      </c>
      <c r="AQ199" s="49">
        <v>0.79869173999999998</v>
      </c>
      <c r="AR199" s="49">
        <v>0.79008599000000002</v>
      </c>
      <c r="AS199" s="49">
        <v>0.82549982</v>
      </c>
      <c r="AT199" s="49">
        <v>0.83491495000000004</v>
      </c>
      <c r="AU199" s="49">
        <v>0.82362822000000002</v>
      </c>
      <c r="AV199" s="49">
        <v>0.82120539999999997</v>
      </c>
      <c r="AW199" s="50">
        <v>0.76572326999999996</v>
      </c>
      <c r="AX199" s="49">
        <v>0.74177632000000004</v>
      </c>
      <c r="AY199" s="49">
        <v>0.74734606999999997</v>
      </c>
      <c r="AZ199" s="49">
        <v>0.74670570999999997</v>
      </c>
      <c r="BA199" s="49">
        <v>0.73276545000000004</v>
      </c>
      <c r="BB199" s="49">
        <v>0.72982062999999997</v>
      </c>
      <c r="BC199" s="49">
        <v>0.76424764000000001</v>
      </c>
      <c r="BD199" s="49">
        <f t="shared" si="27"/>
        <v>0.72982062999999997</v>
      </c>
      <c r="BE199" s="49">
        <f t="shared" si="28"/>
        <v>0.83491495000000004</v>
      </c>
      <c r="BF199" s="49">
        <f t="shared" si="29"/>
        <v>0.10509432000000007</v>
      </c>
    </row>
    <row r="200" spans="1:58">
      <c r="B200" t="s">
        <v>92</v>
      </c>
      <c r="C200">
        <v>0</v>
      </c>
      <c r="D200">
        <v>15</v>
      </c>
      <c r="E200">
        <v>15</v>
      </c>
      <c r="F200">
        <v>15</v>
      </c>
      <c r="G200">
        <v>15</v>
      </c>
      <c r="H200">
        <v>15</v>
      </c>
      <c r="I200">
        <v>15</v>
      </c>
      <c r="J200">
        <v>15</v>
      </c>
      <c r="K200">
        <v>15</v>
      </c>
      <c r="L200">
        <v>15</v>
      </c>
      <c r="M200">
        <v>15</v>
      </c>
      <c r="N200">
        <v>15</v>
      </c>
      <c r="O200">
        <v>15</v>
      </c>
      <c r="P200">
        <v>15</v>
      </c>
      <c r="S200" t="s">
        <v>92</v>
      </c>
      <c r="T200" s="49" t="s">
        <v>266</v>
      </c>
      <c r="U200" s="49">
        <v>0.62016108000000003</v>
      </c>
      <c r="V200" s="49">
        <v>0.64066630999999996</v>
      </c>
      <c r="W200" s="49">
        <v>0.67470490999999999</v>
      </c>
      <c r="X200" s="49">
        <v>0.68146355000000003</v>
      </c>
      <c r="Y200" s="49">
        <v>0.62810646999999997</v>
      </c>
      <c r="Z200" s="49">
        <v>0.5943756</v>
      </c>
      <c r="AA200" s="49">
        <v>0.60043060000000004</v>
      </c>
      <c r="AB200" s="49">
        <v>0.62312389000000001</v>
      </c>
      <c r="AC200" s="49">
        <v>0.63441312999999999</v>
      </c>
      <c r="AD200" s="49">
        <v>0.64754557999999995</v>
      </c>
      <c r="AE200" s="49">
        <v>0.66788044000000002</v>
      </c>
      <c r="AF200" s="49">
        <v>0.66661588000000005</v>
      </c>
      <c r="AG200" s="49">
        <v>0.68228622999999999</v>
      </c>
      <c r="AI200" s="49">
        <f t="shared" si="23"/>
        <v>0.64321335923076939</v>
      </c>
      <c r="AJ200" s="49">
        <f t="shared" si="24"/>
        <v>0.5943756</v>
      </c>
      <c r="AK200" s="49">
        <f t="shared" si="25"/>
        <v>0.68228622999999999</v>
      </c>
      <c r="AL200" s="49">
        <f t="shared" si="26"/>
        <v>8.791062999999999E-2</v>
      </c>
      <c r="AO200" t="s">
        <v>92</v>
      </c>
      <c r="AP200" s="49" t="s">
        <v>266</v>
      </c>
      <c r="AQ200" s="49">
        <v>0.92504569999999997</v>
      </c>
      <c r="AR200" s="49">
        <v>0.92156863</v>
      </c>
      <c r="AS200" s="49">
        <v>0.89800000000000002</v>
      </c>
      <c r="AT200" s="49">
        <v>0.90681818000000003</v>
      </c>
      <c r="AU200" s="49">
        <v>0.88210526</v>
      </c>
      <c r="AV200" s="50">
        <v>0.82917465999999995</v>
      </c>
      <c r="AW200" s="49">
        <v>0.81759656999999997</v>
      </c>
      <c r="AX200" s="49">
        <v>0.86021504999999998</v>
      </c>
      <c r="AY200" s="49">
        <v>0.85774059000000002</v>
      </c>
      <c r="AZ200" s="49">
        <v>0.86914062999999997</v>
      </c>
      <c r="BA200" s="49">
        <v>0.88801571999999995</v>
      </c>
      <c r="BB200" s="49">
        <v>0.87374748999999996</v>
      </c>
      <c r="BC200" s="49">
        <v>0.87647059000000005</v>
      </c>
      <c r="BD200" s="49">
        <f t="shared" si="27"/>
        <v>0.81759656999999997</v>
      </c>
      <c r="BE200" s="49">
        <f t="shared" si="28"/>
        <v>0.92504569999999997</v>
      </c>
      <c r="BF200" s="49">
        <f t="shared" si="29"/>
        <v>0.10744913</v>
      </c>
    </row>
    <row r="201" spans="1:58">
      <c r="B201" t="s">
        <v>150</v>
      </c>
      <c r="C201">
        <v>15</v>
      </c>
      <c r="D201">
        <v>15</v>
      </c>
      <c r="E201">
        <v>15</v>
      </c>
      <c r="F201">
        <v>15</v>
      </c>
      <c r="G201">
        <v>15</v>
      </c>
      <c r="H201">
        <v>15</v>
      </c>
      <c r="I201">
        <v>15</v>
      </c>
      <c r="J201">
        <v>15</v>
      </c>
      <c r="K201">
        <v>15</v>
      </c>
      <c r="L201">
        <v>15</v>
      </c>
      <c r="M201">
        <v>15</v>
      </c>
      <c r="N201">
        <v>15</v>
      </c>
      <c r="O201">
        <v>15</v>
      </c>
      <c r="P201">
        <v>15</v>
      </c>
      <c r="S201" t="s">
        <v>150</v>
      </c>
      <c r="T201" s="49">
        <v>0.59880615999999998</v>
      </c>
      <c r="U201" s="49">
        <v>0.61931729000000002</v>
      </c>
      <c r="V201" s="49">
        <v>0.64195488999999994</v>
      </c>
      <c r="W201" s="49">
        <v>0.65745529999999996</v>
      </c>
      <c r="X201" s="50">
        <v>0.67001675000000005</v>
      </c>
      <c r="Y201" s="49">
        <v>0.63812422000000002</v>
      </c>
      <c r="Z201" s="49">
        <v>0.62373559000000001</v>
      </c>
      <c r="AA201" s="49">
        <v>0.62927856999999998</v>
      </c>
      <c r="AB201" s="49">
        <v>0.62865753000000002</v>
      </c>
      <c r="AC201" s="49">
        <v>0.62354717000000004</v>
      </c>
      <c r="AD201" s="49">
        <v>0.64568729000000002</v>
      </c>
      <c r="AE201" s="49">
        <v>0.64728814000000001</v>
      </c>
      <c r="AF201" s="49">
        <v>0.65749816999999999</v>
      </c>
      <c r="AG201" s="49">
        <v>0.6446075</v>
      </c>
      <c r="AI201" s="49">
        <f t="shared" si="23"/>
        <v>0.63756961214285712</v>
      </c>
      <c r="AJ201" s="49">
        <f t="shared" si="24"/>
        <v>0.59880615999999998</v>
      </c>
      <c r="AK201" s="49">
        <f t="shared" si="25"/>
        <v>0.67001675000000005</v>
      </c>
      <c r="AL201" s="49">
        <f t="shared" si="26"/>
        <v>7.1210590000000074E-2</v>
      </c>
      <c r="AO201" t="s">
        <v>150</v>
      </c>
      <c r="AP201" s="49">
        <v>0.74324323999999997</v>
      </c>
      <c r="AQ201" s="49">
        <v>0.75163398999999997</v>
      </c>
      <c r="AR201" s="49">
        <v>0.77136751999999997</v>
      </c>
      <c r="AS201" s="49">
        <v>0.74678111999999996</v>
      </c>
      <c r="AT201" s="49">
        <v>0.76484017999999998</v>
      </c>
      <c r="AU201" s="49">
        <v>0.76803118999999997</v>
      </c>
      <c r="AV201" s="49">
        <v>0.79719189000000001</v>
      </c>
      <c r="AW201" s="49">
        <v>0.78082191999999995</v>
      </c>
      <c r="AX201" s="49">
        <v>0.77973568000000004</v>
      </c>
      <c r="AY201" s="49">
        <v>0.79134859999999996</v>
      </c>
      <c r="AZ201" s="49">
        <v>0.78830084</v>
      </c>
      <c r="BA201" s="49">
        <v>0.73883162000000002</v>
      </c>
      <c r="BB201" s="50">
        <v>0.91366906000000003</v>
      </c>
      <c r="BC201" s="50">
        <v>0.88541667000000002</v>
      </c>
      <c r="BD201" s="49">
        <f t="shared" si="27"/>
        <v>0.73883162000000002</v>
      </c>
      <c r="BE201" s="49">
        <f t="shared" si="28"/>
        <v>0.91366906000000003</v>
      </c>
      <c r="BF201" s="49">
        <f t="shared" si="29"/>
        <v>0.17483744000000001</v>
      </c>
    </row>
    <row r="202" spans="1:58">
      <c r="B202" t="s">
        <v>96</v>
      </c>
      <c r="C202">
        <v>0</v>
      </c>
      <c r="D202">
        <v>15</v>
      </c>
      <c r="E202">
        <v>15</v>
      </c>
      <c r="F202">
        <v>15</v>
      </c>
      <c r="G202">
        <v>15</v>
      </c>
      <c r="H202">
        <v>15</v>
      </c>
      <c r="I202">
        <v>15</v>
      </c>
      <c r="J202">
        <v>15</v>
      </c>
      <c r="K202">
        <v>15</v>
      </c>
      <c r="L202">
        <v>15</v>
      </c>
      <c r="M202">
        <v>15</v>
      </c>
      <c r="N202">
        <v>15</v>
      </c>
      <c r="O202">
        <v>15</v>
      </c>
      <c r="P202">
        <v>15</v>
      </c>
      <c r="S202" t="s">
        <v>96</v>
      </c>
      <c r="T202" s="49" t="s">
        <v>266</v>
      </c>
      <c r="U202" s="49">
        <v>0.64157586</v>
      </c>
      <c r="V202" s="49">
        <v>0.66421494999999997</v>
      </c>
      <c r="W202" s="49">
        <v>0.67369045999999999</v>
      </c>
      <c r="X202" s="49">
        <v>0.66532915000000004</v>
      </c>
      <c r="Y202" s="49">
        <v>0.58577981999999995</v>
      </c>
      <c r="Z202" s="49">
        <v>0.5554481</v>
      </c>
      <c r="AA202" s="49">
        <v>0.57749974000000004</v>
      </c>
      <c r="AB202" s="49">
        <v>0.59874574000000003</v>
      </c>
      <c r="AC202" s="49">
        <v>0.62252803999999995</v>
      </c>
      <c r="AD202" s="49">
        <v>0.64556343000000005</v>
      </c>
      <c r="AE202" s="49">
        <v>0.66166066999999995</v>
      </c>
      <c r="AF202" s="49">
        <v>0.67136209000000002</v>
      </c>
      <c r="AG202" s="49">
        <v>0.66194596999999999</v>
      </c>
      <c r="AI202" s="49">
        <f t="shared" si="23"/>
        <v>0.63271877076923078</v>
      </c>
      <c r="AJ202" s="49">
        <f t="shared" si="24"/>
        <v>0.5554481</v>
      </c>
      <c r="AK202" s="49">
        <f t="shared" si="25"/>
        <v>0.67369045999999999</v>
      </c>
      <c r="AL202" s="49">
        <f t="shared" si="26"/>
        <v>0.11824235999999999</v>
      </c>
      <c r="AO202" t="s">
        <v>96</v>
      </c>
      <c r="AP202" s="49" t="s">
        <v>266</v>
      </c>
      <c r="AQ202" s="49">
        <v>0.91988950000000003</v>
      </c>
      <c r="AR202" s="49">
        <v>0.92287233999999996</v>
      </c>
      <c r="AS202" s="49">
        <v>0.92207792</v>
      </c>
      <c r="AT202" s="49">
        <v>0.91634241000000005</v>
      </c>
      <c r="AU202" s="50">
        <v>0.83425413999999998</v>
      </c>
      <c r="AV202" s="49">
        <v>0.80445968999999995</v>
      </c>
      <c r="AW202" s="49">
        <v>0.85428051000000005</v>
      </c>
      <c r="AX202" s="49">
        <v>0.86690646999999998</v>
      </c>
      <c r="AY202" s="49">
        <v>0.89629630000000005</v>
      </c>
      <c r="AZ202" s="49">
        <v>0.89333333000000004</v>
      </c>
      <c r="BA202" s="49">
        <v>0.93092105000000003</v>
      </c>
      <c r="BB202" s="49">
        <v>0.92192691000000004</v>
      </c>
      <c r="BC202" s="49">
        <v>0.89273356000000004</v>
      </c>
      <c r="BD202" s="49">
        <f t="shared" si="27"/>
        <v>0.80445968999999995</v>
      </c>
      <c r="BE202" s="49">
        <f t="shared" si="28"/>
        <v>0.93092105000000003</v>
      </c>
      <c r="BF202" s="49">
        <f t="shared" si="29"/>
        <v>0.12646136000000008</v>
      </c>
    </row>
    <row r="203" spans="1:58">
      <c r="A203" t="s">
        <v>287</v>
      </c>
      <c r="B203" t="s">
        <v>68</v>
      </c>
      <c r="C203">
        <v>0</v>
      </c>
      <c r="D203">
        <v>0</v>
      </c>
      <c r="E203">
        <v>0</v>
      </c>
      <c r="F203">
        <v>15</v>
      </c>
      <c r="G203" s="44">
        <v>6</v>
      </c>
      <c r="H203" s="44">
        <v>6</v>
      </c>
      <c r="I203" s="44">
        <v>6</v>
      </c>
      <c r="J203" s="44">
        <v>6</v>
      </c>
      <c r="K203" s="44">
        <v>6</v>
      </c>
      <c r="L203" s="44">
        <v>6</v>
      </c>
      <c r="M203" s="44">
        <v>6</v>
      </c>
      <c r="N203" s="44">
        <v>6</v>
      </c>
      <c r="O203" s="44">
        <v>6</v>
      </c>
      <c r="P203" s="44">
        <v>6</v>
      </c>
      <c r="S203" t="s">
        <v>68</v>
      </c>
      <c r="T203" s="49" t="s">
        <v>266</v>
      </c>
      <c r="U203" s="49" t="s">
        <v>266</v>
      </c>
      <c r="V203" s="49" t="s">
        <v>266</v>
      </c>
      <c r="W203" s="49">
        <v>0.54658477999999999</v>
      </c>
      <c r="X203" s="49">
        <v>0.53198277000000005</v>
      </c>
      <c r="Y203" s="49">
        <v>0.53375055999999999</v>
      </c>
      <c r="Z203" s="49">
        <v>0.53304746000000003</v>
      </c>
      <c r="AA203" s="49">
        <v>0.54591487999999999</v>
      </c>
      <c r="AB203" s="49">
        <v>0.56910355999999995</v>
      </c>
      <c r="AC203" s="49">
        <v>0.58559388999999995</v>
      </c>
      <c r="AD203" s="49">
        <v>0.59970772000000006</v>
      </c>
      <c r="AE203" s="49">
        <v>0.61840439000000003</v>
      </c>
      <c r="AF203" s="49">
        <v>0.63420427999999995</v>
      </c>
      <c r="AG203" s="49">
        <v>0.67962648999999997</v>
      </c>
      <c r="AI203" s="49">
        <f t="shared" si="23"/>
        <v>0.57981097999999986</v>
      </c>
      <c r="AJ203" s="49">
        <f t="shared" si="24"/>
        <v>0.53198277000000005</v>
      </c>
      <c r="AK203" s="49">
        <f t="shared" si="25"/>
        <v>0.67962648999999997</v>
      </c>
      <c r="AL203" s="49">
        <f t="shared" si="26"/>
        <v>0.14764371999999992</v>
      </c>
      <c r="AO203" t="s">
        <v>68</v>
      </c>
      <c r="AP203" s="49" t="s">
        <v>266</v>
      </c>
      <c r="AQ203" s="49" t="s">
        <v>266</v>
      </c>
      <c r="AR203" s="49" t="s">
        <v>266</v>
      </c>
      <c r="AS203" s="49">
        <v>0.76311605999999998</v>
      </c>
      <c r="AT203" s="49">
        <v>0.74100719000000004</v>
      </c>
      <c r="AU203" s="49">
        <v>0.71974521999999996</v>
      </c>
      <c r="AV203" s="49">
        <v>0.73129770999999999</v>
      </c>
      <c r="AW203" s="49">
        <v>0.70889893999999998</v>
      </c>
      <c r="AX203" s="49">
        <v>0.70454545000000002</v>
      </c>
      <c r="AY203" s="49">
        <v>0.71902016999999996</v>
      </c>
      <c r="AZ203" s="49">
        <v>0.73684210999999999</v>
      </c>
      <c r="BA203" s="49">
        <v>0.74295191000000005</v>
      </c>
      <c r="BB203" s="49">
        <v>0.73413379000000001</v>
      </c>
      <c r="BC203" s="50">
        <v>0.78719722999999997</v>
      </c>
      <c r="BD203" s="49">
        <f t="shared" si="27"/>
        <v>0.70454545000000002</v>
      </c>
      <c r="BE203" s="49">
        <f t="shared" si="28"/>
        <v>0.78719722999999997</v>
      </c>
      <c r="BF203" s="49">
        <f t="shared" si="29"/>
        <v>8.2651779999999953E-2</v>
      </c>
    </row>
    <row r="204" spans="1:58">
      <c r="A204" t="s">
        <v>287</v>
      </c>
      <c r="B204" t="s">
        <v>160</v>
      </c>
      <c r="C204">
        <v>0</v>
      </c>
      <c r="D204" s="44">
        <v>5</v>
      </c>
      <c r="E204" s="44">
        <v>5</v>
      </c>
      <c r="F204" s="44">
        <v>5</v>
      </c>
      <c r="G204" s="44">
        <v>5</v>
      </c>
      <c r="H204" s="44">
        <v>5</v>
      </c>
      <c r="I204" s="44">
        <v>5</v>
      </c>
      <c r="J204" s="44">
        <v>5</v>
      </c>
      <c r="K204" s="44">
        <v>5</v>
      </c>
      <c r="L204" s="44">
        <v>5</v>
      </c>
      <c r="M204" s="44">
        <v>5</v>
      </c>
      <c r="N204" s="44">
        <v>5</v>
      </c>
      <c r="O204" s="44">
        <v>5</v>
      </c>
      <c r="P204" s="44">
        <v>5</v>
      </c>
      <c r="R204" t="s">
        <v>282</v>
      </c>
      <c r="S204" t="s">
        <v>160</v>
      </c>
      <c r="T204" s="49" t="s">
        <v>266</v>
      </c>
      <c r="U204" s="49">
        <v>0.32848304</v>
      </c>
      <c r="V204" s="49">
        <v>0.35591825999999999</v>
      </c>
      <c r="W204" s="49">
        <v>0.36396406999999997</v>
      </c>
      <c r="X204" s="49">
        <v>0.36978875</v>
      </c>
      <c r="Y204" s="49">
        <v>0.37347685000000003</v>
      </c>
      <c r="Z204" s="49">
        <v>0.36783398</v>
      </c>
      <c r="AA204" s="49">
        <v>0.36630222000000001</v>
      </c>
      <c r="AB204" s="49">
        <v>0.36274761999999999</v>
      </c>
      <c r="AC204" s="49">
        <v>0.35830894000000002</v>
      </c>
      <c r="AD204" s="49">
        <v>0.36490470000000003</v>
      </c>
      <c r="AE204" s="49">
        <v>0.37212170999999999</v>
      </c>
      <c r="AF204" s="49">
        <v>0.35963598000000002</v>
      </c>
      <c r="AG204" s="49">
        <v>0.36474996999999998</v>
      </c>
      <c r="AI204" s="49">
        <f t="shared" si="23"/>
        <v>0.36217200692307699</v>
      </c>
      <c r="AJ204" s="49">
        <f t="shared" si="24"/>
        <v>0.32848304</v>
      </c>
      <c r="AK204" s="49">
        <f t="shared" si="25"/>
        <v>0.37347685000000003</v>
      </c>
      <c r="AL204" s="49">
        <f t="shared" si="26"/>
        <v>4.4993810000000023E-2</v>
      </c>
      <c r="AN204" t="s">
        <v>282</v>
      </c>
      <c r="AO204" t="s">
        <v>160</v>
      </c>
      <c r="AP204" s="49" t="s">
        <v>266</v>
      </c>
      <c r="AQ204" s="49">
        <v>0.43515038</v>
      </c>
      <c r="AR204" s="49">
        <v>0.43050542000000003</v>
      </c>
      <c r="AS204" s="49">
        <v>0.42556390999999999</v>
      </c>
      <c r="AT204" s="49">
        <v>0.44704164000000002</v>
      </c>
      <c r="AU204" s="49">
        <v>0.41468530999999997</v>
      </c>
      <c r="AV204" s="49">
        <v>0.42991280999999998</v>
      </c>
      <c r="AW204" s="49">
        <v>0.44542373000000002</v>
      </c>
      <c r="AX204" s="49">
        <v>0.42370572000000001</v>
      </c>
      <c r="AY204" s="49">
        <v>0.40961262999999998</v>
      </c>
      <c r="AZ204" s="49">
        <v>0.41456583000000002</v>
      </c>
      <c r="BA204" s="49">
        <v>0.44575799999999999</v>
      </c>
      <c r="BB204" s="49">
        <v>0.41593829999999998</v>
      </c>
      <c r="BC204" s="49">
        <v>0.40703006000000003</v>
      </c>
      <c r="BD204" s="49">
        <f t="shared" si="27"/>
        <v>0.40703006000000003</v>
      </c>
      <c r="BE204" s="49">
        <f t="shared" si="28"/>
        <v>0.44704164000000002</v>
      </c>
      <c r="BF204" s="49">
        <f t="shared" si="29"/>
        <v>4.0011579999999991E-2</v>
      </c>
    </row>
    <row r="205" spans="1:58">
      <c r="B205" t="s">
        <v>0</v>
      </c>
      <c r="C205">
        <v>15</v>
      </c>
      <c r="D205">
        <v>15</v>
      </c>
      <c r="E205">
        <v>15</v>
      </c>
      <c r="F205">
        <v>15</v>
      </c>
      <c r="G205">
        <v>15</v>
      </c>
      <c r="H205">
        <v>15</v>
      </c>
      <c r="I205">
        <v>15</v>
      </c>
      <c r="J205">
        <v>15</v>
      </c>
      <c r="K205">
        <v>15</v>
      </c>
      <c r="L205">
        <v>15</v>
      </c>
      <c r="M205">
        <v>15</v>
      </c>
      <c r="N205">
        <v>15</v>
      </c>
      <c r="O205">
        <v>15</v>
      </c>
      <c r="P205">
        <v>15</v>
      </c>
      <c r="R205" t="s">
        <v>282</v>
      </c>
      <c r="S205" t="s">
        <v>0</v>
      </c>
      <c r="T205" s="49">
        <v>0.38802900000000001</v>
      </c>
      <c r="U205" s="49">
        <v>0.38506428999999998</v>
      </c>
      <c r="V205" s="49">
        <v>0.40958235999999998</v>
      </c>
      <c r="W205" s="49">
        <v>0.38349364000000002</v>
      </c>
      <c r="X205" s="49">
        <v>0.38883283000000002</v>
      </c>
      <c r="Y205" s="49">
        <v>0.38866961</v>
      </c>
      <c r="Z205" s="49">
        <v>0.38046117000000002</v>
      </c>
      <c r="AA205" s="49">
        <v>0.38142046000000002</v>
      </c>
      <c r="AB205" s="49">
        <v>0.37266247000000002</v>
      </c>
      <c r="AC205" s="49">
        <v>0.38261328</v>
      </c>
      <c r="AD205" s="49">
        <v>0.37262456999999999</v>
      </c>
      <c r="AE205" s="49">
        <v>0.37584442000000001</v>
      </c>
      <c r="AF205" s="49">
        <v>0.37098455000000002</v>
      </c>
      <c r="AG205" s="49">
        <v>0.37319854000000002</v>
      </c>
      <c r="AI205" s="49">
        <f t="shared" si="23"/>
        <v>0.38239151357142859</v>
      </c>
      <c r="AJ205" s="49">
        <f t="shared" si="24"/>
        <v>0.37098455000000002</v>
      </c>
      <c r="AK205" s="49">
        <f t="shared" si="25"/>
        <v>0.40958235999999998</v>
      </c>
      <c r="AL205" s="49">
        <f t="shared" si="26"/>
        <v>3.8597809999999955E-2</v>
      </c>
      <c r="AN205" t="s">
        <v>282</v>
      </c>
      <c r="AO205" t="s">
        <v>0</v>
      </c>
      <c r="AP205" s="49">
        <v>0.44710860000000002</v>
      </c>
      <c r="AQ205" s="49">
        <v>0.48902821000000002</v>
      </c>
      <c r="AR205" s="49">
        <v>0.51326053000000005</v>
      </c>
      <c r="AS205" s="49">
        <v>0.48829952999999998</v>
      </c>
      <c r="AT205" s="49">
        <v>0.47785978000000001</v>
      </c>
      <c r="AU205" s="49">
        <v>0.47593583</v>
      </c>
      <c r="AV205" s="50">
        <v>0.43090908999999999</v>
      </c>
      <c r="AW205" s="49">
        <v>0.46055436999999999</v>
      </c>
      <c r="AX205" s="49">
        <v>0.43354429999999999</v>
      </c>
      <c r="AY205" s="49">
        <v>0.43127147999999998</v>
      </c>
      <c r="AZ205" s="50">
        <v>0.50174216000000005</v>
      </c>
      <c r="BA205" s="49">
        <v>0.45730549999999998</v>
      </c>
      <c r="BB205" s="49">
        <v>0.41379310000000002</v>
      </c>
      <c r="BC205" s="50">
        <v>0.46569646999999997</v>
      </c>
      <c r="BD205" s="49">
        <f t="shared" si="27"/>
        <v>0.41379310000000002</v>
      </c>
      <c r="BE205" s="49">
        <f t="shared" si="28"/>
        <v>0.51326053000000005</v>
      </c>
      <c r="BF205" s="49">
        <f t="shared" si="29"/>
        <v>9.9467430000000023E-2</v>
      </c>
    </row>
    <row r="206" spans="1:58">
      <c r="B206" t="s">
        <v>232</v>
      </c>
      <c r="C206">
        <v>0</v>
      </c>
      <c r="D206">
        <v>15</v>
      </c>
      <c r="E206">
        <v>15</v>
      </c>
      <c r="F206">
        <v>15</v>
      </c>
      <c r="G206">
        <v>15</v>
      </c>
      <c r="H206">
        <v>15</v>
      </c>
      <c r="I206">
        <v>15</v>
      </c>
      <c r="J206">
        <v>15</v>
      </c>
      <c r="K206">
        <v>15</v>
      </c>
      <c r="L206">
        <v>15</v>
      </c>
      <c r="M206">
        <v>15</v>
      </c>
      <c r="N206">
        <v>15</v>
      </c>
      <c r="O206">
        <v>15</v>
      </c>
      <c r="P206">
        <v>15</v>
      </c>
      <c r="S206" t="s">
        <v>232</v>
      </c>
      <c r="T206" s="49" t="s">
        <v>266</v>
      </c>
      <c r="U206" s="50">
        <v>0.5040232</v>
      </c>
      <c r="V206" s="49">
        <v>0.53321982000000001</v>
      </c>
      <c r="W206" s="49">
        <v>0.54502165999999996</v>
      </c>
      <c r="X206" s="49">
        <v>0.55896957000000003</v>
      </c>
      <c r="Y206" s="49">
        <v>0.53708654</v>
      </c>
      <c r="Z206" s="49">
        <v>0.54141804999999998</v>
      </c>
      <c r="AA206" s="49">
        <v>0.54488720000000002</v>
      </c>
      <c r="AB206" s="49">
        <v>0.55594885999999999</v>
      </c>
      <c r="AC206" s="49">
        <v>0.54690258000000003</v>
      </c>
      <c r="AD206" s="49">
        <v>0.56263679</v>
      </c>
      <c r="AE206" s="49">
        <v>0.55233608999999995</v>
      </c>
      <c r="AF206" s="49">
        <v>0.55403862000000004</v>
      </c>
      <c r="AG206" s="49">
        <v>0.55222899999999997</v>
      </c>
      <c r="AI206" s="49">
        <f t="shared" si="23"/>
        <v>0.54528599846153836</v>
      </c>
      <c r="AJ206" s="49">
        <f t="shared" si="24"/>
        <v>0.5040232</v>
      </c>
      <c r="AK206" s="49">
        <f t="shared" si="25"/>
        <v>0.56263679</v>
      </c>
      <c r="AL206" s="49">
        <f t="shared" si="26"/>
        <v>5.8613589999999993E-2</v>
      </c>
      <c r="AO206" t="s">
        <v>232</v>
      </c>
      <c r="AP206" s="49" t="s">
        <v>266</v>
      </c>
      <c r="AQ206" s="49">
        <v>0.79658463000000002</v>
      </c>
      <c r="AR206" s="49">
        <v>0.79346981000000005</v>
      </c>
      <c r="AS206" s="49">
        <v>0.79258242000000001</v>
      </c>
      <c r="AT206" s="49">
        <v>0.80301736000000001</v>
      </c>
      <c r="AU206" s="49">
        <v>0.78369723000000002</v>
      </c>
      <c r="AV206" s="49">
        <v>0.79073157000000005</v>
      </c>
      <c r="AW206" s="49">
        <v>0.78569244999999999</v>
      </c>
      <c r="AX206" s="49">
        <v>0.77290477999999996</v>
      </c>
      <c r="AY206" s="49">
        <v>0.77275601000000005</v>
      </c>
      <c r="AZ206" s="49">
        <v>0.77302735</v>
      </c>
      <c r="BA206" s="49">
        <v>0.78057303</v>
      </c>
      <c r="BB206" s="49">
        <v>0.78050595</v>
      </c>
      <c r="BC206" s="49">
        <v>0.78858130999999998</v>
      </c>
      <c r="BD206" s="49">
        <f t="shared" si="27"/>
        <v>0.77275601000000005</v>
      </c>
      <c r="BE206" s="49">
        <f t="shared" si="28"/>
        <v>0.80301736000000001</v>
      </c>
      <c r="BF206" s="49">
        <f t="shared" si="29"/>
        <v>3.0261349999999965E-2</v>
      </c>
    </row>
    <row r="207" spans="1:58">
      <c r="B207" t="s">
        <v>183</v>
      </c>
      <c r="C207">
        <v>15</v>
      </c>
      <c r="D207">
        <v>15</v>
      </c>
      <c r="E207">
        <v>15</v>
      </c>
      <c r="F207">
        <v>15</v>
      </c>
      <c r="G207">
        <v>15</v>
      </c>
      <c r="H207">
        <v>15</v>
      </c>
      <c r="I207">
        <v>15</v>
      </c>
      <c r="J207">
        <v>15</v>
      </c>
      <c r="K207">
        <v>15</v>
      </c>
      <c r="L207">
        <v>14</v>
      </c>
      <c r="M207">
        <v>15</v>
      </c>
      <c r="N207">
        <v>15</v>
      </c>
      <c r="O207">
        <v>15</v>
      </c>
      <c r="P207">
        <v>15</v>
      </c>
      <c r="S207" t="s">
        <v>183</v>
      </c>
      <c r="T207" s="49">
        <v>0.65901898999999997</v>
      </c>
      <c r="U207" s="49">
        <v>0.66407620999999994</v>
      </c>
      <c r="V207" s="49">
        <v>0.65485547</v>
      </c>
      <c r="W207" s="49">
        <v>0.65390442000000004</v>
      </c>
      <c r="X207" s="49">
        <v>0.65293469000000004</v>
      </c>
      <c r="Y207" s="49">
        <v>0.61632341999999996</v>
      </c>
      <c r="Z207" s="49">
        <v>0.60734248000000002</v>
      </c>
      <c r="AA207" s="49">
        <v>0.61690500999999998</v>
      </c>
      <c r="AB207" s="49">
        <v>0.59303567999999995</v>
      </c>
      <c r="AC207" s="49">
        <v>0.57665361999999998</v>
      </c>
      <c r="AD207" s="49">
        <v>0.59191821</v>
      </c>
      <c r="AE207" s="49">
        <v>0.61593268999999995</v>
      </c>
      <c r="AF207" s="49">
        <v>0.62596088000000005</v>
      </c>
      <c r="AG207" s="49">
        <v>0.64708805000000003</v>
      </c>
      <c r="AI207" s="49">
        <f t="shared" si="23"/>
        <v>0.62685355857142866</v>
      </c>
      <c r="AJ207" s="49">
        <f t="shared" si="24"/>
        <v>0.57665361999999998</v>
      </c>
      <c r="AK207" s="49">
        <f t="shared" si="25"/>
        <v>0.66407620999999994</v>
      </c>
      <c r="AL207" s="49">
        <f t="shared" si="26"/>
        <v>8.7422589999999967E-2</v>
      </c>
      <c r="AO207" t="s">
        <v>183</v>
      </c>
      <c r="AP207" s="49">
        <v>0.84806630000000005</v>
      </c>
      <c r="AQ207" s="49">
        <v>0.83184402999999996</v>
      </c>
      <c r="AR207" s="49">
        <v>0.82546750000000002</v>
      </c>
      <c r="AS207" s="49">
        <v>0.82555970000000001</v>
      </c>
      <c r="AT207" s="49">
        <v>0.82352941000000002</v>
      </c>
      <c r="AU207" s="50">
        <v>0.75314618</v>
      </c>
      <c r="AV207" s="49">
        <v>0.73878365000000001</v>
      </c>
      <c r="AW207" s="49">
        <v>0.75165877000000003</v>
      </c>
      <c r="AX207" s="49">
        <v>0.70594261999999997</v>
      </c>
      <c r="AY207" s="50">
        <v>0.67340747999999995</v>
      </c>
      <c r="AZ207" s="49">
        <v>0.72630561000000005</v>
      </c>
      <c r="BA207" s="49">
        <v>0.73882897000000003</v>
      </c>
      <c r="BB207" s="49">
        <v>0.76270095999999998</v>
      </c>
      <c r="BC207" s="49">
        <v>0.77436194999999997</v>
      </c>
      <c r="BD207" s="49">
        <f t="shared" si="27"/>
        <v>0.67340747999999995</v>
      </c>
      <c r="BE207" s="49">
        <f t="shared" si="28"/>
        <v>0.84806630000000005</v>
      </c>
      <c r="BF207" s="49">
        <f t="shared" si="29"/>
        <v>0.1746588200000001</v>
      </c>
    </row>
    <row r="208" spans="1:58">
      <c r="B208" t="s">
        <v>265</v>
      </c>
      <c r="C208">
        <v>0</v>
      </c>
      <c r="D208">
        <v>0</v>
      </c>
      <c r="E208">
        <v>0</v>
      </c>
      <c r="F208">
        <v>15</v>
      </c>
      <c r="G208">
        <v>15</v>
      </c>
      <c r="H208">
        <v>15</v>
      </c>
      <c r="I208">
        <v>15</v>
      </c>
      <c r="J208">
        <v>15</v>
      </c>
      <c r="K208">
        <v>15</v>
      </c>
      <c r="L208">
        <v>15</v>
      </c>
      <c r="M208">
        <v>15</v>
      </c>
      <c r="N208">
        <v>15</v>
      </c>
      <c r="O208">
        <v>15</v>
      </c>
      <c r="P208">
        <v>15</v>
      </c>
      <c r="S208" t="s">
        <v>265</v>
      </c>
      <c r="T208" s="49" t="s">
        <v>266</v>
      </c>
      <c r="U208" s="49" t="s">
        <v>266</v>
      </c>
      <c r="V208" s="49" t="s">
        <v>266</v>
      </c>
      <c r="W208" s="49">
        <v>0.62957713000000004</v>
      </c>
      <c r="X208" s="49">
        <v>0.63947757999999999</v>
      </c>
      <c r="Y208" s="49">
        <v>0.60067853999999998</v>
      </c>
      <c r="Z208" s="49">
        <v>0.60321553999999999</v>
      </c>
      <c r="AA208" s="49">
        <v>0.60393680000000005</v>
      </c>
      <c r="AB208" s="49">
        <v>0.60505991999999997</v>
      </c>
      <c r="AC208" s="49">
        <v>0.61357353000000003</v>
      </c>
      <c r="AD208" s="49">
        <v>0.62419857000000001</v>
      </c>
      <c r="AE208" s="49">
        <v>0.63211068000000004</v>
      </c>
      <c r="AF208" s="49">
        <v>0.63417316000000001</v>
      </c>
      <c r="AG208" s="49">
        <v>0.65060129</v>
      </c>
      <c r="AI208" s="49">
        <f t="shared" si="23"/>
        <v>0.62150934000000013</v>
      </c>
      <c r="AJ208" s="49">
        <f t="shared" si="24"/>
        <v>0.60067853999999998</v>
      </c>
      <c r="AK208" s="49">
        <f t="shared" si="25"/>
        <v>0.65060129</v>
      </c>
      <c r="AL208" s="49">
        <f t="shared" si="26"/>
        <v>4.9922750000000016E-2</v>
      </c>
      <c r="AO208" t="s">
        <v>265</v>
      </c>
      <c r="AP208" s="49" t="s">
        <v>266</v>
      </c>
      <c r="AQ208" s="49" t="s">
        <v>266</v>
      </c>
      <c r="AR208" s="49" t="s">
        <v>266</v>
      </c>
      <c r="AS208" s="49">
        <v>0.93234671999999996</v>
      </c>
      <c r="AT208" s="49">
        <v>0.91534680999999996</v>
      </c>
      <c r="AU208" s="50">
        <v>0.76490066000000001</v>
      </c>
      <c r="AV208" s="49">
        <v>0.85177111999999999</v>
      </c>
      <c r="AW208" s="49">
        <v>0.85959092999999998</v>
      </c>
      <c r="AX208" s="49">
        <v>0.88539553999999998</v>
      </c>
      <c r="AY208" s="49">
        <v>0.88287786000000001</v>
      </c>
      <c r="AZ208" s="49">
        <v>0.90392267999999998</v>
      </c>
      <c r="BA208" s="49">
        <v>0.90190583000000002</v>
      </c>
      <c r="BB208" s="49">
        <v>0.90431739</v>
      </c>
      <c r="BC208" s="49">
        <v>0.90578413999999996</v>
      </c>
      <c r="BD208" s="49">
        <f t="shared" si="27"/>
        <v>0.76490066000000001</v>
      </c>
      <c r="BE208" s="49">
        <f t="shared" si="28"/>
        <v>0.93234671999999996</v>
      </c>
      <c r="BF208" s="49">
        <f t="shared" si="29"/>
        <v>0.16744605999999995</v>
      </c>
    </row>
    <row r="209" spans="1:59">
      <c r="B209" t="s">
        <v>46</v>
      </c>
      <c r="C209">
        <v>0</v>
      </c>
      <c r="D209">
        <v>0</v>
      </c>
      <c r="E209">
        <v>0</v>
      </c>
      <c r="F209">
        <v>0</v>
      </c>
      <c r="G209">
        <v>0</v>
      </c>
      <c r="H209">
        <v>0</v>
      </c>
      <c r="I209">
        <v>0</v>
      </c>
      <c r="J209">
        <v>0</v>
      </c>
      <c r="K209">
        <v>0</v>
      </c>
      <c r="L209">
        <v>15</v>
      </c>
      <c r="M209">
        <v>15</v>
      </c>
      <c r="N209">
        <v>15</v>
      </c>
      <c r="O209">
        <v>15</v>
      </c>
      <c r="P209">
        <v>15</v>
      </c>
      <c r="S209" t="s">
        <v>46</v>
      </c>
      <c r="T209" s="49" t="s">
        <v>266</v>
      </c>
      <c r="U209" s="49" t="s">
        <v>266</v>
      </c>
      <c r="V209" s="49" t="s">
        <v>266</v>
      </c>
      <c r="W209" s="49" t="s">
        <v>266</v>
      </c>
      <c r="X209" s="49" t="s">
        <v>266</v>
      </c>
      <c r="Y209" s="49" t="s">
        <v>266</v>
      </c>
      <c r="Z209" s="49" t="s">
        <v>266</v>
      </c>
      <c r="AA209" s="49" t="s">
        <v>266</v>
      </c>
      <c r="AB209" s="49" t="s">
        <v>266</v>
      </c>
      <c r="AC209" s="49">
        <v>0.48286846</v>
      </c>
      <c r="AD209" s="49">
        <v>0.45186030999999999</v>
      </c>
      <c r="AE209" s="49">
        <v>0.43878163999999997</v>
      </c>
      <c r="AF209" s="49">
        <v>0.44211281000000002</v>
      </c>
      <c r="AG209" s="49">
        <v>0.44803694999999999</v>
      </c>
      <c r="AI209" s="49">
        <f t="shared" si="23"/>
        <v>0.45273203400000001</v>
      </c>
      <c r="AJ209" s="49">
        <f t="shared" si="24"/>
        <v>0.43878163999999997</v>
      </c>
      <c r="AK209" s="49">
        <f t="shared" si="25"/>
        <v>0.48286846</v>
      </c>
      <c r="AL209" s="49">
        <f t="shared" si="26"/>
        <v>4.4086820000000027E-2</v>
      </c>
      <c r="AO209" t="s">
        <v>46</v>
      </c>
      <c r="AP209" s="49" t="s">
        <v>266</v>
      </c>
      <c r="AQ209" s="49" t="s">
        <v>266</v>
      </c>
      <c r="AR209" s="49" t="s">
        <v>266</v>
      </c>
      <c r="AS209" s="49" t="s">
        <v>266</v>
      </c>
      <c r="AT209" s="49" t="s">
        <v>266</v>
      </c>
      <c r="AU209" s="49" t="s">
        <v>266</v>
      </c>
      <c r="AV209" s="49" t="s">
        <v>266</v>
      </c>
      <c r="AW209" s="49" t="s">
        <v>266</v>
      </c>
      <c r="AX209" s="49" t="s">
        <v>266</v>
      </c>
      <c r="AY209" s="49">
        <v>0.66946485</v>
      </c>
      <c r="AZ209" s="49">
        <v>0.79616476999999997</v>
      </c>
      <c r="BA209" s="49">
        <v>0.74774775000000004</v>
      </c>
      <c r="BB209" s="49">
        <v>0.74146341000000004</v>
      </c>
      <c r="BC209" s="49">
        <v>0.75730337000000003</v>
      </c>
      <c r="BD209" s="49">
        <f t="shared" si="27"/>
        <v>0.66946485</v>
      </c>
      <c r="BE209" s="49">
        <f t="shared" si="28"/>
        <v>0.79616476999999997</v>
      </c>
      <c r="BF209" s="49">
        <f t="shared" si="29"/>
        <v>0.12669991999999997</v>
      </c>
    </row>
    <row r="210" spans="1:59">
      <c r="A210" t="s">
        <v>287</v>
      </c>
      <c r="B210" t="s">
        <v>71</v>
      </c>
      <c r="C210">
        <v>13</v>
      </c>
      <c r="D210">
        <v>13</v>
      </c>
      <c r="E210">
        <v>15</v>
      </c>
      <c r="F210">
        <v>15</v>
      </c>
      <c r="G210">
        <v>15</v>
      </c>
      <c r="H210">
        <v>15</v>
      </c>
      <c r="I210">
        <v>15</v>
      </c>
      <c r="J210">
        <v>15</v>
      </c>
      <c r="K210">
        <v>15</v>
      </c>
      <c r="L210">
        <v>15</v>
      </c>
      <c r="M210">
        <v>15</v>
      </c>
      <c r="N210">
        <v>15</v>
      </c>
      <c r="O210">
        <v>15</v>
      </c>
      <c r="P210">
        <v>15</v>
      </c>
      <c r="R210" t="s">
        <v>282</v>
      </c>
      <c r="S210" t="s">
        <v>71</v>
      </c>
      <c r="T210" s="49">
        <v>0.32854209000000001</v>
      </c>
      <c r="U210" s="49">
        <v>0.35477047</v>
      </c>
      <c r="V210" s="49">
        <v>0.33686978000000001</v>
      </c>
      <c r="W210" s="49">
        <v>0.35957145000000001</v>
      </c>
      <c r="X210" s="49">
        <v>0.34909833000000001</v>
      </c>
      <c r="Y210" s="49">
        <v>0.34322626000000001</v>
      </c>
      <c r="Z210" s="49">
        <v>0.34505694999999997</v>
      </c>
      <c r="AA210" s="49">
        <v>0.34115328</v>
      </c>
      <c r="AB210" s="49">
        <v>0.35942557000000003</v>
      </c>
      <c r="AC210" s="49">
        <v>0.36567501000000002</v>
      </c>
      <c r="AD210" s="49">
        <v>0.37622272000000001</v>
      </c>
      <c r="AE210" s="49">
        <v>0.38568244000000002</v>
      </c>
      <c r="AF210" s="49">
        <v>0.38895890999999999</v>
      </c>
      <c r="AG210" s="49">
        <v>0.39107644000000003</v>
      </c>
      <c r="AI210" s="49">
        <f t="shared" si="23"/>
        <v>0.35895212142857141</v>
      </c>
      <c r="AJ210" s="49">
        <f t="shared" si="24"/>
        <v>0.32854209000000001</v>
      </c>
      <c r="AK210" s="49">
        <f t="shared" si="25"/>
        <v>0.39107644000000003</v>
      </c>
      <c r="AL210" s="49">
        <f t="shared" si="26"/>
        <v>6.2534350000000016E-2</v>
      </c>
      <c r="AN210" t="s">
        <v>282</v>
      </c>
      <c r="AO210" t="s">
        <v>71</v>
      </c>
      <c r="AP210" s="49">
        <v>0.26621622</v>
      </c>
      <c r="AQ210" s="50">
        <v>0.41388889000000001</v>
      </c>
      <c r="AR210" s="49">
        <v>0.17939815000000001</v>
      </c>
      <c r="AS210" s="49">
        <v>0.20940170999999999</v>
      </c>
      <c r="AT210" s="49">
        <v>0.17853106999999999</v>
      </c>
      <c r="AU210" s="49">
        <v>0.16866028999999999</v>
      </c>
      <c r="AV210" s="49">
        <v>0.15873016000000001</v>
      </c>
      <c r="AW210" s="49">
        <v>0.16245007</v>
      </c>
      <c r="AX210" s="50">
        <v>0.46143251000000002</v>
      </c>
      <c r="AY210" s="49">
        <v>0.42473919999999998</v>
      </c>
      <c r="AZ210" s="49">
        <v>0.42549923000000001</v>
      </c>
      <c r="BA210" s="49">
        <v>0.45291480000000001</v>
      </c>
      <c r="BB210" s="49">
        <v>0.44600939000000001</v>
      </c>
      <c r="BC210" s="49">
        <v>0.44851903999999998</v>
      </c>
      <c r="BD210" s="49">
        <f t="shared" si="27"/>
        <v>0.15873016000000001</v>
      </c>
      <c r="BE210" s="49">
        <f t="shared" si="28"/>
        <v>0.46143251000000002</v>
      </c>
      <c r="BF210" s="49">
        <f t="shared" si="29"/>
        <v>0.30270235000000001</v>
      </c>
    </row>
    <row r="211" spans="1:59">
      <c r="A211" t="s">
        <v>287</v>
      </c>
      <c r="B211" t="s">
        <v>15</v>
      </c>
      <c r="C211">
        <v>0</v>
      </c>
      <c r="D211">
        <v>13</v>
      </c>
      <c r="E211">
        <v>13</v>
      </c>
      <c r="F211">
        <v>13</v>
      </c>
      <c r="G211">
        <v>13</v>
      </c>
      <c r="H211">
        <v>13</v>
      </c>
      <c r="I211">
        <v>13</v>
      </c>
      <c r="J211">
        <v>13</v>
      </c>
      <c r="K211">
        <v>13</v>
      </c>
      <c r="L211">
        <v>13</v>
      </c>
      <c r="M211">
        <v>13</v>
      </c>
      <c r="N211">
        <v>13</v>
      </c>
      <c r="O211">
        <v>13</v>
      </c>
      <c r="P211">
        <v>13</v>
      </c>
      <c r="R211" t="s">
        <v>282</v>
      </c>
      <c r="S211" t="s">
        <v>15</v>
      </c>
      <c r="T211" s="49" t="s">
        <v>266</v>
      </c>
      <c r="U211" s="49">
        <v>0.54385247999999997</v>
      </c>
      <c r="V211" s="49">
        <v>0.56524474999999996</v>
      </c>
      <c r="W211" s="49">
        <v>0.57311471999999997</v>
      </c>
      <c r="X211" s="49">
        <v>0.59127649000000004</v>
      </c>
      <c r="Y211" s="49">
        <v>0.58927872999999997</v>
      </c>
      <c r="Z211" s="49">
        <v>0.57459757</v>
      </c>
      <c r="AA211" s="49">
        <v>0.56304555999999994</v>
      </c>
      <c r="AB211" s="49">
        <v>0.55215994999999995</v>
      </c>
      <c r="AC211" s="49">
        <v>0.54315484000000003</v>
      </c>
      <c r="AD211" s="49">
        <v>0.54564937999999996</v>
      </c>
      <c r="AE211" s="49">
        <v>0.56154510999999996</v>
      </c>
      <c r="AF211" s="49">
        <v>0.58057813999999996</v>
      </c>
      <c r="AG211" s="49">
        <v>0.60495838999999996</v>
      </c>
      <c r="AH211" t="s">
        <v>286</v>
      </c>
      <c r="AI211" s="49">
        <f t="shared" si="23"/>
        <v>0.56834277769230757</v>
      </c>
      <c r="AJ211" s="49">
        <f t="shared" si="24"/>
        <v>0.54315484000000003</v>
      </c>
      <c r="AK211" s="49">
        <f t="shared" si="25"/>
        <v>0.60495838999999996</v>
      </c>
      <c r="AL211" s="49">
        <f t="shared" si="26"/>
        <v>6.1803549999999929E-2</v>
      </c>
      <c r="AN211" t="s">
        <v>282</v>
      </c>
      <c r="AO211" t="s">
        <v>15</v>
      </c>
      <c r="AP211" s="49" t="s">
        <v>266</v>
      </c>
      <c r="AQ211" s="49">
        <v>0.64271845000000005</v>
      </c>
      <c r="AR211" s="50">
        <v>0.75326797000000001</v>
      </c>
      <c r="AS211" s="49">
        <v>0.73950382000000003</v>
      </c>
      <c r="AT211" s="49">
        <v>0.78220575000000003</v>
      </c>
      <c r="AU211" s="49">
        <v>0.78133704999999998</v>
      </c>
      <c r="AV211" s="49">
        <v>0.77801120000000001</v>
      </c>
      <c r="AW211" s="49">
        <v>0.75569801000000003</v>
      </c>
      <c r="AX211" s="49">
        <v>0.72401433999999998</v>
      </c>
      <c r="AY211" s="49">
        <v>0.70830216999999995</v>
      </c>
      <c r="AZ211" s="49">
        <v>0.72489391999999997</v>
      </c>
      <c r="BA211" s="49">
        <v>0.73041637000000004</v>
      </c>
      <c r="BB211" s="49">
        <v>0.78851963999999997</v>
      </c>
      <c r="BC211" s="49">
        <v>0.78838808000000005</v>
      </c>
      <c r="BD211" s="49">
        <f t="shared" si="27"/>
        <v>0.64271845000000005</v>
      </c>
      <c r="BE211" s="49">
        <f t="shared" si="28"/>
        <v>0.78851963999999997</v>
      </c>
      <c r="BF211" s="49">
        <f t="shared" si="29"/>
        <v>0.14580118999999991</v>
      </c>
      <c r="BG211" t="s">
        <v>343</v>
      </c>
    </row>
    <row r="212" spans="1:59">
      <c r="B212" t="s">
        <v>146</v>
      </c>
      <c r="C212">
        <v>0</v>
      </c>
      <c r="D212">
        <v>15</v>
      </c>
      <c r="E212">
        <v>15</v>
      </c>
      <c r="F212">
        <v>15</v>
      </c>
      <c r="G212">
        <v>15</v>
      </c>
      <c r="H212">
        <v>15</v>
      </c>
      <c r="I212">
        <v>15</v>
      </c>
      <c r="J212">
        <v>15</v>
      </c>
      <c r="K212">
        <v>15</v>
      </c>
      <c r="L212">
        <v>15</v>
      </c>
      <c r="M212">
        <v>15</v>
      </c>
      <c r="N212">
        <v>15</v>
      </c>
      <c r="O212">
        <v>15</v>
      </c>
      <c r="P212">
        <v>15</v>
      </c>
      <c r="S212" t="s">
        <v>146</v>
      </c>
      <c r="T212" s="49" t="s">
        <v>266</v>
      </c>
      <c r="U212" s="49">
        <v>0.63294446999999998</v>
      </c>
      <c r="V212" s="49">
        <v>0.62517814999999999</v>
      </c>
      <c r="W212" s="49">
        <v>0.63522434000000005</v>
      </c>
      <c r="X212" s="49">
        <v>0.65478343000000006</v>
      </c>
      <c r="Y212" s="49">
        <v>0.62953868000000002</v>
      </c>
      <c r="Z212" s="49">
        <v>0.62353857999999995</v>
      </c>
      <c r="AA212" s="49">
        <v>0.61938446999999996</v>
      </c>
      <c r="AB212" s="49">
        <v>0.61594726</v>
      </c>
      <c r="AC212" s="49">
        <v>0.61488944999999995</v>
      </c>
      <c r="AD212" s="49">
        <v>0.62570146000000004</v>
      </c>
      <c r="AE212" s="49">
        <v>0.63023965999999998</v>
      </c>
      <c r="AF212" s="49">
        <v>0.65030505000000005</v>
      </c>
      <c r="AG212" s="49">
        <v>0.66991321000000004</v>
      </c>
      <c r="AI212" s="49">
        <f t="shared" si="23"/>
        <v>0.63289140076923078</v>
      </c>
      <c r="AJ212" s="49">
        <f t="shared" si="24"/>
        <v>0.61488944999999995</v>
      </c>
      <c r="AK212" s="49">
        <f t="shared" si="25"/>
        <v>0.66991321000000004</v>
      </c>
      <c r="AL212" s="49">
        <f t="shared" si="26"/>
        <v>5.5023760000000088E-2</v>
      </c>
      <c r="AO212" t="s">
        <v>146</v>
      </c>
      <c r="AP212" s="49" t="s">
        <v>266</v>
      </c>
      <c r="AQ212" s="49">
        <v>0.90296496000000004</v>
      </c>
      <c r="AR212" s="49">
        <v>0.89804468999999998</v>
      </c>
      <c r="AS212" s="49">
        <v>0.89219857999999996</v>
      </c>
      <c r="AT212" s="49">
        <v>0.92450494999999999</v>
      </c>
      <c r="AU212" s="49">
        <v>0.89756097999999995</v>
      </c>
      <c r="AV212" s="49">
        <v>0.90023474000000003</v>
      </c>
      <c r="AW212" s="49">
        <v>0.88284024000000005</v>
      </c>
      <c r="AX212" s="49">
        <v>0.85562130000000003</v>
      </c>
      <c r="AY212" s="49">
        <v>0.85126964999999999</v>
      </c>
      <c r="AZ212" s="49">
        <v>0.83680555999999995</v>
      </c>
      <c r="BA212" s="49">
        <v>0.84967320000000002</v>
      </c>
      <c r="BB212" s="49">
        <v>0.86745795999999997</v>
      </c>
      <c r="BC212" s="49">
        <v>0.88657648</v>
      </c>
      <c r="BD212" s="49">
        <f t="shared" si="27"/>
        <v>0.83680555999999995</v>
      </c>
      <c r="BE212" s="49">
        <f t="shared" si="28"/>
        <v>0.92450494999999999</v>
      </c>
      <c r="BF212" s="49">
        <f t="shared" si="29"/>
        <v>8.7699390000000044E-2</v>
      </c>
    </row>
    <row r="213" spans="1:59">
      <c r="A213" t="s">
        <v>287</v>
      </c>
      <c r="B213" t="s">
        <v>86</v>
      </c>
      <c r="C213">
        <v>0</v>
      </c>
      <c r="D213">
        <v>11</v>
      </c>
      <c r="E213">
        <v>11</v>
      </c>
      <c r="F213">
        <v>11</v>
      </c>
      <c r="G213">
        <v>13</v>
      </c>
      <c r="H213">
        <v>13</v>
      </c>
      <c r="I213">
        <v>13</v>
      </c>
      <c r="J213">
        <v>13</v>
      </c>
      <c r="K213">
        <v>15</v>
      </c>
      <c r="L213">
        <v>15</v>
      </c>
      <c r="M213">
        <v>15</v>
      </c>
      <c r="N213">
        <v>15</v>
      </c>
      <c r="O213">
        <v>15</v>
      </c>
      <c r="P213">
        <v>15</v>
      </c>
      <c r="S213" t="s">
        <v>86</v>
      </c>
      <c r="T213" s="49" t="s">
        <v>266</v>
      </c>
      <c r="U213" s="49">
        <v>0.71778299999999995</v>
      </c>
      <c r="V213" s="49">
        <v>0.72118269000000002</v>
      </c>
      <c r="W213" s="49">
        <v>0.72604639999999998</v>
      </c>
      <c r="X213" s="49">
        <v>0.72961476999999997</v>
      </c>
      <c r="Y213" s="49">
        <v>0.68468388000000002</v>
      </c>
      <c r="Z213" s="49">
        <v>0.68869678000000001</v>
      </c>
      <c r="AA213" s="49">
        <v>0.70210192999999999</v>
      </c>
      <c r="AB213" s="49">
        <v>0.69289113999999996</v>
      </c>
      <c r="AC213" s="49">
        <v>0.70299909999999999</v>
      </c>
      <c r="AD213" s="49">
        <v>0.72081415999999998</v>
      </c>
      <c r="AE213" s="49">
        <v>0.71154655</v>
      </c>
      <c r="AF213" s="49">
        <v>0.72321499</v>
      </c>
      <c r="AG213" s="49">
        <v>0.73209723000000004</v>
      </c>
      <c r="AI213" s="49">
        <f t="shared" si="23"/>
        <v>0.7118209707692309</v>
      </c>
      <c r="AJ213" s="49">
        <f t="shared" si="24"/>
        <v>0.68468388000000002</v>
      </c>
      <c r="AK213" s="49">
        <f t="shared" si="25"/>
        <v>0.73209723000000004</v>
      </c>
      <c r="AL213" s="49">
        <f t="shared" si="26"/>
        <v>4.7413350000000021E-2</v>
      </c>
      <c r="AO213" t="s">
        <v>86</v>
      </c>
      <c r="AP213" s="49" t="s">
        <v>266</v>
      </c>
      <c r="AQ213" s="49">
        <v>0.85669390000000001</v>
      </c>
      <c r="AR213" s="49">
        <v>0.82026370999999998</v>
      </c>
      <c r="AS213" s="49">
        <v>0.82711347999999996</v>
      </c>
      <c r="AT213" s="49">
        <v>0.86308068000000004</v>
      </c>
      <c r="AU213" s="49">
        <v>0.81227758000000005</v>
      </c>
      <c r="AV213" s="49">
        <v>0.8232642</v>
      </c>
      <c r="AW213" s="49">
        <v>0.82802012999999997</v>
      </c>
      <c r="AX213" s="49">
        <v>0.84222222000000002</v>
      </c>
      <c r="AY213" s="49">
        <v>0.85628291999999995</v>
      </c>
      <c r="AZ213" s="49">
        <v>0.87316318999999998</v>
      </c>
      <c r="BA213" s="49">
        <v>0.88907705000000004</v>
      </c>
      <c r="BB213" s="49">
        <v>0.88677812</v>
      </c>
      <c r="BC213" s="49">
        <v>0.88191633000000003</v>
      </c>
      <c r="BD213" s="49">
        <f t="shared" si="27"/>
        <v>0.81227758000000005</v>
      </c>
      <c r="BE213" s="49">
        <f t="shared" si="28"/>
        <v>0.88907705000000004</v>
      </c>
      <c r="BF213" s="49">
        <f t="shared" si="29"/>
        <v>7.6799469999999981E-2</v>
      </c>
    </row>
    <row r="215" spans="1:59">
      <c r="S215" t="s">
        <v>1</v>
      </c>
    </row>
    <row r="216" spans="1:59">
      <c r="A216" t="s">
        <v>1</v>
      </c>
      <c r="B216" t="s">
        <v>284</v>
      </c>
      <c r="T216" s="49" t="s">
        <v>285</v>
      </c>
      <c r="AI216" t="s">
        <v>1</v>
      </c>
      <c r="AJ216" t="s">
        <v>344</v>
      </c>
    </row>
    <row r="217" spans="1:59">
      <c r="C217">
        <v>2004</v>
      </c>
      <c r="D217">
        <v>2005</v>
      </c>
      <c r="E217">
        <v>2006</v>
      </c>
      <c r="F217">
        <v>2007</v>
      </c>
      <c r="G217">
        <v>2008</v>
      </c>
      <c r="H217">
        <v>2009</v>
      </c>
      <c r="I217">
        <v>2010</v>
      </c>
      <c r="J217">
        <v>2011</v>
      </c>
      <c r="K217">
        <v>2012</v>
      </c>
      <c r="L217">
        <v>2013</v>
      </c>
      <c r="M217">
        <v>2014</v>
      </c>
      <c r="N217">
        <v>2015</v>
      </c>
      <c r="O217">
        <v>2016</v>
      </c>
      <c r="P217">
        <v>2017</v>
      </c>
      <c r="R217" t="s">
        <v>283</v>
      </c>
      <c r="T217">
        <v>2004</v>
      </c>
      <c r="U217">
        <v>2005</v>
      </c>
      <c r="V217">
        <v>2006</v>
      </c>
      <c r="W217">
        <v>2007</v>
      </c>
      <c r="X217">
        <v>2008</v>
      </c>
      <c r="Y217">
        <v>2009</v>
      </c>
      <c r="Z217">
        <v>2010</v>
      </c>
      <c r="AA217">
        <v>2011</v>
      </c>
      <c r="AB217">
        <v>2012</v>
      </c>
      <c r="AC217">
        <v>2013</v>
      </c>
      <c r="AD217">
        <v>2014</v>
      </c>
      <c r="AE217">
        <v>2015</v>
      </c>
      <c r="AF217">
        <v>2016</v>
      </c>
      <c r="AG217">
        <v>2017</v>
      </c>
      <c r="AJ217">
        <v>2004</v>
      </c>
      <c r="AK217">
        <v>2005</v>
      </c>
      <c r="AL217">
        <v>2006</v>
      </c>
      <c r="AM217">
        <v>2007</v>
      </c>
      <c r="AN217">
        <v>2008</v>
      </c>
      <c r="AO217">
        <v>2009</v>
      </c>
      <c r="AP217">
        <v>2010</v>
      </c>
      <c r="AQ217">
        <v>2011</v>
      </c>
      <c r="AR217">
        <v>2012</v>
      </c>
      <c r="AS217">
        <v>2013</v>
      </c>
      <c r="AT217">
        <v>2014</v>
      </c>
      <c r="AU217">
        <v>2015</v>
      </c>
      <c r="AV217">
        <v>2016</v>
      </c>
      <c r="AW217">
        <v>2017</v>
      </c>
    </row>
    <row r="218" spans="1:59">
      <c r="B218" t="s">
        <v>57</v>
      </c>
      <c r="C218">
        <v>2</v>
      </c>
      <c r="D218">
        <v>2</v>
      </c>
      <c r="E218">
        <v>2</v>
      </c>
      <c r="F218">
        <v>2</v>
      </c>
      <c r="G218">
        <v>2</v>
      </c>
      <c r="H218">
        <v>2</v>
      </c>
      <c r="I218">
        <v>2</v>
      </c>
      <c r="J218">
        <v>2</v>
      </c>
      <c r="K218">
        <v>2</v>
      </c>
      <c r="L218">
        <v>2</v>
      </c>
      <c r="M218">
        <v>2</v>
      </c>
      <c r="N218">
        <v>2</v>
      </c>
      <c r="O218">
        <v>2</v>
      </c>
      <c r="P218">
        <v>2</v>
      </c>
      <c r="S218" t="s">
        <v>57</v>
      </c>
      <c r="T218" s="49">
        <v>0.80539289000000003</v>
      </c>
      <c r="U218" s="49">
        <v>0.80052935999999997</v>
      </c>
      <c r="V218" s="49">
        <v>0.81393099000000002</v>
      </c>
      <c r="W218" s="49">
        <v>0.81537565999999995</v>
      </c>
      <c r="X218" s="49">
        <v>0.81823614</v>
      </c>
      <c r="Y218" s="49">
        <v>0.81696162999999999</v>
      </c>
      <c r="Z218" s="49">
        <v>0.81857206999999998</v>
      </c>
      <c r="AA218" s="49">
        <v>0.82056543999999998</v>
      </c>
      <c r="AB218" s="49">
        <v>0.82359020999999999</v>
      </c>
      <c r="AC218" s="49">
        <v>0.81684133999999997</v>
      </c>
      <c r="AD218" s="49">
        <v>0.82458545999999999</v>
      </c>
      <c r="AE218" s="49">
        <v>0.82621012000000005</v>
      </c>
      <c r="AF218" s="49">
        <v>0.83074999999999999</v>
      </c>
      <c r="AG218" s="49">
        <v>0.84348818999999997</v>
      </c>
      <c r="AI218" t="s">
        <v>57</v>
      </c>
      <c r="AJ218" s="49">
        <v>0.99111780999999999</v>
      </c>
      <c r="AK218" s="49">
        <v>0.98606994999999997</v>
      </c>
      <c r="AL218" s="49">
        <v>0.99383120999999996</v>
      </c>
      <c r="AM218" s="49">
        <v>0.99443588999999999</v>
      </c>
      <c r="AN218" s="49">
        <v>0.99520348999999997</v>
      </c>
      <c r="AO218" s="49">
        <v>0.99608978999999997</v>
      </c>
      <c r="AP218" s="49">
        <v>0.99752202999999995</v>
      </c>
      <c r="AQ218" s="49">
        <v>0.99447361000000001</v>
      </c>
      <c r="AR218" s="49">
        <v>0.99555740999999998</v>
      </c>
      <c r="AS218" s="49">
        <v>0.99584013999999998</v>
      </c>
      <c r="AT218" s="49">
        <v>0.99548464999999997</v>
      </c>
      <c r="AU218" s="49">
        <v>0.99628693999999995</v>
      </c>
      <c r="AV218" s="49">
        <v>0.99476125999999998</v>
      </c>
      <c r="AW218" s="49">
        <v>0.99759796000000001</v>
      </c>
      <c r="AX218" s="49">
        <f>AVERAGE(AJ218:AW218)</f>
        <v>0.99459086714285727</v>
      </c>
      <c r="AY218" s="49">
        <f>MIN(AJ218:AW218)</f>
        <v>0.98606994999999997</v>
      </c>
      <c r="AZ218" s="49">
        <f>MAX(AJ218:AW218)</f>
        <v>0.99759796000000001</v>
      </c>
      <c r="BA218" s="49">
        <f>AZ218-AY218</f>
        <v>1.1528010000000033E-2</v>
      </c>
    </row>
    <row r="219" spans="1:59">
      <c r="B219" t="s">
        <v>42</v>
      </c>
      <c r="C219">
        <v>2</v>
      </c>
      <c r="D219">
        <v>2</v>
      </c>
      <c r="E219">
        <v>2</v>
      </c>
      <c r="F219">
        <v>2</v>
      </c>
      <c r="G219">
        <v>2</v>
      </c>
      <c r="H219">
        <v>2</v>
      </c>
      <c r="I219">
        <v>2</v>
      </c>
      <c r="J219">
        <v>2</v>
      </c>
      <c r="K219">
        <v>2</v>
      </c>
      <c r="L219">
        <v>2</v>
      </c>
      <c r="M219">
        <v>2</v>
      </c>
      <c r="N219">
        <v>2</v>
      </c>
      <c r="O219">
        <v>2</v>
      </c>
      <c r="P219">
        <v>2</v>
      </c>
      <c r="S219" t="s">
        <v>42</v>
      </c>
      <c r="T219" s="50">
        <v>0.52085890000000001</v>
      </c>
      <c r="U219" s="50">
        <v>0.74200076000000004</v>
      </c>
      <c r="V219" s="49">
        <v>0.75400177999999995</v>
      </c>
      <c r="W219" s="49">
        <v>0.74281313999999998</v>
      </c>
      <c r="X219" s="49">
        <v>0.75824753</v>
      </c>
      <c r="Y219" s="49">
        <v>0.75472921999999998</v>
      </c>
      <c r="Z219" s="49">
        <v>0.74566980999999999</v>
      </c>
      <c r="AA219" s="49">
        <v>0.74940658000000004</v>
      </c>
      <c r="AB219" s="49">
        <v>0.75727814999999998</v>
      </c>
      <c r="AC219" s="49">
        <v>0.75809353000000002</v>
      </c>
      <c r="AD219" s="49">
        <v>0.75366133000000002</v>
      </c>
      <c r="AE219" s="49">
        <v>0.74770908000000003</v>
      </c>
      <c r="AF219" s="49">
        <v>0.74954997999999995</v>
      </c>
      <c r="AG219" s="49">
        <v>0.74594022000000004</v>
      </c>
      <c r="AI219" t="s">
        <v>42</v>
      </c>
      <c r="AJ219" s="50">
        <v>0.70176888999999998</v>
      </c>
      <c r="AK219" s="49">
        <v>0.99071260000000005</v>
      </c>
      <c r="AL219" s="49">
        <v>0.98920810999999997</v>
      </c>
      <c r="AM219" s="49">
        <v>0.98515794999999995</v>
      </c>
      <c r="AN219" s="49">
        <v>0.97791328</v>
      </c>
      <c r="AO219" s="49">
        <v>0.97938000000000003</v>
      </c>
      <c r="AP219" s="49">
        <v>0.97898675999999996</v>
      </c>
      <c r="AQ219" s="49">
        <v>0.98324188000000001</v>
      </c>
      <c r="AR219" s="49">
        <v>0.99355729000000004</v>
      </c>
      <c r="AS219" s="49">
        <v>0.99425032999999996</v>
      </c>
      <c r="AT219" s="49">
        <v>0.99456440000000002</v>
      </c>
      <c r="AU219" s="49">
        <v>0.99521382999999997</v>
      </c>
      <c r="AV219" s="49">
        <v>0.99474439000000003</v>
      </c>
      <c r="AW219" s="49">
        <v>0.99560232000000004</v>
      </c>
      <c r="AX219" s="49">
        <f t="shared" ref="AX219:AX249" si="30">AVERAGE(AJ219:AW219)</f>
        <v>0.96816443071428548</v>
      </c>
      <c r="AY219" s="49">
        <f t="shared" ref="AY219:AY249" si="31">MIN(AJ219:AW219)</f>
        <v>0.70176888999999998</v>
      </c>
      <c r="AZ219" s="49">
        <f t="shared" ref="AZ219:AZ249" si="32">MAX(AJ219:AW219)</f>
        <v>0.99560232000000004</v>
      </c>
      <c r="BA219" s="49">
        <f t="shared" ref="BA219:BA249" si="33">AZ219-AY219</f>
        <v>0.29383343000000006</v>
      </c>
    </row>
    <row r="220" spans="1:59">
      <c r="B220" t="s">
        <v>147</v>
      </c>
      <c r="C220">
        <v>0</v>
      </c>
      <c r="D220">
        <v>0</v>
      </c>
      <c r="E220">
        <v>0</v>
      </c>
      <c r="F220">
        <v>2</v>
      </c>
      <c r="G220">
        <v>2</v>
      </c>
      <c r="H220">
        <v>2</v>
      </c>
      <c r="I220">
        <v>2</v>
      </c>
      <c r="J220">
        <v>2</v>
      </c>
      <c r="K220">
        <v>2</v>
      </c>
      <c r="L220">
        <v>2</v>
      </c>
      <c r="M220">
        <v>2</v>
      </c>
      <c r="N220">
        <v>2</v>
      </c>
      <c r="O220">
        <v>2</v>
      </c>
      <c r="P220">
        <v>2</v>
      </c>
      <c r="S220" t="s">
        <v>147</v>
      </c>
      <c r="T220" s="49" t="s">
        <v>266</v>
      </c>
      <c r="U220" s="49" t="s">
        <v>266</v>
      </c>
      <c r="V220" s="49" t="s">
        <v>266</v>
      </c>
      <c r="W220" s="50">
        <v>0.50774898000000002</v>
      </c>
      <c r="X220" s="50">
        <v>0.77527942000000005</v>
      </c>
      <c r="Y220" s="49">
        <v>0.78998946000000003</v>
      </c>
      <c r="Z220" s="49">
        <v>0.78288645999999995</v>
      </c>
      <c r="AA220" s="49">
        <v>0.78750931000000002</v>
      </c>
      <c r="AB220" s="49">
        <v>0.78768886000000005</v>
      </c>
      <c r="AC220" s="49">
        <v>0.78718016999999996</v>
      </c>
      <c r="AD220" s="49">
        <v>0.78732782000000001</v>
      </c>
      <c r="AE220" s="49">
        <v>0.78615100000000004</v>
      </c>
      <c r="AF220" s="49">
        <v>0.78693727999999996</v>
      </c>
      <c r="AG220" s="49">
        <v>0.79262124</v>
      </c>
      <c r="AI220" t="s">
        <v>147</v>
      </c>
      <c r="AJ220" s="49" t="s">
        <v>266</v>
      </c>
      <c r="AK220" s="49" t="s">
        <v>266</v>
      </c>
      <c r="AL220" s="49" t="s">
        <v>266</v>
      </c>
      <c r="AM220" s="49">
        <v>0.98061825000000002</v>
      </c>
      <c r="AN220" s="49">
        <v>0.98909579000000003</v>
      </c>
      <c r="AO220" s="49">
        <v>0.99271715999999999</v>
      </c>
      <c r="AP220" s="49">
        <v>0.99495633000000006</v>
      </c>
      <c r="AQ220" s="49">
        <v>0.99459268999999995</v>
      </c>
      <c r="AR220" s="49">
        <v>0.99462972999999999</v>
      </c>
      <c r="AS220" s="49">
        <v>0.99595345999999996</v>
      </c>
      <c r="AT220" s="49">
        <v>0.99201665999999999</v>
      </c>
      <c r="AU220" s="49">
        <v>0.99157101999999997</v>
      </c>
      <c r="AV220" s="49">
        <v>0.99127589999999999</v>
      </c>
      <c r="AW220" s="49">
        <v>0.99230196000000004</v>
      </c>
      <c r="AX220" s="49">
        <f t="shared" si="30"/>
        <v>0.99179354090909089</v>
      </c>
      <c r="AY220" s="49">
        <f t="shared" si="31"/>
        <v>0.98061825000000002</v>
      </c>
      <c r="AZ220" s="49">
        <f t="shared" si="32"/>
        <v>0.99595345999999996</v>
      </c>
      <c r="BA220" s="49">
        <f t="shared" si="33"/>
        <v>1.5335209999999933E-2</v>
      </c>
    </row>
    <row r="221" spans="1:59">
      <c r="B221" t="s">
        <v>62</v>
      </c>
      <c r="C221">
        <v>0</v>
      </c>
      <c r="D221">
        <v>0</v>
      </c>
      <c r="E221">
        <v>0</v>
      </c>
      <c r="F221">
        <v>2</v>
      </c>
      <c r="G221">
        <v>2</v>
      </c>
      <c r="H221">
        <v>2</v>
      </c>
      <c r="I221">
        <v>2</v>
      </c>
      <c r="J221">
        <v>2</v>
      </c>
      <c r="K221">
        <v>2</v>
      </c>
      <c r="L221">
        <v>2</v>
      </c>
      <c r="M221">
        <v>2</v>
      </c>
      <c r="N221">
        <v>2</v>
      </c>
      <c r="O221">
        <v>2</v>
      </c>
      <c r="P221">
        <v>0</v>
      </c>
      <c r="S221" t="s">
        <v>62</v>
      </c>
      <c r="T221" s="49" t="s">
        <v>266</v>
      </c>
      <c r="U221" s="49" t="s">
        <v>266</v>
      </c>
      <c r="V221" s="49" t="s">
        <v>266</v>
      </c>
      <c r="W221" s="49">
        <v>0.73998828000000005</v>
      </c>
      <c r="X221" s="49">
        <v>0.74062680000000003</v>
      </c>
      <c r="Y221" s="49">
        <v>0.70425455000000003</v>
      </c>
      <c r="Z221" s="49">
        <v>0.72791614000000004</v>
      </c>
      <c r="AA221" s="49">
        <v>0.77661237999999999</v>
      </c>
      <c r="AB221" s="49">
        <v>0.74079969999999995</v>
      </c>
      <c r="AC221" s="49">
        <v>0.77953296999999999</v>
      </c>
      <c r="AD221" s="49">
        <v>0.78636793999999999</v>
      </c>
      <c r="AE221" s="49">
        <v>0.77908299000000003</v>
      </c>
      <c r="AF221" s="49">
        <v>0.75596627000000005</v>
      </c>
      <c r="AG221" s="49" t="s">
        <v>266</v>
      </c>
      <c r="AI221" t="s">
        <v>62</v>
      </c>
      <c r="AJ221" s="49" t="s">
        <v>266</v>
      </c>
      <c r="AK221" s="49" t="s">
        <v>266</v>
      </c>
      <c r="AL221" s="49" t="s">
        <v>266</v>
      </c>
      <c r="AM221" s="49">
        <v>0.97628866000000003</v>
      </c>
      <c r="AN221" s="49">
        <v>0.98165137999999996</v>
      </c>
      <c r="AO221" s="49">
        <v>0.98873703000000002</v>
      </c>
      <c r="AP221" s="49">
        <v>0.98211048000000001</v>
      </c>
      <c r="AQ221" s="49">
        <v>0.98933426999999996</v>
      </c>
      <c r="AR221" s="50">
        <v>0.93235120999999999</v>
      </c>
      <c r="AS221" s="49">
        <v>0.99064838</v>
      </c>
      <c r="AT221" s="49">
        <v>0.98915056999999995</v>
      </c>
      <c r="AU221" s="49">
        <v>0.98941290000000004</v>
      </c>
      <c r="AV221" s="49">
        <v>0.96110414</v>
      </c>
      <c r="AW221" s="49" t="s">
        <v>266</v>
      </c>
      <c r="AX221" s="49">
        <f t="shared" si="30"/>
        <v>0.97807890199999981</v>
      </c>
      <c r="AY221" s="49">
        <f t="shared" si="31"/>
        <v>0.93235120999999999</v>
      </c>
      <c r="AZ221" s="49">
        <f t="shared" si="32"/>
        <v>0.99064838</v>
      </c>
      <c r="BA221" s="49">
        <f t="shared" si="33"/>
        <v>5.8297170000000009E-2</v>
      </c>
    </row>
    <row r="222" spans="1:59">
      <c r="B222" t="s">
        <v>115</v>
      </c>
      <c r="C222">
        <v>0</v>
      </c>
      <c r="D222">
        <v>2</v>
      </c>
      <c r="E222">
        <v>2</v>
      </c>
      <c r="F222">
        <v>2</v>
      </c>
      <c r="G222">
        <v>2</v>
      </c>
      <c r="H222">
        <v>2</v>
      </c>
      <c r="I222">
        <v>2</v>
      </c>
      <c r="J222">
        <v>2</v>
      </c>
      <c r="K222">
        <v>2</v>
      </c>
      <c r="L222">
        <v>2</v>
      </c>
      <c r="M222">
        <v>2</v>
      </c>
      <c r="N222">
        <v>2</v>
      </c>
      <c r="O222">
        <v>2</v>
      </c>
      <c r="P222">
        <v>2</v>
      </c>
      <c r="S222" t="s">
        <v>115</v>
      </c>
      <c r="T222" s="49" t="s">
        <v>266</v>
      </c>
      <c r="U222" s="49">
        <v>0.70358171999999997</v>
      </c>
      <c r="V222" s="49">
        <v>0.72299128999999995</v>
      </c>
      <c r="W222" s="49">
        <v>0.71233689</v>
      </c>
      <c r="X222" s="49">
        <v>0.70563313999999999</v>
      </c>
      <c r="Y222" s="49">
        <v>0.70113362999999995</v>
      </c>
      <c r="Z222" s="49">
        <v>0.70770104</v>
      </c>
      <c r="AA222" s="49">
        <v>0.71729611000000004</v>
      </c>
      <c r="AB222" s="49">
        <v>0.73767442000000005</v>
      </c>
      <c r="AC222" s="49">
        <v>0.73183761000000003</v>
      </c>
      <c r="AD222" s="49">
        <v>0.72848645000000001</v>
      </c>
      <c r="AE222" s="49">
        <v>0.72674032</v>
      </c>
      <c r="AF222" s="49">
        <v>0.73937717999999997</v>
      </c>
      <c r="AG222" s="49">
        <v>0.74643422999999998</v>
      </c>
      <c r="AI222" t="s">
        <v>115</v>
      </c>
      <c r="AJ222" s="49" t="s">
        <v>266</v>
      </c>
      <c r="AK222" s="49">
        <v>0.9903419</v>
      </c>
      <c r="AL222" s="49">
        <v>0.98848780000000003</v>
      </c>
      <c r="AM222" s="49">
        <v>0.98604269</v>
      </c>
      <c r="AN222" s="49">
        <v>0.98748353</v>
      </c>
      <c r="AO222" s="49">
        <v>0.98861710000000003</v>
      </c>
      <c r="AP222" s="49">
        <v>0.98929420999999995</v>
      </c>
      <c r="AQ222" s="49">
        <v>0.99186377000000003</v>
      </c>
      <c r="AR222" s="49">
        <v>0.99249061000000005</v>
      </c>
      <c r="AS222" s="49">
        <v>0.99435483999999996</v>
      </c>
      <c r="AT222" s="49">
        <v>0.99422695000000005</v>
      </c>
      <c r="AU222" s="49">
        <v>0.99326906000000004</v>
      </c>
      <c r="AV222" s="49">
        <v>0.99490895000000001</v>
      </c>
      <c r="AW222" s="49">
        <v>0.99538905</v>
      </c>
      <c r="AX222" s="49">
        <f t="shared" si="30"/>
        <v>0.99129003538461535</v>
      </c>
      <c r="AY222" s="49">
        <f t="shared" si="31"/>
        <v>0.98604269</v>
      </c>
      <c r="AZ222" s="49">
        <f t="shared" si="32"/>
        <v>0.99538905</v>
      </c>
      <c r="BA222" s="49">
        <f t="shared" si="33"/>
        <v>9.346359999999998E-3</v>
      </c>
    </row>
    <row r="223" spans="1:59">
      <c r="B223" t="s">
        <v>262</v>
      </c>
      <c r="C223">
        <v>0</v>
      </c>
      <c r="D223">
        <v>2</v>
      </c>
      <c r="E223">
        <v>2</v>
      </c>
      <c r="F223">
        <v>2</v>
      </c>
      <c r="G223">
        <v>2</v>
      </c>
      <c r="H223">
        <v>2</v>
      </c>
      <c r="I223">
        <v>2</v>
      </c>
      <c r="J223">
        <v>2</v>
      </c>
      <c r="K223">
        <v>2</v>
      </c>
      <c r="L223">
        <v>2</v>
      </c>
      <c r="M223">
        <v>2</v>
      </c>
      <c r="N223">
        <v>2</v>
      </c>
      <c r="O223">
        <v>2</v>
      </c>
      <c r="P223">
        <v>2</v>
      </c>
      <c r="S223" t="s">
        <v>262</v>
      </c>
      <c r="T223" s="49" t="s">
        <v>266</v>
      </c>
      <c r="U223" s="49">
        <v>0.80480841000000003</v>
      </c>
      <c r="V223" s="49">
        <v>0.80765500000000001</v>
      </c>
      <c r="W223" s="49">
        <v>0.81137092</v>
      </c>
      <c r="X223" s="49">
        <v>0.80899730999999997</v>
      </c>
      <c r="Y223" s="49">
        <v>0.79860924</v>
      </c>
      <c r="Z223" s="49">
        <v>0.79546954000000003</v>
      </c>
      <c r="AA223" s="49">
        <v>0.78729598999999995</v>
      </c>
      <c r="AB223" s="49">
        <v>0.78686957000000002</v>
      </c>
      <c r="AC223" s="49">
        <v>0.78343894999999997</v>
      </c>
      <c r="AD223" s="49">
        <v>0.78644594999999995</v>
      </c>
      <c r="AE223" s="49">
        <v>0.79338368999999997</v>
      </c>
      <c r="AF223" s="49">
        <v>0.79487878000000001</v>
      </c>
      <c r="AG223" s="49">
        <v>0.80498155000000005</v>
      </c>
      <c r="AI223" t="s">
        <v>262</v>
      </c>
      <c r="AJ223" s="49" t="s">
        <v>266</v>
      </c>
      <c r="AK223" s="49">
        <v>0.99590926000000002</v>
      </c>
      <c r="AL223" s="49">
        <v>0.99673487000000005</v>
      </c>
      <c r="AM223" s="49">
        <v>0.99815498000000002</v>
      </c>
      <c r="AN223" s="49">
        <v>0.99704398000000005</v>
      </c>
      <c r="AO223" s="49">
        <v>0.99629411000000001</v>
      </c>
      <c r="AP223" s="49">
        <v>0.99797663999999997</v>
      </c>
      <c r="AQ223" s="49">
        <v>0.99844524000000001</v>
      </c>
      <c r="AR223" s="49">
        <v>0.99787813999999997</v>
      </c>
      <c r="AS223" s="49">
        <v>0.99694888999999998</v>
      </c>
      <c r="AT223" s="49">
        <v>0.99710111000000001</v>
      </c>
      <c r="AU223" s="49">
        <v>0.99735576999999997</v>
      </c>
      <c r="AV223" s="49">
        <v>0.99760683999999999</v>
      </c>
      <c r="AW223" s="49">
        <v>0.99645996999999997</v>
      </c>
      <c r="AX223" s="49">
        <f t="shared" si="30"/>
        <v>0.99722383076923093</v>
      </c>
      <c r="AY223" s="49">
        <f t="shared" si="31"/>
        <v>0.99590926000000002</v>
      </c>
      <c r="AZ223" s="49">
        <f t="shared" si="32"/>
        <v>0.99844524000000001</v>
      </c>
      <c r="BA223" s="49">
        <f t="shared" si="33"/>
        <v>2.5359799999999932E-3</v>
      </c>
    </row>
    <row r="224" spans="1:59">
      <c r="B224" t="s">
        <v>49</v>
      </c>
      <c r="C224">
        <v>0</v>
      </c>
      <c r="D224">
        <v>2</v>
      </c>
      <c r="E224">
        <v>2</v>
      </c>
      <c r="F224">
        <v>2</v>
      </c>
      <c r="G224">
        <v>2</v>
      </c>
      <c r="H224">
        <v>2</v>
      </c>
      <c r="I224">
        <v>2</v>
      </c>
      <c r="J224">
        <v>2</v>
      </c>
      <c r="K224">
        <v>2</v>
      </c>
      <c r="L224">
        <v>2</v>
      </c>
      <c r="M224">
        <v>2</v>
      </c>
      <c r="N224">
        <v>2</v>
      </c>
      <c r="O224">
        <v>2</v>
      </c>
      <c r="P224">
        <v>2</v>
      </c>
      <c r="S224" t="s">
        <v>49</v>
      </c>
      <c r="T224" s="49" t="s">
        <v>266</v>
      </c>
      <c r="U224" s="50">
        <v>0.59742359</v>
      </c>
      <c r="V224" s="50">
        <v>0.61667614000000004</v>
      </c>
      <c r="W224" s="50">
        <v>0.60371938000000003</v>
      </c>
      <c r="X224" s="50">
        <v>0.66125157000000001</v>
      </c>
      <c r="Y224" s="50">
        <v>0.67862117</v>
      </c>
      <c r="Z224" s="50">
        <v>0.87514537999999997</v>
      </c>
      <c r="AA224" s="49">
        <v>0.87467943000000004</v>
      </c>
      <c r="AB224" s="49">
        <v>0.88018487999999995</v>
      </c>
      <c r="AC224" s="49">
        <v>0.87992696000000004</v>
      </c>
      <c r="AD224" s="49">
        <v>0.87652812000000002</v>
      </c>
      <c r="AE224" s="49">
        <v>0.86758139000000001</v>
      </c>
      <c r="AF224" s="49">
        <v>0.86842779999999997</v>
      </c>
      <c r="AG224" s="49">
        <v>0.87718616000000005</v>
      </c>
      <c r="AI224" t="s">
        <v>49</v>
      </c>
      <c r="AJ224" s="49" t="s">
        <v>266</v>
      </c>
      <c r="AK224" s="49">
        <v>0.71723749000000003</v>
      </c>
      <c r="AL224" s="49">
        <v>0.72879906999999999</v>
      </c>
      <c r="AM224" s="50">
        <v>0.85594727000000004</v>
      </c>
      <c r="AN224" s="49">
        <v>0.92347020000000002</v>
      </c>
      <c r="AO224" s="49">
        <v>0.92508504000000003</v>
      </c>
      <c r="AP224" s="50">
        <v>0.99609477999999996</v>
      </c>
      <c r="AQ224" s="49">
        <v>0.99753022000000002</v>
      </c>
      <c r="AR224" s="49">
        <v>0.99811852999999995</v>
      </c>
      <c r="AS224" s="49">
        <v>0.99857092000000003</v>
      </c>
      <c r="AT224" s="49">
        <v>0.99831451999999998</v>
      </c>
      <c r="AU224" s="49">
        <v>0.99895670000000003</v>
      </c>
      <c r="AV224" s="49">
        <v>0.99882006000000001</v>
      </c>
      <c r="AW224" s="49">
        <v>0.99801017000000003</v>
      </c>
      <c r="AX224" s="49">
        <f t="shared" si="30"/>
        <v>0.93345807461538466</v>
      </c>
      <c r="AY224" s="49">
        <f t="shared" si="31"/>
        <v>0.71723749000000003</v>
      </c>
      <c r="AZ224" s="49">
        <f t="shared" si="32"/>
        <v>0.99895670000000003</v>
      </c>
      <c r="BA224" s="49">
        <f t="shared" si="33"/>
        <v>0.28171921</v>
      </c>
    </row>
    <row r="225" spans="2:53">
      <c r="B225" t="s">
        <v>11</v>
      </c>
      <c r="C225">
        <v>2</v>
      </c>
      <c r="D225">
        <v>2</v>
      </c>
      <c r="E225">
        <v>2</v>
      </c>
      <c r="F225">
        <v>2</v>
      </c>
      <c r="G225">
        <v>2</v>
      </c>
      <c r="H225">
        <v>2</v>
      </c>
      <c r="I225">
        <v>2</v>
      </c>
      <c r="J225">
        <v>2</v>
      </c>
      <c r="K225">
        <v>2</v>
      </c>
      <c r="L225">
        <v>2</v>
      </c>
      <c r="M225">
        <v>2</v>
      </c>
      <c r="N225">
        <v>2</v>
      </c>
      <c r="O225">
        <v>2</v>
      </c>
      <c r="P225">
        <v>2</v>
      </c>
      <c r="R225" t="s">
        <v>282</v>
      </c>
      <c r="S225" t="s">
        <v>11</v>
      </c>
      <c r="T225" s="49">
        <v>0.31561166000000002</v>
      </c>
      <c r="U225" s="49">
        <v>0.33871462000000002</v>
      </c>
      <c r="V225" s="49">
        <v>0.33609557000000001</v>
      </c>
      <c r="W225" s="49">
        <v>0.33497378999999999</v>
      </c>
      <c r="X225" s="50">
        <v>0.33829279000000001</v>
      </c>
      <c r="Y225" s="50">
        <v>0.40069009999999999</v>
      </c>
      <c r="Z225" s="49">
        <v>0.39866272000000003</v>
      </c>
      <c r="AA225" s="49">
        <v>0.39456119000000001</v>
      </c>
      <c r="AB225" s="49">
        <v>0.39676263000000001</v>
      </c>
      <c r="AC225" s="49">
        <v>0.39390198999999998</v>
      </c>
      <c r="AD225" s="50">
        <v>0.38663064000000003</v>
      </c>
      <c r="AE225" s="50">
        <v>0.33659234999999998</v>
      </c>
      <c r="AF225" s="50">
        <v>0.42668822000000001</v>
      </c>
      <c r="AG225" s="50">
        <v>0.39329268000000001</v>
      </c>
      <c r="AH225" t="s">
        <v>282</v>
      </c>
      <c r="AI225" t="s">
        <v>11</v>
      </c>
      <c r="AJ225" s="49">
        <v>0.46790563000000002</v>
      </c>
      <c r="AK225" s="49">
        <v>0.49242424000000001</v>
      </c>
      <c r="AL225" s="49">
        <v>0.48599439999999999</v>
      </c>
      <c r="AM225" s="49">
        <v>0.48176643000000002</v>
      </c>
      <c r="AN225" s="49">
        <v>0.48702314000000002</v>
      </c>
      <c r="AO225" s="49">
        <v>0.48779207000000002</v>
      </c>
      <c r="AP225" s="49">
        <v>0.49375509000000001</v>
      </c>
      <c r="AQ225" s="49">
        <v>0.47820225</v>
      </c>
      <c r="AR225" s="49">
        <v>0.45721202</v>
      </c>
      <c r="AS225" s="49">
        <v>0.45801636000000001</v>
      </c>
      <c r="AT225" s="49">
        <v>0.45318093999999998</v>
      </c>
      <c r="AU225" s="50">
        <v>0.38444777000000002</v>
      </c>
      <c r="AV225" s="50">
        <v>0.51362275000000002</v>
      </c>
      <c r="AW225" s="49">
        <v>0.51422358999999995</v>
      </c>
      <c r="AX225" s="49">
        <f t="shared" si="30"/>
        <v>0.47539762000000002</v>
      </c>
      <c r="AY225" s="49">
        <f t="shared" si="31"/>
        <v>0.38444777000000002</v>
      </c>
      <c r="AZ225" s="49">
        <f t="shared" si="32"/>
        <v>0.51422358999999995</v>
      </c>
      <c r="BA225" s="49">
        <f t="shared" si="33"/>
        <v>0.12977581999999993</v>
      </c>
    </row>
    <row r="226" spans="2:53">
      <c r="B226" t="s">
        <v>263</v>
      </c>
      <c r="C226">
        <v>2</v>
      </c>
      <c r="D226">
        <v>2</v>
      </c>
      <c r="E226">
        <v>2</v>
      </c>
      <c r="F226">
        <v>2</v>
      </c>
      <c r="G226">
        <v>2</v>
      </c>
      <c r="H226">
        <v>2</v>
      </c>
      <c r="I226">
        <v>2</v>
      </c>
      <c r="J226">
        <v>2</v>
      </c>
      <c r="K226">
        <v>2</v>
      </c>
      <c r="L226">
        <v>2</v>
      </c>
      <c r="M226">
        <v>2</v>
      </c>
      <c r="N226">
        <v>2</v>
      </c>
      <c r="O226">
        <v>2</v>
      </c>
      <c r="P226">
        <v>2</v>
      </c>
      <c r="S226" t="s">
        <v>263</v>
      </c>
      <c r="T226" s="50">
        <v>0.54677615000000002</v>
      </c>
      <c r="U226" s="50">
        <v>0.76591268000000001</v>
      </c>
      <c r="V226" s="49">
        <v>0.77224409000000005</v>
      </c>
      <c r="W226" s="49">
        <v>0.77795751000000002</v>
      </c>
      <c r="X226" s="49">
        <v>0.78421746000000003</v>
      </c>
      <c r="Y226" s="49">
        <v>0.77618662999999999</v>
      </c>
      <c r="Z226" s="49">
        <v>0.77417480000000005</v>
      </c>
      <c r="AA226" s="49">
        <v>0.77166745000000003</v>
      </c>
      <c r="AB226" s="49">
        <v>0.78312716000000004</v>
      </c>
      <c r="AC226" s="49">
        <v>0.78727466000000002</v>
      </c>
      <c r="AD226" s="49">
        <v>0.80058397000000003</v>
      </c>
      <c r="AE226" s="49">
        <v>0.79832027999999999</v>
      </c>
      <c r="AF226" s="49">
        <v>0.80266462999999999</v>
      </c>
      <c r="AG226" s="49">
        <v>0.80160299000000002</v>
      </c>
      <c r="AI226" t="s">
        <v>263</v>
      </c>
      <c r="AJ226" s="50">
        <v>0.77637615000000004</v>
      </c>
      <c r="AK226" s="49">
        <v>0.99199455000000003</v>
      </c>
      <c r="AL226" s="49">
        <v>0.99480157000000002</v>
      </c>
      <c r="AM226" s="49">
        <v>0.99380080000000004</v>
      </c>
      <c r="AN226" s="49">
        <v>0.99604563000000002</v>
      </c>
      <c r="AO226" s="49">
        <v>0.99364280999999999</v>
      </c>
      <c r="AP226" s="49">
        <v>0.99655895000000005</v>
      </c>
      <c r="AQ226" s="49">
        <v>0.99619944999999999</v>
      </c>
      <c r="AR226" s="49">
        <v>0.99631362999999995</v>
      </c>
      <c r="AS226" s="49">
        <v>0.99637633000000003</v>
      </c>
      <c r="AT226" s="49">
        <v>0.99275848</v>
      </c>
      <c r="AU226" s="49">
        <v>0.9958941</v>
      </c>
      <c r="AV226" s="49">
        <v>0.99270665000000002</v>
      </c>
      <c r="AW226" s="49">
        <v>0.99428026999999997</v>
      </c>
      <c r="AX226" s="49">
        <f t="shared" si="30"/>
        <v>0.97912495500000019</v>
      </c>
      <c r="AY226" s="49">
        <f t="shared" si="31"/>
        <v>0.77637615000000004</v>
      </c>
      <c r="AZ226" s="49">
        <f t="shared" si="32"/>
        <v>0.99655895000000005</v>
      </c>
      <c r="BA226" s="49">
        <f t="shared" si="33"/>
        <v>0.22018280000000001</v>
      </c>
    </row>
    <row r="227" spans="2:53">
      <c r="B227" t="s">
        <v>19</v>
      </c>
      <c r="C227">
        <v>0</v>
      </c>
      <c r="D227">
        <v>0</v>
      </c>
      <c r="E227">
        <v>0</v>
      </c>
      <c r="F227">
        <v>0</v>
      </c>
      <c r="G227">
        <v>2</v>
      </c>
      <c r="H227">
        <v>2</v>
      </c>
      <c r="I227">
        <v>2</v>
      </c>
      <c r="J227">
        <v>2</v>
      </c>
      <c r="K227">
        <v>2</v>
      </c>
      <c r="L227">
        <v>2</v>
      </c>
      <c r="M227">
        <v>2</v>
      </c>
      <c r="N227">
        <v>2</v>
      </c>
      <c r="O227">
        <v>2</v>
      </c>
      <c r="P227">
        <v>2</v>
      </c>
      <c r="S227" t="s">
        <v>19</v>
      </c>
      <c r="T227" s="49">
        <v>0.52463433000000004</v>
      </c>
      <c r="U227" s="49">
        <v>0.5295687</v>
      </c>
      <c r="V227" s="49">
        <v>0.53159730000000005</v>
      </c>
      <c r="W227" s="49">
        <v>0.53450200999999997</v>
      </c>
      <c r="X227" s="49">
        <v>0.55864617999999999</v>
      </c>
      <c r="Y227" s="49">
        <v>0.55971380999999998</v>
      </c>
      <c r="Z227" s="49">
        <v>0.56370876000000003</v>
      </c>
      <c r="AA227" s="49">
        <v>0.54150556999999999</v>
      </c>
      <c r="AB227" s="49">
        <v>0.52668994999999996</v>
      </c>
      <c r="AC227" s="49">
        <v>0.54181201000000001</v>
      </c>
      <c r="AD227" s="49">
        <v>0.55942029000000004</v>
      </c>
      <c r="AE227" s="49">
        <v>0.56228710000000004</v>
      </c>
      <c r="AF227" s="49">
        <v>0.56601292000000003</v>
      </c>
      <c r="AG227" s="49">
        <v>0.56186612999999996</v>
      </c>
      <c r="AI227" t="s">
        <v>19</v>
      </c>
      <c r="AJ227" s="49">
        <v>0.90249959000000002</v>
      </c>
      <c r="AK227" s="49">
        <v>0.90777439000000004</v>
      </c>
      <c r="AL227" s="49">
        <v>0.91145151999999996</v>
      </c>
      <c r="AM227" s="49">
        <v>0.91687415999999999</v>
      </c>
      <c r="AN227" s="49">
        <v>0.93050381000000004</v>
      </c>
      <c r="AO227" s="49">
        <v>0.93660783000000003</v>
      </c>
      <c r="AP227" s="49">
        <v>0.93889151999999998</v>
      </c>
      <c r="AQ227" s="49">
        <v>0.94092076999999996</v>
      </c>
      <c r="AR227" s="49">
        <v>0.93802753999999999</v>
      </c>
      <c r="AS227" s="49">
        <v>0.95385892000000005</v>
      </c>
      <c r="AT227" s="49">
        <v>0.95034879000000005</v>
      </c>
      <c r="AU227" s="49">
        <v>0.96203479999999997</v>
      </c>
      <c r="AV227" s="49">
        <v>0.95640238</v>
      </c>
      <c r="AW227" s="49">
        <v>0.95726823999999999</v>
      </c>
      <c r="AX227" s="49">
        <f t="shared" si="30"/>
        <v>0.93596173285714279</v>
      </c>
      <c r="AY227" s="49">
        <f t="shared" si="31"/>
        <v>0.90249959000000002</v>
      </c>
      <c r="AZ227" s="49">
        <f t="shared" si="32"/>
        <v>0.96203479999999997</v>
      </c>
      <c r="BA227" s="49">
        <f t="shared" si="33"/>
        <v>5.953520999999995E-2</v>
      </c>
    </row>
    <row r="228" spans="2:53">
      <c r="B228" t="s">
        <v>72</v>
      </c>
      <c r="C228">
        <v>2</v>
      </c>
      <c r="D228">
        <v>2</v>
      </c>
      <c r="E228">
        <v>2</v>
      </c>
      <c r="F228">
        <v>2</v>
      </c>
      <c r="G228">
        <v>2</v>
      </c>
      <c r="H228">
        <v>2</v>
      </c>
      <c r="I228">
        <v>2</v>
      </c>
      <c r="J228">
        <v>2</v>
      </c>
      <c r="K228">
        <v>2</v>
      </c>
      <c r="L228">
        <v>2</v>
      </c>
      <c r="M228">
        <v>2</v>
      </c>
      <c r="N228">
        <v>2</v>
      </c>
      <c r="O228">
        <v>2</v>
      </c>
      <c r="P228">
        <v>2</v>
      </c>
      <c r="S228" t="s">
        <v>72</v>
      </c>
      <c r="T228" s="50">
        <v>0.60865628999999999</v>
      </c>
      <c r="U228" s="50">
        <v>0.69337848000000002</v>
      </c>
      <c r="V228" s="49">
        <v>0.6925578</v>
      </c>
      <c r="W228" s="49">
        <v>0.72864914000000003</v>
      </c>
      <c r="X228" s="49">
        <v>0.74316795999999996</v>
      </c>
      <c r="Y228" s="49">
        <v>0.73968076999999999</v>
      </c>
      <c r="Z228" s="49">
        <v>0.73766189000000004</v>
      </c>
      <c r="AA228" s="49">
        <v>0.71962873999999999</v>
      </c>
      <c r="AB228" s="49">
        <v>0.72115154000000004</v>
      </c>
      <c r="AC228" s="49">
        <v>0.72269662999999995</v>
      </c>
      <c r="AD228" s="49">
        <v>0.72754582000000001</v>
      </c>
      <c r="AE228" s="49">
        <v>0.72973378</v>
      </c>
      <c r="AF228" s="49">
        <v>0.74206846999999998</v>
      </c>
      <c r="AG228" s="49">
        <v>0.75153868000000001</v>
      </c>
      <c r="AI228" t="s">
        <v>72</v>
      </c>
      <c r="AJ228" s="49">
        <v>0.98556608000000001</v>
      </c>
      <c r="AK228" s="49">
        <v>0.98521026</v>
      </c>
      <c r="AL228" s="49">
        <v>0.98846277999999999</v>
      </c>
      <c r="AM228" s="49">
        <v>0.99038817000000001</v>
      </c>
      <c r="AN228" s="49">
        <v>0.99070230000000004</v>
      </c>
      <c r="AO228" s="49">
        <v>0.99063325999999996</v>
      </c>
      <c r="AP228" s="49">
        <v>0.98978118999999998</v>
      </c>
      <c r="AQ228" s="49">
        <v>0.99057618000000003</v>
      </c>
      <c r="AR228" s="49">
        <v>0.99370860999999999</v>
      </c>
      <c r="AS228" s="49">
        <v>0.99272877000000004</v>
      </c>
      <c r="AT228" s="49">
        <v>0.99242949999999996</v>
      </c>
      <c r="AU228" s="49">
        <v>0.99279695999999995</v>
      </c>
      <c r="AV228" s="49">
        <v>0.99381863999999998</v>
      </c>
      <c r="AW228" s="49">
        <v>0.99542233999999996</v>
      </c>
      <c r="AX228" s="49">
        <f t="shared" si="30"/>
        <v>0.99087321714285714</v>
      </c>
      <c r="AY228" s="49">
        <f t="shared" si="31"/>
        <v>0.98521026</v>
      </c>
      <c r="AZ228" s="49">
        <f t="shared" si="32"/>
        <v>0.99542233999999996</v>
      </c>
      <c r="BA228" s="49">
        <f t="shared" si="33"/>
        <v>1.0212079999999957E-2</v>
      </c>
    </row>
    <row r="229" spans="2:53">
      <c r="B229" t="s">
        <v>208</v>
      </c>
      <c r="C229">
        <v>2</v>
      </c>
      <c r="D229">
        <v>2</v>
      </c>
      <c r="E229">
        <v>2</v>
      </c>
      <c r="F229">
        <v>2</v>
      </c>
      <c r="G229">
        <v>2</v>
      </c>
      <c r="H229">
        <v>2</v>
      </c>
      <c r="I229">
        <v>2</v>
      </c>
      <c r="J229">
        <v>2</v>
      </c>
      <c r="K229">
        <v>2</v>
      </c>
      <c r="L229">
        <v>2</v>
      </c>
      <c r="M229">
        <v>2</v>
      </c>
      <c r="N229">
        <v>2</v>
      </c>
      <c r="O229">
        <v>2</v>
      </c>
      <c r="P229">
        <v>2</v>
      </c>
      <c r="R229" t="s">
        <v>282</v>
      </c>
      <c r="S229" t="s">
        <v>208</v>
      </c>
      <c r="T229" s="49">
        <v>0.23571353</v>
      </c>
      <c r="U229" s="49">
        <v>0.24911051000000001</v>
      </c>
      <c r="V229" s="49">
        <v>0.25785332999999999</v>
      </c>
      <c r="W229" s="50">
        <v>0.29059828999999998</v>
      </c>
      <c r="X229" s="50">
        <v>0.35573145</v>
      </c>
      <c r="Y229" s="49">
        <v>0.38307938000000002</v>
      </c>
      <c r="Z229" s="49">
        <v>0.37102268999999999</v>
      </c>
      <c r="AA229" s="49">
        <v>0.34889164</v>
      </c>
      <c r="AB229" s="49">
        <v>0.34312065000000003</v>
      </c>
      <c r="AC229" s="49">
        <v>0.36091437999999998</v>
      </c>
      <c r="AD229" s="49">
        <v>0.36291192</v>
      </c>
      <c r="AE229" s="49">
        <v>0.35958883000000003</v>
      </c>
      <c r="AF229" s="49">
        <v>0.36191083000000002</v>
      </c>
      <c r="AG229" s="49">
        <v>0.36728664</v>
      </c>
      <c r="AH229" t="s">
        <v>282</v>
      </c>
      <c r="AI229" t="s">
        <v>208</v>
      </c>
      <c r="AJ229" s="49">
        <v>0.48051249000000001</v>
      </c>
      <c r="AK229" s="49">
        <v>0.43495340999999998</v>
      </c>
      <c r="AL229" s="49">
        <v>0.44359266000000003</v>
      </c>
      <c r="AM229" s="49">
        <v>0.48233658000000001</v>
      </c>
      <c r="AN229" s="50">
        <v>0.56243719999999997</v>
      </c>
      <c r="AO229" s="49">
        <v>0.50383838000000003</v>
      </c>
      <c r="AP229" s="49">
        <v>0.50199234000000004</v>
      </c>
      <c r="AQ229" s="49">
        <v>0.50267804000000005</v>
      </c>
      <c r="AR229" s="49">
        <v>0.50723428000000004</v>
      </c>
      <c r="AS229" s="49">
        <v>0.51133952999999999</v>
      </c>
      <c r="AT229" s="49">
        <v>0.51118238000000005</v>
      </c>
      <c r="AU229" s="49">
        <v>0.50592437999999995</v>
      </c>
      <c r="AV229" s="49">
        <v>0.50900296</v>
      </c>
      <c r="AW229" s="49">
        <v>0.51540562999999995</v>
      </c>
      <c r="AX229" s="49">
        <f t="shared" si="30"/>
        <v>0.49803073285714289</v>
      </c>
      <c r="AY229" s="49">
        <f t="shared" si="31"/>
        <v>0.43495340999999998</v>
      </c>
      <c r="AZ229" s="49">
        <f t="shared" si="32"/>
        <v>0.56243719999999997</v>
      </c>
      <c r="BA229" s="49">
        <f t="shared" si="33"/>
        <v>0.12748378999999999</v>
      </c>
    </row>
    <row r="230" spans="2:53">
      <c r="B230" t="s">
        <v>53</v>
      </c>
      <c r="C230">
        <v>2</v>
      </c>
      <c r="D230">
        <v>2</v>
      </c>
      <c r="E230">
        <v>2</v>
      </c>
      <c r="F230">
        <v>2</v>
      </c>
      <c r="G230">
        <v>2</v>
      </c>
      <c r="H230">
        <v>2</v>
      </c>
      <c r="I230">
        <v>2</v>
      </c>
      <c r="J230">
        <v>2</v>
      </c>
      <c r="K230">
        <v>2</v>
      </c>
      <c r="L230">
        <v>2</v>
      </c>
      <c r="M230">
        <v>2</v>
      </c>
      <c r="N230">
        <v>2</v>
      </c>
      <c r="O230">
        <v>2</v>
      </c>
      <c r="P230">
        <v>2</v>
      </c>
      <c r="S230" t="s">
        <v>53</v>
      </c>
      <c r="T230" s="49">
        <v>0.60460086999999996</v>
      </c>
      <c r="U230" s="49">
        <v>0.59749397000000004</v>
      </c>
      <c r="V230" s="49">
        <v>0.60098039000000003</v>
      </c>
      <c r="W230" s="49">
        <v>0.63954003000000004</v>
      </c>
      <c r="X230" s="50">
        <v>0.68178017999999996</v>
      </c>
      <c r="Y230" s="50">
        <v>0.72926687999999995</v>
      </c>
      <c r="Z230" s="49">
        <v>0.74894932000000003</v>
      </c>
      <c r="AA230" s="49">
        <v>0.71875381000000005</v>
      </c>
      <c r="AB230" s="49">
        <v>0.72563473000000001</v>
      </c>
      <c r="AC230" s="49">
        <v>0.71766297000000001</v>
      </c>
      <c r="AD230" s="49">
        <v>0.72442150000000005</v>
      </c>
      <c r="AE230" s="50">
        <v>0.72425443</v>
      </c>
      <c r="AF230" s="50">
        <v>0.75882506000000005</v>
      </c>
      <c r="AG230" s="49">
        <v>0.77226497999999999</v>
      </c>
      <c r="AI230" t="s">
        <v>53</v>
      </c>
      <c r="AJ230" s="49">
        <v>0.73841351</v>
      </c>
      <c r="AK230" s="49">
        <v>0.73865141999999995</v>
      </c>
      <c r="AL230" s="49">
        <v>0.74177154000000001</v>
      </c>
      <c r="AM230" s="50">
        <v>0.78404337999999996</v>
      </c>
      <c r="AN230" s="50">
        <v>0.84652240000000001</v>
      </c>
      <c r="AO230" s="50">
        <v>0.89767883000000004</v>
      </c>
      <c r="AP230" s="49">
        <v>0.92929448000000003</v>
      </c>
      <c r="AQ230" s="49">
        <v>0.89195732999999999</v>
      </c>
      <c r="AR230" s="49">
        <v>0.89877545000000003</v>
      </c>
      <c r="AS230" s="49">
        <v>0.90006463000000003</v>
      </c>
      <c r="AT230" s="49">
        <v>0.91291774000000003</v>
      </c>
      <c r="AU230" s="49">
        <v>0.91174546000000001</v>
      </c>
      <c r="AV230" s="49">
        <v>0.95250164000000004</v>
      </c>
      <c r="AW230" s="49">
        <v>0.97273434999999997</v>
      </c>
      <c r="AX230" s="49">
        <f t="shared" si="30"/>
        <v>0.86550515428571428</v>
      </c>
      <c r="AY230" s="49">
        <f t="shared" si="31"/>
        <v>0.73841351</v>
      </c>
      <c r="AZ230" s="49">
        <f t="shared" si="32"/>
        <v>0.97273434999999997</v>
      </c>
      <c r="BA230" s="49">
        <f t="shared" si="33"/>
        <v>0.23432083999999997</v>
      </c>
    </row>
    <row r="231" spans="2:53">
      <c r="B231" t="s">
        <v>264</v>
      </c>
      <c r="C231">
        <v>0</v>
      </c>
      <c r="D231">
        <v>0</v>
      </c>
      <c r="E231">
        <v>0</v>
      </c>
      <c r="F231">
        <v>0</v>
      </c>
      <c r="G231">
        <v>0</v>
      </c>
      <c r="H231">
        <v>0</v>
      </c>
      <c r="I231">
        <v>2</v>
      </c>
      <c r="J231">
        <v>2</v>
      </c>
      <c r="K231">
        <v>2</v>
      </c>
      <c r="L231">
        <v>2</v>
      </c>
      <c r="M231">
        <v>2</v>
      </c>
      <c r="N231">
        <v>2</v>
      </c>
      <c r="O231">
        <v>2</v>
      </c>
      <c r="P231">
        <v>2</v>
      </c>
      <c r="S231" t="s">
        <v>264</v>
      </c>
      <c r="T231" s="49" t="s">
        <v>266</v>
      </c>
      <c r="U231" s="49" t="s">
        <v>266</v>
      </c>
      <c r="V231" s="49" t="s">
        <v>266</v>
      </c>
      <c r="W231" s="49" t="s">
        <v>266</v>
      </c>
      <c r="X231" s="49" t="s">
        <v>266</v>
      </c>
      <c r="Y231" s="49" t="s">
        <v>266</v>
      </c>
      <c r="Z231" s="49">
        <v>0.73529412000000005</v>
      </c>
      <c r="AA231" s="49">
        <v>0.74111773000000003</v>
      </c>
      <c r="AB231" s="49">
        <v>0.73925593000000001</v>
      </c>
      <c r="AC231" s="49">
        <v>0.74625478999999995</v>
      </c>
      <c r="AD231" s="49">
        <v>0.75458636000000001</v>
      </c>
      <c r="AE231" s="49">
        <v>0.76768924000000005</v>
      </c>
      <c r="AF231" s="49">
        <v>0.76815853999999995</v>
      </c>
      <c r="AG231" s="49">
        <v>0.76944190000000001</v>
      </c>
      <c r="AI231" t="s">
        <v>264</v>
      </c>
      <c r="AJ231" s="49" t="s">
        <v>266</v>
      </c>
      <c r="AK231" s="49" t="s">
        <v>266</v>
      </c>
      <c r="AL231" s="49" t="s">
        <v>266</v>
      </c>
      <c r="AM231" s="49" t="s">
        <v>266</v>
      </c>
      <c r="AN231" s="49" t="s">
        <v>266</v>
      </c>
      <c r="AO231" s="49" t="s">
        <v>266</v>
      </c>
      <c r="AP231" s="49">
        <v>0.99140779999999995</v>
      </c>
      <c r="AQ231" s="49">
        <v>0.99024891000000004</v>
      </c>
      <c r="AR231" s="49">
        <v>0.99225140000000001</v>
      </c>
      <c r="AS231" s="49">
        <v>0.99273906999999995</v>
      </c>
      <c r="AT231" s="49">
        <v>0.99407115000000001</v>
      </c>
      <c r="AU231" s="49">
        <v>0.99287382000000002</v>
      </c>
      <c r="AV231" s="49">
        <v>0.99240616000000004</v>
      </c>
      <c r="AW231" s="49">
        <v>0.99238360999999997</v>
      </c>
      <c r="AX231" s="49">
        <f t="shared" si="30"/>
        <v>0.99229773999999993</v>
      </c>
      <c r="AY231" s="49">
        <f t="shared" si="31"/>
        <v>0.99024891000000004</v>
      </c>
      <c r="AZ231" s="49">
        <f t="shared" si="32"/>
        <v>0.99407115000000001</v>
      </c>
      <c r="BA231" s="49">
        <f t="shared" si="33"/>
        <v>3.8222399999999768E-3</v>
      </c>
    </row>
    <row r="232" spans="2:53">
      <c r="B232" t="s">
        <v>151</v>
      </c>
      <c r="C232">
        <v>0</v>
      </c>
      <c r="D232">
        <v>2</v>
      </c>
      <c r="E232">
        <v>2</v>
      </c>
      <c r="F232">
        <v>2</v>
      </c>
      <c r="G232">
        <v>2</v>
      </c>
      <c r="H232">
        <v>2</v>
      </c>
      <c r="I232">
        <v>2</v>
      </c>
      <c r="J232">
        <v>2</v>
      </c>
      <c r="K232">
        <v>2</v>
      </c>
      <c r="L232">
        <v>2</v>
      </c>
      <c r="M232">
        <v>2</v>
      </c>
      <c r="N232">
        <v>2</v>
      </c>
      <c r="O232">
        <v>2</v>
      </c>
      <c r="P232">
        <v>2</v>
      </c>
      <c r="S232" t="s">
        <v>151</v>
      </c>
      <c r="T232" s="49" t="s">
        <v>266</v>
      </c>
      <c r="U232" s="50">
        <v>0.68152078000000005</v>
      </c>
      <c r="V232" s="50">
        <v>0.80169451000000003</v>
      </c>
      <c r="W232" s="49">
        <v>0.80302604</v>
      </c>
      <c r="X232" s="49">
        <v>0.78126096</v>
      </c>
      <c r="Y232" s="49">
        <v>0.79365761000000001</v>
      </c>
      <c r="Z232" s="49">
        <v>0.76679598000000004</v>
      </c>
      <c r="AA232" s="49">
        <v>0.77622484999999997</v>
      </c>
      <c r="AB232" s="49">
        <v>0.78638459999999999</v>
      </c>
      <c r="AC232" s="50">
        <v>0.76437913999999996</v>
      </c>
      <c r="AD232" s="50">
        <v>0.81795545000000003</v>
      </c>
      <c r="AE232" s="49">
        <v>0.82248673000000005</v>
      </c>
      <c r="AF232" s="49">
        <v>0.82233816999999998</v>
      </c>
      <c r="AG232" s="49">
        <v>0.82783916999999996</v>
      </c>
      <c r="AI232" t="s">
        <v>151</v>
      </c>
      <c r="AJ232" s="49" t="s">
        <v>266</v>
      </c>
      <c r="AK232" s="50">
        <v>0.87352675000000002</v>
      </c>
      <c r="AL232" s="49">
        <v>0.99503967999999998</v>
      </c>
      <c r="AM232" s="49">
        <v>0.99685506999999995</v>
      </c>
      <c r="AN232" s="49">
        <v>0.96333449000000004</v>
      </c>
      <c r="AO232" s="49">
        <v>0.99569065000000001</v>
      </c>
      <c r="AP232" s="49">
        <v>0.99512506999999994</v>
      </c>
      <c r="AQ232" s="49">
        <v>0.99546977000000003</v>
      </c>
      <c r="AR232" s="49">
        <v>0.99470190000000003</v>
      </c>
      <c r="AS232" s="49">
        <v>0.98658648999999998</v>
      </c>
      <c r="AT232" s="49">
        <v>0.99647454000000002</v>
      </c>
      <c r="AU232" s="49">
        <v>0.99533678999999997</v>
      </c>
      <c r="AV232" s="49">
        <v>0.99316457999999996</v>
      </c>
      <c r="AW232" s="49">
        <v>0.99243015000000001</v>
      </c>
      <c r="AX232" s="49">
        <f t="shared" si="30"/>
        <v>0.9825950715384616</v>
      </c>
      <c r="AY232" s="49">
        <f t="shared" si="31"/>
        <v>0.87352675000000002</v>
      </c>
      <c r="AZ232" s="49">
        <f t="shared" si="32"/>
        <v>0.99685506999999995</v>
      </c>
      <c r="BA232" s="49">
        <f t="shared" si="33"/>
        <v>0.12332831999999994</v>
      </c>
    </row>
    <row r="233" spans="2:53">
      <c r="B233" t="s">
        <v>39</v>
      </c>
      <c r="C233">
        <v>2</v>
      </c>
      <c r="D233">
        <v>2</v>
      </c>
      <c r="E233">
        <v>2</v>
      </c>
      <c r="F233">
        <v>2</v>
      </c>
      <c r="G233">
        <v>2</v>
      </c>
      <c r="H233">
        <v>2</v>
      </c>
      <c r="I233">
        <v>2</v>
      </c>
      <c r="J233">
        <v>2</v>
      </c>
      <c r="K233">
        <v>2</v>
      </c>
      <c r="L233">
        <v>2</v>
      </c>
      <c r="M233">
        <v>2</v>
      </c>
      <c r="N233">
        <v>2</v>
      </c>
      <c r="O233">
        <v>2</v>
      </c>
      <c r="P233">
        <v>2</v>
      </c>
      <c r="S233" t="s">
        <v>39</v>
      </c>
      <c r="T233" s="50">
        <v>0.68616891000000002</v>
      </c>
      <c r="U233" s="50">
        <v>0.59523537999999998</v>
      </c>
      <c r="V233" s="50">
        <v>0.75042755999999999</v>
      </c>
      <c r="W233" s="49">
        <v>0.75252724000000004</v>
      </c>
      <c r="X233" s="49">
        <v>0.75259343000000001</v>
      </c>
      <c r="Y233" s="49">
        <v>0.75604640999999995</v>
      </c>
      <c r="Z233" s="49">
        <v>0.75194039000000001</v>
      </c>
      <c r="AA233" s="49">
        <v>0.74577660999999995</v>
      </c>
      <c r="AB233" s="49">
        <v>0.74662212999999999</v>
      </c>
      <c r="AC233" s="49">
        <v>0.74732639000000001</v>
      </c>
      <c r="AD233" s="49">
        <v>0.73683560000000003</v>
      </c>
      <c r="AE233" s="49">
        <v>0.75947388999999998</v>
      </c>
      <c r="AF233" s="49">
        <v>0.72649573000000001</v>
      </c>
      <c r="AG233" s="49">
        <v>0.72441743000000003</v>
      </c>
      <c r="AI233" t="s">
        <v>39</v>
      </c>
      <c r="AJ233" s="49">
        <v>0.96771965999999998</v>
      </c>
      <c r="AK233" s="49">
        <v>0.96650009000000003</v>
      </c>
      <c r="AL233" s="49">
        <v>0.96785882999999995</v>
      </c>
      <c r="AM233" s="49">
        <v>0.96938948000000003</v>
      </c>
      <c r="AN233" s="49">
        <v>0.96571845000000001</v>
      </c>
      <c r="AO233" s="49">
        <v>0.96536951000000004</v>
      </c>
      <c r="AP233" s="49">
        <v>0.96398010000000001</v>
      </c>
      <c r="AQ233" s="49">
        <v>0.96765268999999998</v>
      </c>
      <c r="AR233" s="49">
        <v>0.96412467999999996</v>
      </c>
      <c r="AS233" s="49">
        <v>0.96341911999999996</v>
      </c>
      <c r="AT233" s="49">
        <v>0.96706683999999998</v>
      </c>
      <c r="AU233" s="49">
        <v>0.97151423999999997</v>
      </c>
      <c r="AV233" s="49">
        <v>0.95126354000000002</v>
      </c>
      <c r="AW233" s="49">
        <v>0.95881225999999997</v>
      </c>
      <c r="AX233" s="49">
        <f t="shared" si="30"/>
        <v>0.96502782071428539</v>
      </c>
      <c r="AY233" s="49">
        <f t="shared" si="31"/>
        <v>0.95126354000000002</v>
      </c>
      <c r="AZ233" s="49">
        <f t="shared" si="32"/>
        <v>0.97151423999999997</v>
      </c>
      <c r="BA233" s="49">
        <f t="shared" si="33"/>
        <v>2.0250699999999955E-2</v>
      </c>
    </row>
    <row r="234" spans="2:53">
      <c r="B234" t="s">
        <v>36</v>
      </c>
      <c r="C234">
        <v>2</v>
      </c>
      <c r="D234">
        <v>2</v>
      </c>
      <c r="E234">
        <v>2</v>
      </c>
      <c r="F234">
        <v>2</v>
      </c>
      <c r="G234">
        <v>2</v>
      </c>
      <c r="H234">
        <v>2</v>
      </c>
      <c r="I234">
        <v>2</v>
      </c>
      <c r="J234">
        <v>2</v>
      </c>
      <c r="K234">
        <v>2</v>
      </c>
      <c r="L234">
        <v>2</v>
      </c>
      <c r="M234">
        <v>2</v>
      </c>
      <c r="N234">
        <v>2</v>
      </c>
      <c r="O234">
        <v>2</v>
      </c>
      <c r="P234">
        <v>0</v>
      </c>
      <c r="R234" t="s">
        <v>282</v>
      </c>
      <c r="S234" t="s">
        <v>36</v>
      </c>
      <c r="T234" s="49">
        <v>0.29824250000000002</v>
      </c>
      <c r="U234" s="49">
        <v>0.30173803999999999</v>
      </c>
      <c r="V234" s="50">
        <v>0.30341179000000001</v>
      </c>
      <c r="W234" s="50">
        <v>0.31161116</v>
      </c>
      <c r="X234" s="50">
        <v>0.35008045999999998</v>
      </c>
      <c r="Y234" s="49">
        <v>0.35689433999999998</v>
      </c>
      <c r="Z234" s="49">
        <v>0.36644748999999999</v>
      </c>
      <c r="AA234" s="49">
        <v>0.35376623000000001</v>
      </c>
      <c r="AB234" s="49">
        <v>0.35430236999999998</v>
      </c>
      <c r="AC234" s="49">
        <v>0.34840842</v>
      </c>
      <c r="AD234" s="49">
        <v>0.34911031999999997</v>
      </c>
      <c r="AE234" s="49">
        <v>0.35108152999999998</v>
      </c>
      <c r="AF234" s="49">
        <v>0.35017421999999998</v>
      </c>
      <c r="AG234" s="49" t="s">
        <v>266</v>
      </c>
      <c r="AH234" t="s">
        <v>282</v>
      </c>
      <c r="AI234" t="s">
        <v>36</v>
      </c>
      <c r="AJ234" s="49">
        <v>0.39660056999999999</v>
      </c>
      <c r="AK234" s="49">
        <v>0.39895758999999997</v>
      </c>
      <c r="AL234" s="49">
        <v>0.39604667999999998</v>
      </c>
      <c r="AM234" s="49">
        <v>0.40491228000000001</v>
      </c>
      <c r="AN234" s="50">
        <v>0.45811886000000002</v>
      </c>
      <c r="AO234" s="49">
        <v>0.43935977999999998</v>
      </c>
      <c r="AP234" s="49">
        <v>0.45278876000000001</v>
      </c>
      <c r="AQ234" s="49">
        <v>0.43766066999999997</v>
      </c>
      <c r="AR234" s="49">
        <v>0.43746032000000001</v>
      </c>
      <c r="AS234" s="49">
        <v>0.42671495999999998</v>
      </c>
      <c r="AT234" s="49">
        <v>0.42875874000000003</v>
      </c>
      <c r="AU234" s="49">
        <v>0.42664570000000002</v>
      </c>
      <c r="AV234" s="49">
        <v>0.43061176000000001</v>
      </c>
      <c r="AW234" s="49" t="s">
        <v>266</v>
      </c>
      <c r="AX234" s="49">
        <f t="shared" si="30"/>
        <v>0.42574128230769226</v>
      </c>
      <c r="AY234" s="49">
        <f t="shared" si="31"/>
        <v>0.39604667999999998</v>
      </c>
      <c r="AZ234" s="49">
        <f t="shared" si="32"/>
        <v>0.45811886000000002</v>
      </c>
      <c r="BA234" s="49">
        <f t="shared" si="33"/>
        <v>6.2072180000000032E-2</v>
      </c>
    </row>
    <row r="235" spans="2:53">
      <c r="B235" t="s">
        <v>26</v>
      </c>
      <c r="C235">
        <v>2</v>
      </c>
      <c r="D235">
        <v>2</v>
      </c>
      <c r="E235">
        <v>2</v>
      </c>
      <c r="F235">
        <v>2</v>
      </c>
      <c r="G235">
        <v>2</v>
      </c>
      <c r="H235">
        <v>2</v>
      </c>
      <c r="I235">
        <v>2</v>
      </c>
      <c r="J235">
        <v>2</v>
      </c>
      <c r="K235">
        <v>2</v>
      </c>
      <c r="L235">
        <v>2</v>
      </c>
      <c r="M235">
        <v>2</v>
      </c>
      <c r="N235">
        <v>2</v>
      </c>
      <c r="O235">
        <v>2</v>
      </c>
      <c r="P235">
        <v>2</v>
      </c>
      <c r="S235" t="s">
        <v>26</v>
      </c>
      <c r="T235" s="49">
        <v>0.66660708000000002</v>
      </c>
      <c r="U235" s="49">
        <v>0.64556424999999995</v>
      </c>
      <c r="V235" s="49">
        <v>0.64688802000000001</v>
      </c>
      <c r="W235" s="49">
        <v>0.65127800000000002</v>
      </c>
      <c r="X235" s="49">
        <v>0.64672337999999996</v>
      </c>
      <c r="Y235" s="49">
        <v>0.63904930999999998</v>
      </c>
      <c r="Z235" s="49">
        <v>0.64090139000000002</v>
      </c>
      <c r="AA235" s="49">
        <v>0.62566482999999995</v>
      </c>
      <c r="AB235" s="49">
        <v>0.62377800000000005</v>
      </c>
      <c r="AC235" s="49">
        <v>0.62571765000000001</v>
      </c>
      <c r="AD235" s="49">
        <v>0.63529908000000002</v>
      </c>
      <c r="AE235" s="49">
        <v>0.65221222000000001</v>
      </c>
      <c r="AF235" s="49">
        <v>0.66567710000000002</v>
      </c>
      <c r="AG235" s="49">
        <v>0.67138534000000005</v>
      </c>
      <c r="AI235" t="s">
        <v>26</v>
      </c>
      <c r="AJ235" s="49">
        <v>0.97778860000000001</v>
      </c>
      <c r="AK235" s="49">
        <v>0.97394789999999998</v>
      </c>
      <c r="AL235" s="49">
        <v>0.97774527</v>
      </c>
      <c r="AM235" s="49">
        <v>0.98289148000000004</v>
      </c>
      <c r="AN235" s="49">
        <v>0.98165910000000001</v>
      </c>
      <c r="AO235" s="49">
        <v>0.98181552000000005</v>
      </c>
      <c r="AP235" s="49">
        <v>0.98223837999999997</v>
      </c>
      <c r="AQ235" s="49">
        <v>0.96686211</v>
      </c>
      <c r="AR235" s="49">
        <v>0.96477267</v>
      </c>
      <c r="AS235" s="49">
        <v>0.97243193999999999</v>
      </c>
      <c r="AT235" s="49">
        <v>0.97543329000000001</v>
      </c>
      <c r="AU235" s="49">
        <v>0.97302549000000005</v>
      </c>
      <c r="AV235" s="49">
        <v>0.97823771000000004</v>
      </c>
      <c r="AW235" s="49">
        <v>0.97539160999999996</v>
      </c>
      <c r="AX235" s="49">
        <f t="shared" si="30"/>
        <v>0.97601721928571428</v>
      </c>
      <c r="AY235" s="49">
        <f t="shared" si="31"/>
        <v>0.96477267</v>
      </c>
      <c r="AZ235" s="49">
        <f t="shared" si="32"/>
        <v>0.98289148000000004</v>
      </c>
      <c r="BA235" s="49">
        <f t="shared" si="33"/>
        <v>1.8118810000000041E-2</v>
      </c>
    </row>
    <row r="236" spans="2:53">
      <c r="B236" t="s">
        <v>92</v>
      </c>
      <c r="C236">
        <v>0</v>
      </c>
      <c r="D236">
        <v>2</v>
      </c>
      <c r="E236">
        <v>2</v>
      </c>
      <c r="F236">
        <v>2</v>
      </c>
      <c r="G236">
        <v>2</v>
      </c>
      <c r="H236">
        <v>2</v>
      </c>
      <c r="I236">
        <v>2</v>
      </c>
      <c r="J236">
        <v>2</v>
      </c>
      <c r="K236">
        <v>2</v>
      </c>
      <c r="L236">
        <v>2</v>
      </c>
      <c r="M236">
        <v>2</v>
      </c>
      <c r="N236">
        <v>2</v>
      </c>
      <c r="O236">
        <v>2</v>
      </c>
      <c r="P236">
        <v>2</v>
      </c>
      <c r="S236" t="s">
        <v>92</v>
      </c>
      <c r="T236" s="49" t="s">
        <v>266</v>
      </c>
      <c r="U236" s="49">
        <v>0.76513379999999998</v>
      </c>
      <c r="V236" s="49">
        <v>0.78080380999999999</v>
      </c>
      <c r="W236" s="49">
        <v>0.79299403000000002</v>
      </c>
      <c r="X236" s="49">
        <v>0.79472693000000005</v>
      </c>
      <c r="Y236" s="49">
        <v>0.79096758</v>
      </c>
      <c r="Z236" s="49">
        <v>0.7806244</v>
      </c>
      <c r="AA236" s="49">
        <v>0.78432117999999995</v>
      </c>
      <c r="AB236" s="49">
        <v>0.79725261000000003</v>
      </c>
      <c r="AC236" s="49">
        <v>0.79385779999999995</v>
      </c>
      <c r="AD236" s="49">
        <v>0.79467041000000005</v>
      </c>
      <c r="AE236" s="49">
        <v>0.78713396999999996</v>
      </c>
      <c r="AF236" s="49">
        <v>0.78363552999999997</v>
      </c>
      <c r="AG236" s="49">
        <v>0.78659902000000004</v>
      </c>
      <c r="AI236" t="s">
        <v>92</v>
      </c>
      <c r="AJ236" s="49" t="s">
        <v>266</v>
      </c>
      <c r="AK236" s="49">
        <v>0.98035952000000004</v>
      </c>
      <c r="AL236" s="49">
        <v>0.97684419</v>
      </c>
      <c r="AM236" s="49">
        <v>0.97823704</v>
      </c>
      <c r="AN236" s="49">
        <v>0.97363217000000002</v>
      </c>
      <c r="AO236" s="49">
        <v>0.97587548999999996</v>
      </c>
      <c r="AP236" s="49">
        <v>0.97936911000000004</v>
      </c>
      <c r="AQ236" s="49">
        <v>0.98037043000000001</v>
      </c>
      <c r="AR236" s="49">
        <v>0.98290732000000003</v>
      </c>
      <c r="AS236" s="49">
        <v>0.98503567000000003</v>
      </c>
      <c r="AT236" s="49">
        <v>0.98504868000000001</v>
      </c>
      <c r="AU236" s="49">
        <v>0.98444023000000003</v>
      </c>
      <c r="AV236" s="49">
        <v>0.98298929999999995</v>
      </c>
      <c r="AW236" s="49">
        <v>0.98541783999999999</v>
      </c>
      <c r="AX236" s="49">
        <f t="shared" si="30"/>
        <v>0.98080976846153856</v>
      </c>
      <c r="AY236" s="49">
        <f t="shared" si="31"/>
        <v>0.97363217000000002</v>
      </c>
      <c r="AZ236" s="49">
        <f t="shared" si="32"/>
        <v>0.98541783999999999</v>
      </c>
      <c r="BA236" s="49">
        <f t="shared" si="33"/>
        <v>1.178566999999997E-2</v>
      </c>
    </row>
    <row r="237" spans="2:53">
      <c r="B237" t="s">
        <v>150</v>
      </c>
      <c r="C237">
        <v>2</v>
      </c>
      <c r="D237">
        <v>2</v>
      </c>
      <c r="E237">
        <v>2</v>
      </c>
      <c r="F237">
        <v>2</v>
      </c>
      <c r="G237">
        <v>2</v>
      </c>
      <c r="H237">
        <v>2</v>
      </c>
      <c r="I237">
        <v>2</v>
      </c>
      <c r="J237">
        <v>2</v>
      </c>
      <c r="K237">
        <v>2</v>
      </c>
      <c r="L237">
        <v>2</v>
      </c>
      <c r="M237">
        <v>2</v>
      </c>
      <c r="N237">
        <v>2</v>
      </c>
      <c r="O237">
        <v>2</v>
      </c>
      <c r="P237">
        <v>2</v>
      </c>
      <c r="S237" t="s">
        <v>150</v>
      </c>
      <c r="T237" s="49">
        <v>0.80694314</v>
      </c>
      <c r="U237" s="49">
        <v>0.81374862000000003</v>
      </c>
      <c r="V237" s="49">
        <v>0.82315788999999995</v>
      </c>
      <c r="W237" s="49">
        <v>0.83183094000000002</v>
      </c>
      <c r="X237" s="49">
        <v>0.83234353999999999</v>
      </c>
      <c r="Y237" s="49">
        <v>0.82929865999999997</v>
      </c>
      <c r="Z237" s="49">
        <v>0.80792755000000005</v>
      </c>
      <c r="AA237" s="49">
        <v>0.81632437999999996</v>
      </c>
      <c r="AB237" s="49">
        <v>0.81831438000000001</v>
      </c>
      <c r="AC237" s="49">
        <v>0.81962263999999996</v>
      </c>
      <c r="AD237" s="49">
        <v>0.82855836999999999</v>
      </c>
      <c r="AE237" s="50">
        <v>0.84423729000000003</v>
      </c>
      <c r="AF237" s="50">
        <v>0.71441111999999996</v>
      </c>
      <c r="AG237" s="50">
        <v>0.69375606000000001</v>
      </c>
      <c r="AI237" t="s">
        <v>150</v>
      </c>
      <c r="AJ237" s="49">
        <v>0.98636712999999998</v>
      </c>
      <c r="AK237" s="49">
        <v>0.98740218000000002</v>
      </c>
      <c r="AL237" s="49">
        <v>0.988622</v>
      </c>
      <c r="AM237" s="49">
        <v>0.98945333000000002</v>
      </c>
      <c r="AN237" s="49">
        <v>0.99147470000000004</v>
      </c>
      <c r="AO237" s="49">
        <v>0.99172870000000002</v>
      </c>
      <c r="AP237" s="49">
        <v>0.99019749000000001</v>
      </c>
      <c r="AQ237" s="49">
        <v>0.99320861000000005</v>
      </c>
      <c r="AR237" s="49">
        <v>0.99303998999999998</v>
      </c>
      <c r="AS237" s="49">
        <v>0.99468767000000002</v>
      </c>
      <c r="AT237" s="49">
        <v>0.99505856999999998</v>
      </c>
      <c r="AU237" s="49">
        <v>0.99560263999999998</v>
      </c>
      <c r="AV237" s="49">
        <v>0.99673403000000005</v>
      </c>
      <c r="AW237" s="49">
        <v>0.99741241999999997</v>
      </c>
      <c r="AX237" s="49">
        <f t="shared" si="30"/>
        <v>0.99221353285714287</v>
      </c>
      <c r="AY237" s="49">
        <f t="shared" si="31"/>
        <v>0.98636712999999998</v>
      </c>
      <c r="AZ237" s="49">
        <f t="shared" si="32"/>
        <v>0.99741241999999997</v>
      </c>
      <c r="BA237" s="49">
        <f t="shared" si="33"/>
        <v>1.1045289999999985E-2</v>
      </c>
    </row>
    <row r="238" spans="2:53">
      <c r="B238" t="s">
        <v>96</v>
      </c>
      <c r="C238">
        <v>0</v>
      </c>
      <c r="D238">
        <v>2</v>
      </c>
      <c r="E238">
        <v>2</v>
      </c>
      <c r="F238">
        <v>2</v>
      </c>
      <c r="G238">
        <v>2</v>
      </c>
      <c r="H238">
        <v>2</v>
      </c>
      <c r="I238">
        <v>2</v>
      </c>
      <c r="J238">
        <v>2</v>
      </c>
      <c r="K238">
        <v>2</v>
      </c>
      <c r="L238">
        <v>2</v>
      </c>
      <c r="M238">
        <v>2</v>
      </c>
      <c r="N238">
        <v>2</v>
      </c>
      <c r="O238">
        <v>2</v>
      </c>
      <c r="P238">
        <v>2</v>
      </c>
      <c r="S238" t="s">
        <v>96</v>
      </c>
      <c r="T238" s="49" t="s">
        <v>266</v>
      </c>
      <c r="U238" s="49">
        <v>0.80217938</v>
      </c>
      <c r="V238" s="49">
        <v>0.81807264999999996</v>
      </c>
      <c r="W238" s="49">
        <v>0.81347380999999996</v>
      </c>
      <c r="X238" s="49">
        <v>0.80463949999999995</v>
      </c>
      <c r="Y238" s="49">
        <v>0.79518348999999999</v>
      </c>
      <c r="Z238" s="49">
        <v>0.80474962000000005</v>
      </c>
      <c r="AA238" s="49">
        <v>0.80932685000000004</v>
      </c>
      <c r="AB238" s="49">
        <v>0.81329079000000004</v>
      </c>
      <c r="AC238" s="49">
        <v>0.80328438000000002</v>
      </c>
      <c r="AD238" s="49">
        <v>0.81373746999999996</v>
      </c>
      <c r="AE238" s="49">
        <v>0.80104257000000001</v>
      </c>
      <c r="AF238" s="49">
        <v>0.80367248999999996</v>
      </c>
      <c r="AG238" s="49">
        <v>0.79569891999999998</v>
      </c>
      <c r="AI238" t="s">
        <v>96</v>
      </c>
      <c r="AJ238" s="49" t="s">
        <v>266</v>
      </c>
      <c r="AK238" s="49">
        <v>0.98315184</v>
      </c>
      <c r="AL238" s="49">
        <v>0.99325679</v>
      </c>
      <c r="AM238" s="49">
        <v>0.99114084000000002</v>
      </c>
      <c r="AN238" s="49">
        <v>0.99365128999999996</v>
      </c>
      <c r="AO238" s="49">
        <v>0.98704625999999995</v>
      </c>
      <c r="AP238" s="49">
        <v>0.99402707999999995</v>
      </c>
      <c r="AQ238" s="49">
        <v>0.99516846999999997</v>
      </c>
      <c r="AR238" s="49">
        <v>0.99488560000000004</v>
      </c>
      <c r="AS238" s="49">
        <v>0.99598509000000002</v>
      </c>
      <c r="AT238" s="49">
        <v>0.99640826000000005</v>
      </c>
      <c r="AU238" s="49">
        <v>0.99691072000000003</v>
      </c>
      <c r="AV238" s="49">
        <v>0.99641354000000004</v>
      </c>
      <c r="AW238" s="49">
        <v>0.99557013999999999</v>
      </c>
      <c r="AX238" s="49">
        <f t="shared" si="30"/>
        <v>0.99335507076923091</v>
      </c>
      <c r="AY238" s="49">
        <f t="shared" si="31"/>
        <v>0.98315184</v>
      </c>
      <c r="AZ238" s="49">
        <f t="shared" si="32"/>
        <v>0.99691072000000003</v>
      </c>
      <c r="BA238" s="49">
        <f t="shared" si="33"/>
        <v>1.3758880000000029E-2</v>
      </c>
    </row>
    <row r="239" spans="2:53">
      <c r="B239" t="s">
        <v>68</v>
      </c>
      <c r="C239" s="44">
        <v>0</v>
      </c>
      <c r="D239" s="44">
        <v>0</v>
      </c>
      <c r="E239" s="44">
        <v>0</v>
      </c>
      <c r="F239">
        <v>2</v>
      </c>
      <c r="G239">
        <v>2</v>
      </c>
      <c r="H239">
        <v>2</v>
      </c>
      <c r="I239">
        <v>2</v>
      </c>
      <c r="J239">
        <v>2</v>
      </c>
      <c r="K239">
        <v>2</v>
      </c>
      <c r="L239">
        <v>2</v>
      </c>
      <c r="M239">
        <v>2</v>
      </c>
      <c r="N239">
        <v>2</v>
      </c>
      <c r="O239">
        <v>2</v>
      </c>
      <c r="P239">
        <v>2</v>
      </c>
      <c r="S239" t="s">
        <v>68</v>
      </c>
      <c r="T239" s="49" t="s">
        <v>266</v>
      </c>
      <c r="U239" s="49" t="s">
        <v>266</v>
      </c>
      <c r="V239" s="49" t="s">
        <v>266</v>
      </c>
      <c r="W239" s="49">
        <v>0.73876573000000001</v>
      </c>
      <c r="X239" s="49">
        <v>0.72531504000000002</v>
      </c>
      <c r="Y239" s="49">
        <v>0.73446579999999995</v>
      </c>
      <c r="Z239" s="49">
        <v>0.73014933999999998</v>
      </c>
      <c r="AA239" s="49">
        <v>0.73846995999999998</v>
      </c>
      <c r="AB239" s="49">
        <v>0.74406090000000003</v>
      </c>
      <c r="AC239" s="49">
        <v>0.75599156999999995</v>
      </c>
      <c r="AD239" s="49">
        <v>0.76205659999999997</v>
      </c>
      <c r="AE239" s="49">
        <v>0.77402561000000003</v>
      </c>
      <c r="AF239" s="49">
        <v>0.77523752999999995</v>
      </c>
      <c r="AG239" s="49">
        <v>0.80254669000000001</v>
      </c>
      <c r="AI239" t="s">
        <v>68</v>
      </c>
      <c r="AJ239" s="49" t="s">
        <v>266</v>
      </c>
      <c r="AK239" s="49" t="s">
        <v>266</v>
      </c>
      <c r="AL239" s="49" t="s">
        <v>266</v>
      </c>
      <c r="AM239" s="49">
        <v>0.98640000000000005</v>
      </c>
      <c r="AN239" s="49">
        <v>0.96950959000000003</v>
      </c>
      <c r="AO239" s="49">
        <v>0.97933638000000001</v>
      </c>
      <c r="AP239" s="49">
        <v>0.98503890000000005</v>
      </c>
      <c r="AQ239" s="49">
        <v>0.98413276999999999</v>
      </c>
      <c r="AR239" s="49">
        <v>0.98164501999999998</v>
      </c>
      <c r="AS239" s="49">
        <v>0.99102365000000003</v>
      </c>
      <c r="AT239" s="49">
        <v>0.99135845</v>
      </c>
      <c r="AU239" s="49">
        <v>0.98974450999999997</v>
      </c>
      <c r="AV239" s="49">
        <v>0.99145623999999999</v>
      </c>
      <c r="AW239" s="49">
        <v>0.99327589999999999</v>
      </c>
      <c r="AX239" s="49">
        <f t="shared" si="30"/>
        <v>0.9857201281818182</v>
      </c>
      <c r="AY239" s="49">
        <f t="shared" si="31"/>
        <v>0.96950959000000003</v>
      </c>
      <c r="AZ239" s="49">
        <f t="shared" si="32"/>
        <v>0.99327589999999999</v>
      </c>
      <c r="BA239" s="49">
        <f t="shared" si="33"/>
        <v>2.3766309999999957E-2</v>
      </c>
    </row>
    <row r="240" spans="2:53">
      <c r="B240" t="s">
        <v>160</v>
      </c>
      <c r="C240">
        <v>0</v>
      </c>
      <c r="D240">
        <v>2</v>
      </c>
      <c r="E240">
        <v>2</v>
      </c>
      <c r="F240">
        <v>2</v>
      </c>
      <c r="G240">
        <v>2</v>
      </c>
      <c r="H240">
        <v>2</v>
      </c>
      <c r="I240">
        <v>2</v>
      </c>
      <c r="J240">
        <v>2</v>
      </c>
      <c r="K240">
        <v>2</v>
      </c>
      <c r="L240">
        <v>2</v>
      </c>
      <c r="M240">
        <v>2</v>
      </c>
      <c r="N240">
        <v>2</v>
      </c>
      <c r="O240">
        <v>2</v>
      </c>
      <c r="P240">
        <v>2</v>
      </c>
      <c r="R240" t="s">
        <v>282</v>
      </c>
      <c r="S240" t="s">
        <v>160</v>
      </c>
      <c r="T240" s="49" t="s">
        <v>266</v>
      </c>
      <c r="U240" s="50">
        <v>0.33684639999999999</v>
      </c>
      <c r="V240" s="50">
        <v>0.41962694</v>
      </c>
      <c r="W240" s="49">
        <v>0.41241523000000002</v>
      </c>
      <c r="X240" s="49">
        <v>0.41883218</v>
      </c>
      <c r="Y240" s="49">
        <v>0.41402654</v>
      </c>
      <c r="Z240" s="49">
        <v>0.40784694999999999</v>
      </c>
      <c r="AA240" s="49">
        <v>0.40441129999999997</v>
      </c>
      <c r="AB240" s="49">
        <v>0.40005144999999998</v>
      </c>
      <c r="AC240" s="49">
        <v>0.40292683000000001</v>
      </c>
      <c r="AD240" s="49">
        <v>0.40558065999999998</v>
      </c>
      <c r="AE240" s="49">
        <v>0.40686677999999998</v>
      </c>
      <c r="AF240" s="49">
        <v>0.39287497999999998</v>
      </c>
      <c r="AG240" s="49">
        <v>0.39540217</v>
      </c>
      <c r="AH240" t="s">
        <v>282</v>
      </c>
      <c r="AI240" t="s">
        <v>160</v>
      </c>
      <c r="AJ240" s="49" t="s">
        <v>266</v>
      </c>
      <c r="AK240" s="50">
        <v>0.48635381999999999</v>
      </c>
      <c r="AL240" s="49">
        <v>0.55835385999999998</v>
      </c>
      <c r="AM240" s="49">
        <v>0.54766733999999995</v>
      </c>
      <c r="AN240" s="49">
        <v>0.55022512999999995</v>
      </c>
      <c r="AO240" s="49">
        <v>0.50512058000000004</v>
      </c>
      <c r="AP240" s="49">
        <v>0.50083619000000001</v>
      </c>
      <c r="AQ240" s="49">
        <v>0.49589274999999999</v>
      </c>
      <c r="AR240" s="49">
        <v>0.49306380999999999</v>
      </c>
      <c r="AS240" s="49">
        <v>0.49496644000000001</v>
      </c>
      <c r="AT240" s="49">
        <v>0.50012115000000001</v>
      </c>
      <c r="AU240" s="49">
        <v>0.50224177000000003</v>
      </c>
      <c r="AV240" s="49">
        <v>0.48945730999999998</v>
      </c>
      <c r="AW240" s="49">
        <v>0.48950904000000001</v>
      </c>
      <c r="AX240" s="49">
        <f t="shared" si="30"/>
        <v>0.50875455307692308</v>
      </c>
      <c r="AY240" s="49">
        <f t="shared" si="31"/>
        <v>0.48635381999999999</v>
      </c>
      <c r="AZ240" s="49">
        <f t="shared" si="32"/>
        <v>0.55835385999999998</v>
      </c>
      <c r="BA240" s="49">
        <f t="shared" si="33"/>
        <v>7.2000039999999987E-2</v>
      </c>
    </row>
    <row r="241" spans="2:53">
      <c r="B241" t="s">
        <v>0</v>
      </c>
      <c r="C241">
        <v>2</v>
      </c>
      <c r="D241">
        <v>2</v>
      </c>
      <c r="E241">
        <v>2</v>
      </c>
      <c r="F241">
        <v>2</v>
      </c>
      <c r="G241">
        <v>2</v>
      </c>
      <c r="H241">
        <v>2</v>
      </c>
      <c r="I241">
        <v>2</v>
      </c>
      <c r="J241">
        <v>2</v>
      </c>
      <c r="K241">
        <v>2</v>
      </c>
      <c r="L241">
        <v>2</v>
      </c>
      <c r="M241">
        <v>2</v>
      </c>
      <c r="N241">
        <v>2</v>
      </c>
      <c r="O241">
        <v>2</v>
      </c>
      <c r="P241">
        <v>2</v>
      </c>
      <c r="R241" t="s">
        <v>282</v>
      </c>
      <c r="S241" t="s">
        <v>0</v>
      </c>
      <c r="T241" s="49">
        <v>0.36089342000000002</v>
      </c>
      <c r="U241" s="49">
        <v>0.35984174000000002</v>
      </c>
      <c r="V241" s="49">
        <v>0.39559042</v>
      </c>
      <c r="W241" s="49">
        <v>0.40386802999999999</v>
      </c>
      <c r="X241" s="49">
        <v>0.41506894999999999</v>
      </c>
      <c r="Y241" s="49">
        <v>0.41409333999999998</v>
      </c>
      <c r="Z241" s="49">
        <v>0.41371359000000002</v>
      </c>
      <c r="AA241" s="49">
        <v>0.40855599999999997</v>
      </c>
      <c r="AB241" s="49">
        <v>0.38970968</v>
      </c>
      <c r="AC241" s="49">
        <v>0.4</v>
      </c>
      <c r="AD241" s="49">
        <v>0.35108152999999998</v>
      </c>
      <c r="AE241" s="49">
        <v>0.36786079999999999</v>
      </c>
      <c r="AF241" s="49">
        <v>0.38102909000000001</v>
      </c>
      <c r="AG241" s="49">
        <v>0.37717789000000002</v>
      </c>
      <c r="AH241" t="s">
        <v>282</v>
      </c>
      <c r="AI241" t="s">
        <v>0</v>
      </c>
      <c r="AJ241" s="49">
        <v>0.48409986999999999</v>
      </c>
      <c r="AK241" s="49">
        <v>0.49135602</v>
      </c>
      <c r="AL241" s="49">
        <v>0.54204792999999996</v>
      </c>
      <c r="AM241" s="49">
        <v>0.55350814999999998</v>
      </c>
      <c r="AN241" s="49">
        <v>0.55237243000000003</v>
      </c>
      <c r="AO241" s="49">
        <v>0.53422196</v>
      </c>
      <c r="AP241" s="49">
        <v>0.49470323999999999</v>
      </c>
      <c r="AQ241" s="49">
        <v>0.47812703000000001</v>
      </c>
      <c r="AR241" s="49">
        <v>0.46310620000000002</v>
      </c>
      <c r="AS241" s="49">
        <v>0.46910529000000001</v>
      </c>
      <c r="AT241" s="49">
        <v>0.50510268000000003</v>
      </c>
      <c r="AU241" s="49">
        <v>0.45201860999999999</v>
      </c>
      <c r="AV241" s="49">
        <v>0.45373504999999997</v>
      </c>
      <c r="AW241" s="49">
        <v>0.45129327000000002</v>
      </c>
      <c r="AX241" s="49">
        <f t="shared" si="30"/>
        <v>0.49462840928571428</v>
      </c>
      <c r="AY241" s="49">
        <f t="shared" si="31"/>
        <v>0.45129327000000002</v>
      </c>
      <c r="AZ241" s="49">
        <f t="shared" si="32"/>
        <v>0.55350814999999998</v>
      </c>
      <c r="BA241" s="49">
        <f t="shared" si="33"/>
        <v>0.10221487999999995</v>
      </c>
    </row>
    <row r="242" spans="2:53">
      <c r="B242" t="s">
        <v>232</v>
      </c>
      <c r="C242">
        <v>0</v>
      </c>
      <c r="D242">
        <v>2</v>
      </c>
      <c r="E242">
        <v>2</v>
      </c>
      <c r="F242">
        <v>2</v>
      </c>
      <c r="G242">
        <v>2</v>
      </c>
      <c r="H242">
        <v>2</v>
      </c>
      <c r="I242">
        <v>2</v>
      </c>
      <c r="J242">
        <v>2</v>
      </c>
      <c r="K242">
        <v>2</v>
      </c>
      <c r="L242">
        <v>2</v>
      </c>
      <c r="M242">
        <v>2</v>
      </c>
      <c r="N242">
        <v>2</v>
      </c>
      <c r="O242">
        <v>2</v>
      </c>
      <c r="P242">
        <v>2</v>
      </c>
      <c r="S242" t="s">
        <v>232</v>
      </c>
      <c r="T242" s="49" t="s">
        <v>266</v>
      </c>
      <c r="U242" s="49">
        <v>0.64137350000000004</v>
      </c>
      <c r="V242" s="49">
        <v>0.650945</v>
      </c>
      <c r="W242" s="49">
        <v>0.64773906999999997</v>
      </c>
      <c r="X242" s="49">
        <v>0.64984132999999999</v>
      </c>
      <c r="Y242" s="49">
        <v>0.63894985000000004</v>
      </c>
      <c r="Z242" s="49">
        <v>0.64561128999999995</v>
      </c>
      <c r="AA242" s="49">
        <v>0.65481763000000004</v>
      </c>
      <c r="AB242" s="49">
        <v>0.66555615999999995</v>
      </c>
      <c r="AC242" s="49">
        <v>0.65332128</v>
      </c>
      <c r="AD242" s="49">
        <v>0.65560711000000005</v>
      </c>
      <c r="AE242" s="49">
        <v>0.63869065000000003</v>
      </c>
      <c r="AF242" s="49">
        <v>0.63913021999999997</v>
      </c>
      <c r="AG242" s="49">
        <v>0.63073674000000002</v>
      </c>
      <c r="AI242" t="s">
        <v>232</v>
      </c>
      <c r="AJ242" s="49" t="s">
        <v>266</v>
      </c>
      <c r="AK242" s="49">
        <v>0.95190704999999998</v>
      </c>
      <c r="AL242" s="49">
        <v>0.95260639999999996</v>
      </c>
      <c r="AM242" s="49">
        <v>0.95497493</v>
      </c>
      <c r="AN242" s="49">
        <v>0.95647873000000005</v>
      </c>
      <c r="AO242" s="49">
        <v>0.96359587999999996</v>
      </c>
      <c r="AP242" s="49">
        <v>0.96923457000000002</v>
      </c>
      <c r="AQ242" s="49">
        <v>0.97098731000000005</v>
      </c>
      <c r="AR242" s="49">
        <v>0.97522576999999999</v>
      </c>
      <c r="AS242" s="49">
        <v>0.97331964999999998</v>
      </c>
      <c r="AT242" s="49">
        <v>0.97083224999999995</v>
      </c>
      <c r="AU242" s="49">
        <v>0.97085412999999998</v>
      </c>
      <c r="AV242" s="49">
        <v>0.96847965000000003</v>
      </c>
      <c r="AW242" s="49">
        <v>0.97131087999999999</v>
      </c>
      <c r="AX242" s="49">
        <f t="shared" si="30"/>
        <v>0.96536978461538481</v>
      </c>
      <c r="AY242" s="49">
        <f t="shared" si="31"/>
        <v>0.95190704999999998</v>
      </c>
      <c r="AZ242" s="49">
        <f t="shared" si="32"/>
        <v>0.97522576999999999</v>
      </c>
      <c r="BA242" s="49">
        <f t="shared" si="33"/>
        <v>2.3318720000000015E-2</v>
      </c>
    </row>
    <row r="243" spans="2:53">
      <c r="B243" t="s">
        <v>183</v>
      </c>
      <c r="C243">
        <v>2</v>
      </c>
      <c r="D243">
        <v>2</v>
      </c>
      <c r="E243">
        <v>2</v>
      </c>
      <c r="F243">
        <v>2</v>
      </c>
      <c r="G243">
        <v>2</v>
      </c>
      <c r="H243">
        <v>2</v>
      </c>
      <c r="I243">
        <v>2</v>
      </c>
      <c r="J243">
        <v>2</v>
      </c>
      <c r="K243">
        <v>2</v>
      </c>
      <c r="L243">
        <v>2</v>
      </c>
      <c r="M243">
        <v>2</v>
      </c>
      <c r="N243">
        <v>2</v>
      </c>
      <c r="O243">
        <v>2</v>
      </c>
      <c r="P243">
        <v>2</v>
      </c>
      <c r="S243" t="s">
        <v>183</v>
      </c>
      <c r="T243" s="49">
        <v>0.69122965999999997</v>
      </c>
      <c r="U243" s="49">
        <v>0.70982701999999998</v>
      </c>
      <c r="V243" s="49">
        <v>0.70760623</v>
      </c>
      <c r="W243" s="49">
        <v>0.70830464000000004</v>
      </c>
      <c r="X243" s="49">
        <v>0.71603748</v>
      </c>
      <c r="Y243" s="49">
        <v>0.73366387</v>
      </c>
      <c r="Z243" s="49">
        <v>0.73856706999999999</v>
      </c>
      <c r="AA243" s="49">
        <v>0.74828508000000005</v>
      </c>
      <c r="AB243" s="49">
        <v>0.77130955000000001</v>
      </c>
      <c r="AC243" s="49">
        <v>0.77549968999999996</v>
      </c>
      <c r="AD243" s="49">
        <v>0.76874390999999997</v>
      </c>
      <c r="AE243" s="49">
        <v>0.77510800999999996</v>
      </c>
      <c r="AF243" s="49">
        <v>0.77532654000000001</v>
      </c>
      <c r="AG243" s="49">
        <v>0.77388904000000003</v>
      </c>
      <c r="AI243" t="s">
        <v>183</v>
      </c>
      <c r="AJ243" s="49">
        <v>0.98613351000000005</v>
      </c>
      <c r="AK243" s="49">
        <v>0.98315971999999996</v>
      </c>
      <c r="AL243" s="49">
        <v>0.98315750999999996</v>
      </c>
      <c r="AM243" s="49">
        <v>0.98392959999999996</v>
      </c>
      <c r="AN243" s="49">
        <v>0.98502654000000001</v>
      </c>
      <c r="AO243" s="49">
        <v>0.98920123000000004</v>
      </c>
      <c r="AP243" s="49">
        <v>0.98961701999999996</v>
      </c>
      <c r="AQ243" s="49">
        <v>0.99091609000000003</v>
      </c>
      <c r="AR243" s="49">
        <v>0.99353329999999995</v>
      </c>
      <c r="AS243" s="49">
        <v>0.99445105</v>
      </c>
      <c r="AT243" s="49">
        <v>0.99383182000000003</v>
      </c>
      <c r="AU243" s="49">
        <v>0.99513428999999998</v>
      </c>
      <c r="AV243" s="49">
        <v>0.99510708000000003</v>
      </c>
      <c r="AW243" s="49">
        <v>0.99446690999999998</v>
      </c>
      <c r="AX243" s="49">
        <f t="shared" si="30"/>
        <v>0.98983326214285705</v>
      </c>
      <c r="AY243" s="49">
        <f t="shared" si="31"/>
        <v>0.98315750999999996</v>
      </c>
      <c r="AZ243" s="49">
        <f t="shared" si="32"/>
        <v>0.99513428999999998</v>
      </c>
      <c r="BA243" s="49">
        <f t="shared" si="33"/>
        <v>1.197678000000002E-2</v>
      </c>
    </row>
    <row r="244" spans="2:53">
      <c r="B244" t="s">
        <v>265</v>
      </c>
      <c r="C244">
        <v>0</v>
      </c>
      <c r="D244">
        <v>0</v>
      </c>
      <c r="E244">
        <v>0</v>
      </c>
      <c r="F244">
        <v>2</v>
      </c>
      <c r="G244">
        <v>2</v>
      </c>
      <c r="H244">
        <v>2</v>
      </c>
      <c r="I244">
        <v>2</v>
      </c>
      <c r="J244">
        <v>2</v>
      </c>
      <c r="K244">
        <v>2</v>
      </c>
      <c r="L244">
        <v>2</v>
      </c>
      <c r="M244">
        <v>2</v>
      </c>
      <c r="N244">
        <v>2</v>
      </c>
      <c r="O244">
        <v>2</v>
      </c>
      <c r="P244">
        <v>2</v>
      </c>
      <c r="S244" t="s">
        <v>265</v>
      </c>
      <c r="T244" s="49" t="s">
        <v>266</v>
      </c>
      <c r="U244" s="49" t="s">
        <v>266</v>
      </c>
      <c r="V244" s="49" t="s">
        <v>266</v>
      </c>
      <c r="W244" s="49">
        <v>0.61524528999999994</v>
      </c>
      <c r="X244" s="49">
        <v>0.61614917000000002</v>
      </c>
      <c r="Y244" s="49">
        <v>0.61849025000000002</v>
      </c>
      <c r="Z244" s="49">
        <v>0.62367810000000001</v>
      </c>
      <c r="AA244" s="49">
        <v>0.62538618000000001</v>
      </c>
      <c r="AB244" s="49">
        <v>0.61837549999999997</v>
      </c>
      <c r="AC244" s="49">
        <v>0.61437617</v>
      </c>
      <c r="AD244" s="49">
        <v>0.61394028</v>
      </c>
      <c r="AE244" s="49">
        <v>0.61317920999999997</v>
      </c>
      <c r="AF244" s="49">
        <v>0.61575813000000001</v>
      </c>
      <c r="AG244" s="49">
        <v>0.61815978000000005</v>
      </c>
      <c r="AI244" t="s">
        <v>265</v>
      </c>
      <c r="AJ244" s="49" t="s">
        <v>266</v>
      </c>
      <c r="AK244" s="49" t="s">
        <v>266</v>
      </c>
      <c r="AL244" s="49" t="s">
        <v>266</v>
      </c>
      <c r="AM244" s="49">
        <v>0.90617026000000001</v>
      </c>
      <c r="AN244" s="49">
        <v>0.90943258999999999</v>
      </c>
      <c r="AO244" s="49">
        <v>0.91608040000000002</v>
      </c>
      <c r="AP244" s="49">
        <v>0.93503480000000005</v>
      </c>
      <c r="AQ244" s="49">
        <v>0.93990448000000004</v>
      </c>
      <c r="AR244" s="49">
        <v>0.96056260000000004</v>
      </c>
      <c r="AS244" s="49">
        <v>0.94227875999999999</v>
      </c>
      <c r="AT244" s="49">
        <v>0.94368576999999998</v>
      </c>
      <c r="AU244" s="49">
        <v>0.94900689999999999</v>
      </c>
      <c r="AV244" s="49">
        <v>0.95144393999999999</v>
      </c>
      <c r="AW244" s="49">
        <v>0.95396345999999999</v>
      </c>
      <c r="AX244" s="49">
        <f t="shared" si="30"/>
        <v>0.93705126909090919</v>
      </c>
      <c r="AY244" s="49">
        <f t="shared" si="31"/>
        <v>0.90617026000000001</v>
      </c>
      <c r="AZ244" s="49">
        <f t="shared" si="32"/>
        <v>0.96056260000000004</v>
      </c>
      <c r="BA244" s="49">
        <f t="shared" si="33"/>
        <v>5.4392340000000039E-2</v>
      </c>
    </row>
    <row r="245" spans="2:53">
      <c r="B245" t="s">
        <v>46</v>
      </c>
      <c r="C245">
        <v>0</v>
      </c>
      <c r="D245">
        <v>0</v>
      </c>
      <c r="E245">
        <v>0</v>
      </c>
      <c r="F245">
        <v>0</v>
      </c>
      <c r="G245">
        <v>0</v>
      </c>
      <c r="H245">
        <v>0</v>
      </c>
      <c r="I245">
        <v>0</v>
      </c>
      <c r="J245">
        <v>0</v>
      </c>
      <c r="K245">
        <v>0</v>
      </c>
      <c r="L245">
        <v>2</v>
      </c>
      <c r="M245">
        <v>2</v>
      </c>
      <c r="N245">
        <v>2</v>
      </c>
      <c r="O245">
        <v>2</v>
      </c>
      <c r="P245">
        <v>2</v>
      </c>
      <c r="S245" t="s">
        <v>46</v>
      </c>
      <c r="T245" s="49" t="s">
        <v>266</v>
      </c>
      <c r="U245" s="49" t="s">
        <v>266</v>
      </c>
      <c r="V245" s="49" t="s">
        <v>266</v>
      </c>
      <c r="W245" s="49" t="s">
        <v>266</v>
      </c>
      <c r="X245" s="49" t="s">
        <v>266</v>
      </c>
      <c r="Y245" s="49" t="s">
        <v>266</v>
      </c>
      <c r="Z245" s="49" t="s">
        <v>266</v>
      </c>
      <c r="AA245" s="49" t="s">
        <v>266</v>
      </c>
      <c r="AB245" s="49" t="s">
        <v>266</v>
      </c>
      <c r="AC245" s="49">
        <v>0.58853235999999998</v>
      </c>
      <c r="AD245" s="49">
        <v>0.61969647999999999</v>
      </c>
      <c r="AE245" s="49">
        <v>0.63552123999999999</v>
      </c>
      <c r="AF245" s="49">
        <v>0.64792395000000003</v>
      </c>
      <c r="AG245" s="49">
        <v>0.65117398000000004</v>
      </c>
      <c r="AI245" t="s">
        <v>46</v>
      </c>
      <c r="AJ245" s="49" t="s">
        <v>266</v>
      </c>
      <c r="AK245" s="49" t="s">
        <v>266</v>
      </c>
      <c r="AL245" s="49" t="s">
        <v>266</v>
      </c>
      <c r="AM245" s="49" t="s">
        <v>266</v>
      </c>
      <c r="AN245" s="49" t="s">
        <v>266</v>
      </c>
      <c r="AO245" s="49" t="s">
        <v>266</v>
      </c>
      <c r="AP245" s="49" t="s">
        <v>266</v>
      </c>
      <c r="AQ245" s="49" t="s">
        <v>266</v>
      </c>
      <c r="AR245" s="49" t="s">
        <v>266</v>
      </c>
      <c r="AS245" s="49">
        <v>0.92220599000000003</v>
      </c>
      <c r="AT245" s="49">
        <v>0.95211232000000001</v>
      </c>
      <c r="AU245" s="49">
        <v>0.97294102000000005</v>
      </c>
      <c r="AV245" s="49">
        <v>0.97503373999999998</v>
      </c>
      <c r="AW245" s="49">
        <v>0.98186302999999997</v>
      </c>
      <c r="AX245" s="49">
        <f t="shared" si="30"/>
        <v>0.96083121999999999</v>
      </c>
      <c r="AY245" s="49">
        <f t="shared" si="31"/>
        <v>0.92220599000000003</v>
      </c>
      <c r="AZ245" s="49">
        <f t="shared" si="32"/>
        <v>0.98186302999999997</v>
      </c>
      <c r="BA245" s="49">
        <f t="shared" si="33"/>
        <v>5.9657039999999939E-2</v>
      </c>
    </row>
    <row r="246" spans="2:53">
      <c r="B246" t="s">
        <v>71</v>
      </c>
      <c r="C246">
        <v>2</v>
      </c>
      <c r="D246">
        <v>2</v>
      </c>
      <c r="E246">
        <v>2</v>
      </c>
      <c r="F246">
        <v>2</v>
      </c>
      <c r="G246">
        <v>2</v>
      </c>
      <c r="H246">
        <v>2</v>
      </c>
      <c r="I246">
        <v>2</v>
      </c>
      <c r="J246">
        <v>2</v>
      </c>
      <c r="K246">
        <v>2</v>
      </c>
      <c r="L246">
        <v>2</v>
      </c>
      <c r="M246">
        <v>2</v>
      </c>
      <c r="N246">
        <v>2</v>
      </c>
      <c r="O246">
        <v>2</v>
      </c>
      <c r="P246">
        <v>2</v>
      </c>
      <c r="R246" t="s">
        <v>282</v>
      </c>
      <c r="S246" t="s">
        <v>71</v>
      </c>
      <c r="T246" s="49">
        <v>0.32854209000000001</v>
      </c>
      <c r="U246" s="49">
        <v>0.30357520999999998</v>
      </c>
      <c r="V246" s="49">
        <v>0.40456294999999998</v>
      </c>
      <c r="W246" s="49">
        <v>0.41924916000000001</v>
      </c>
      <c r="X246" s="49">
        <v>0.40617556999999999</v>
      </c>
      <c r="Y246" s="49">
        <v>0.40851955000000001</v>
      </c>
      <c r="Z246" s="49">
        <v>0.40428246000000001</v>
      </c>
      <c r="AA246" s="49">
        <v>0.39881715000000001</v>
      </c>
      <c r="AB246" s="49">
        <v>0.39219256000000002</v>
      </c>
      <c r="AC246" s="49">
        <v>0.40376380000000001</v>
      </c>
      <c r="AD246" s="49">
        <v>0.40857788</v>
      </c>
      <c r="AE246" s="49">
        <v>0.40909090999999997</v>
      </c>
      <c r="AF246" s="49">
        <v>0.41177212000000002</v>
      </c>
      <c r="AG246" s="49">
        <v>0.40680239000000001</v>
      </c>
      <c r="AH246" t="s">
        <v>282</v>
      </c>
      <c r="AI246" t="s">
        <v>71</v>
      </c>
      <c r="AJ246" s="50">
        <v>0.45014067000000002</v>
      </c>
      <c r="AK246" s="50">
        <v>0.42505924</v>
      </c>
      <c r="AL246" s="49">
        <v>0.53714784000000004</v>
      </c>
      <c r="AM246" s="49">
        <v>0.55270222999999996</v>
      </c>
      <c r="AN246" s="49">
        <v>0.54040290000000002</v>
      </c>
      <c r="AO246" s="49">
        <v>0.55338772999999997</v>
      </c>
      <c r="AP246" s="49">
        <v>0.54636129</v>
      </c>
      <c r="AQ246" s="49">
        <v>0.52504541999999998</v>
      </c>
      <c r="AR246" s="49">
        <v>0.49628871000000002</v>
      </c>
      <c r="AS246" s="49">
        <v>0.50528839000000003</v>
      </c>
      <c r="AT246" s="49">
        <v>0.50519460000000005</v>
      </c>
      <c r="AU246" s="49">
        <v>0.50698388000000005</v>
      </c>
      <c r="AV246" s="49">
        <v>0.51150775000000004</v>
      </c>
      <c r="AW246" s="49">
        <v>0.50899939000000005</v>
      </c>
      <c r="AX246" s="49">
        <f t="shared" si="30"/>
        <v>0.51175071714285714</v>
      </c>
      <c r="AY246" s="49">
        <f t="shared" si="31"/>
        <v>0.42505924</v>
      </c>
      <c r="AZ246" s="49">
        <f t="shared" si="32"/>
        <v>0.55338772999999997</v>
      </c>
      <c r="BA246" s="49">
        <f t="shared" si="33"/>
        <v>0.12832848999999996</v>
      </c>
    </row>
    <row r="247" spans="2:53">
      <c r="B247" t="s">
        <v>15</v>
      </c>
      <c r="C247">
        <v>0</v>
      </c>
      <c r="D247">
        <v>2</v>
      </c>
      <c r="E247">
        <v>2</v>
      </c>
      <c r="F247">
        <v>2</v>
      </c>
      <c r="G247">
        <v>2</v>
      </c>
      <c r="H247">
        <v>2</v>
      </c>
      <c r="I247">
        <v>2</v>
      </c>
      <c r="J247">
        <v>2</v>
      </c>
      <c r="K247">
        <v>2</v>
      </c>
      <c r="L247">
        <v>2</v>
      </c>
      <c r="M247">
        <v>2</v>
      </c>
      <c r="N247">
        <v>2</v>
      </c>
      <c r="O247">
        <v>2</v>
      </c>
      <c r="P247">
        <v>2</v>
      </c>
      <c r="R247" t="s">
        <v>282</v>
      </c>
      <c r="S247" t="s">
        <v>15</v>
      </c>
      <c r="T247" s="49" t="s">
        <v>266</v>
      </c>
      <c r="U247" s="49">
        <v>0.25151963999999999</v>
      </c>
      <c r="V247" s="49">
        <v>0.25356227999999997</v>
      </c>
      <c r="W247" s="49">
        <v>0.25759296999999998</v>
      </c>
      <c r="X247" s="49">
        <v>0.26500739000000001</v>
      </c>
      <c r="Y247" s="49">
        <v>0.26891125999999999</v>
      </c>
      <c r="Z247" s="49">
        <v>0.27237927000000001</v>
      </c>
      <c r="AA247" s="49">
        <v>0.27564457999999997</v>
      </c>
      <c r="AB247" s="49">
        <v>0.28131150999999999</v>
      </c>
      <c r="AC247" s="49">
        <v>0.28094956999999998</v>
      </c>
      <c r="AD247" s="49">
        <v>0.28054008000000002</v>
      </c>
      <c r="AE247" s="49">
        <v>0.2823292</v>
      </c>
      <c r="AF247" s="49">
        <v>0.28557012999999998</v>
      </c>
      <c r="AG247" s="49">
        <v>0.28813361999999998</v>
      </c>
      <c r="AH247" t="s">
        <v>282</v>
      </c>
      <c r="AI247" t="s">
        <v>15</v>
      </c>
      <c r="AJ247" s="49" t="s">
        <v>266</v>
      </c>
      <c r="AK247" s="49">
        <v>0.44360359999999999</v>
      </c>
      <c r="AL247" s="49">
        <v>0.41226339000000001</v>
      </c>
      <c r="AM247" s="49">
        <v>0.41416547999999997</v>
      </c>
      <c r="AN247" s="49">
        <v>0.41390192999999997</v>
      </c>
      <c r="AO247" s="50">
        <v>0.36463026999999998</v>
      </c>
      <c r="AP247" s="49">
        <v>0.36975350000000001</v>
      </c>
      <c r="AQ247" s="49">
        <v>0.37208827</v>
      </c>
      <c r="AR247" s="49">
        <v>0.38008258</v>
      </c>
      <c r="AS247" s="49">
        <v>0.38096278</v>
      </c>
      <c r="AT247" s="49">
        <v>0.38227348999999999</v>
      </c>
      <c r="AU247" s="49">
        <v>0.38444025999999998</v>
      </c>
      <c r="AV247" s="49">
        <v>0.38686072999999999</v>
      </c>
      <c r="AW247" s="49">
        <v>0.38457355999999998</v>
      </c>
      <c r="AX247" s="49">
        <f t="shared" si="30"/>
        <v>0.39150767999999986</v>
      </c>
      <c r="AY247" s="49">
        <f t="shared" si="31"/>
        <v>0.36463026999999998</v>
      </c>
      <c r="AZ247" s="49">
        <f t="shared" si="32"/>
        <v>0.44360359999999999</v>
      </c>
      <c r="BA247" s="49">
        <f t="shared" si="33"/>
        <v>7.8973330000000008E-2</v>
      </c>
    </row>
    <row r="248" spans="2:53">
      <c r="B248" t="s">
        <v>146</v>
      </c>
      <c r="C248">
        <v>0</v>
      </c>
      <c r="D248">
        <v>2</v>
      </c>
      <c r="E248">
        <v>2</v>
      </c>
      <c r="F248">
        <v>2</v>
      </c>
      <c r="G248">
        <v>2</v>
      </c>
      <c r="H248">
        <v>2</v>
      </c>
      <c r="I248">
        <v>2</v>
      </c>
      <c r="J248">
        <v>2</v>
      </c>
      <c r="K248">
        <v>2</v>
      </c>
      <c r="L248">
        <v>2</v>
      </c>
      <c r="M248">
        <v>2</v>
      </c>
      <c r="N248">
        <v>2</v>
      </c>
      <c r="O248">
        <v>2</v>
      </c>
      <c r="P248">
        <v>2</v>
      </c>
      <c r="S248" t="s">
        <v>146</v>
      </c>
      <c r="T248" s="49" t="s">
        <v>266</v>
      </c>
      <c r="U248" s="49">
        <v>0.76826877999999998</v>
      </c>
      <c r="V248" s="49">
        <v>0.76076010000000005</v>
      </c>
      <c r="W248" s="49">
        <v>0.76073853999999996</v>
      </c>
      <c r="X248" s="49">
        <v>0.75966588999999995</v>
      </c>
      <c r="Y248" s="49">
        <v>0.75460446000000003</v>
      </c>
      <c r="Z248" s="49">
        <v>0.74642763999999995</v>
      </c>
      <c r="AA248" s="49">
        <v>0.73743683999999998</v>
      </c>
      <c r="AB248" s="49">
        <v>0.73893805000000001</v>
      </c>
      <c r="AC248" s="49">
        <v>0.74895045999999998</v>
      </c>
      <c r="AD248" s="49">
        <v>0.75411523000000003</v>
      </c>
      <c r="AE248" s="49">
        <v>0.75608401999999997</v>
      </c>
      <c r="AF248" s="49">
        <v>0.75633203999999998</v>
      </c>
      <c r="AG248" s="49">
        <v>0.76393443000000005</v>
      </c>
      <c r="AI248" t="s">
        <v>146</v>
      </c>
      <c r="AJ248" s="49" t="s">
        <v>266</v>
      </c>
      <c r="AK248" s="49">
        <v>0.98989899000000003</v>
      </c>
      <c r="AL248" s="49">
        <v>0.99614332000000005</v>
      </c>
      <c r="AM248" s="49">
        <v>0.99799196999999995</v>
      </c>
      <c r="AN248" s="49">
        <v>0.99762523999999997</v>
      </c>
      <c r="AO248" s="49">
        <v>0.99907106000000001</v>
      </c>
      <c r="AP248" s="49">
        <v>0.99860965999999995</v>
      </c>
      <c r="AQ248" s="49">
        <v>0.99850728</v>
      </c>
      <c r="AR248" s="49">
        <v>0.99841385999999999</v>
      </c>
      <c r="AS248" s="49">
        <v>0.99912880999999998</v>
      </c>
      <c r="AT248" s="49">
        <v>0.99925640999999998</v>
      </c>
      <c r="AU248" s="49">
        <v>0.99889976000000003</v>
      </c>
      <c r="AV248" s="49">
        <v>0.9990232</v>
      </c>
      <c r="AW248" s="49">
        <v>0.99873928000000001</v>
      </c>
      <c r="AX248" s="49">
        <f t="shared" si="30"/>
        <v>0.99779298769230773</v>
      </c>
      <c r="AY248" s="49">
        <f t="shared" si="31"/>
        <v>0.98989899000000003</v>
      </c>
      <c r="AZ248" s="49">
        <f t="shared" si="32"/>
        <v>0.99925640999999998</v>
      </c>
      <c r="BA248" s="49">
        <f t="shared" si="33"/>
        <v>9.3574199999999497E-3</v>
      </c>
    </row>
    <row r="249" spans="2:53">
      <c r="B249" t="s">
        <v>86</v>
      </c>
      <c r="C249">
        <v>0</v>
      </c>
      <c r="D249">
        <v>2</v>
      </c>
      <c r="E249">
        <v>2</v>
      </c>
      <c r="F249">
        <v>2</v>
      </c>
      <c r="G249">
        <v>2</v>
      </c>
      <c r="H249">
        <v>2</v>
      </c>
      <c r="I249">
        <v>2</v>
      </c>
      <c r="J249">
        <v>2</v>
      </c>
      <c r="K249">
        <v>2</v>
      </c>
      <c r="L249">
        <v>2</v>
      </c>
      <c r="M249">
        <v>2</v>
      </c>
      <c r="N249">
        <v>2</v>
      </c>
      <c r="O249">
        <v>2</v>
      </c>
      <c r="P249">
        <v>2</v>
      </c>
      <c r="S249" t="s">
        <v>86</v>
      </c>
      <c r="T249" s="49" t="s">
        <v>266</v>
      </c>
      <c r="U249" s="49">
        <v>0.81511946999999996</v>
      </c>
      <c r="V249" s="49">
        <v>0.82331096000000004</v>
      </c>
      <c r="W249" s="49">
        <v>0.81823787999999997</v>
      </c>
      <c r="X249" s="49">
        <v>0.80272873</v>
      </c>
      <c r="Y249" s="49">
        <v>0.81861086000000005</v>
      </c>
      <c r="Z249" s="49">
        <v>0.83426286999999999</v>
      </c>
      <c r="AA249" s="50">
        <v>0.82310267999999998</v>
      </c>
      <c r="AB249" s="50">
        <v>0.65132361999999999</v>
      </c>
      <c r="AC249" s="50">
        <v>0.65875857999999998</v>
      </c>
      <c r="AD249" s="50">
        <v>0.66926616000000005</v>
      </c>
      <c r="AE249" s="50">
        <v>0.66537718000000001</v>
      </c>
      <c r="AF249" s="50">
        <v>0.66841395000000003</v>
      </c>
      <c r="AG249" s="50">
        <v>0.80534625999999998</v>
      </c>
      <c r="AI249" t="s">
        <v>86</v>
      </c>
      <c r="AJ249" s="49" t="s">
        <v>266</v>
      </c>
      <c r="AK249" s="49">
        <v>0.99975979000000004</v>
      </c>
      <c r="AL249" s="49">
        <v>0.99697309999999995</v>
      </c>
      <c r="AM249" s="49">
        <v>0.98496799000000002</v>
      </c>
      <c r="AN249" s="49">
        <v>0.97097369</v>
      </c>
      <c r="AO249" s="49">
        <v>0.97466072999999998</v>
      </c>
      <c r="AP249" s="49">
        <v>0.99799844000000004</v>
      </c>
      <c r="AQ249" s="49">
        <v>0.99864589999999998</v>
      </c>
      <c r="AR249" s="50">
        <v>0.79706980000000005</v>
      </c>
      <c r="AS249" s="49">
        <v>0.80816401000000004</v>
      </c>
      <c r="AT249" s="49">
        <v>0.82116544000000002</v>
      </c>
      <c r="AU249" s="49">
        <v>0.8213433</v>
      </c>
      <c r="AV249" s="49">
        <v>0.82396709999999995</v>
      </c>
      <c r="AW249" s="50">
        <v>0.97540073000000005</v>
      </c>
      <c r="AX249" s="49">
        <f t="shared" si="30"/>
        <v>0.92085307846153863</v>
      </c>
      <c r="AY249" s="49">
        <f t="shared" si="31"/>
        <v>0.79706980000000005</v>
      </c>
      <c r="AZ249" s="49">
        <f t="shared" si="32"/>
        <v>0.99975979000000004</v>
      </c>
      <c r="BA249" s="49">
        <f t="shared" si="33"/>
        <v>0.20268998999999999</v>
      </c>
    </row>
  </sheetData>
  <autoFilter ref="AH217:BA249"/>
  <conditionalFormatting sqref="BD75:BQ106">
    <cfRule type="cellIs" dxfId="9" priority="1" operator="greaterThan">
      <formula>0.003</formula>
    </cfRule>
    <cfRule type="cellIs" dxfId="8" priority="2" operator="greaterThan">
      <formula>0.03</formula>
    </cfRule>
    <cfRule type="cellIs" dxfId="7" priority="3" operator="greaterThan">
      <formula>0.01</formula>
    </cfRule>
  </conditionalFormatting>
  <pageMargins left="0.7" right="0.7" top="0.75" bottom="0.75" header="0.3" footer="0.3"/>
  <pageSetup paperSize="9" orientation="portrait"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P57"/>
  <sheetViews>
    <sheetView workbookViewId="0">
      <selection activeCell="P5" sqref="P5"/>
    </sheetView>
  </sheetViews>
  <sheetFormatPr defaultRowHeight="14.4"/>
  <sheetData>
    <row r="3" spans="2:16">
      <c r="B3" t="s">
        <v>363</v>
      </c>
      <c r="P3" t="s">
        <v>364</v>
      </c>
    </row>
    <row r="5" spans="2:16">
      <c r="B5" t="s">
        <v>269</v>
      </c>
      <c r="C5" t="s">
        <v>147</v>
      </c>
      <c r="D5" t="s">
        <v>49</v>
      </c>
      <c r="E5" t="s">
        <v>39</v>
      </c>
      <c r="F5" t="s">
        <v>68</v>
      </c>
      <c r="G5" t="s">
        <v>146</v>
      </c>
      <c r="H5" t="s">
        <v>86</v>
      </c>
      <c r="I5" t="s">
        <v>310</v>
      </c>
    </row>
    <row r="6" spans="2:16">
      <c r="B6">
        <v>1</v>
      </c>
      <c r="C6">
        <v>54</v>
      </c>
      <c r="D6">
        <v>0</v>
      </c>
      <c r="E6">
        <v>0</v>
      </c>
      <c r="F6">
        <v>569</v>
      </c>
      <c r="G6">
        <v>34</v>
      </c>
      <c r="H6">
        <v>15</v>
      </c>
      <c r="I6">
        <v>672</v>
      </c>
    </row>
    <row r="7" spans="2:16">
      <c r="B7">
        <v>2</v>
      </c>
      <c r="C7">
        <v>55</v>
      </c>
      <c r="D7">
        <v>0</v>
      </c>
      <c r="E7">
        <v>0</v>
      </c>
      <c r="F7">
        <v>843</v>
      </c>
      <c r="G7">
        <v>0</v>
      </c>
      <c r="H7">
        <v>4</v>
      </c>
      <c r="I7">
        <v>902</v>
      </c>
    </row>
    <row r="8" spans="2:16">
      <c r="B8">
        <v>3</v>
      </c>
      <c r="C8">
        <v>23</v>
      </c>
      <c r="D8">
        <v>0</v>
      </c>
      <c r="E8">
        <v>0</v>
      </c>
      <c r="F8">
        <v>912</v>
      </c>
      <c r="G8">
        <v>0</v>
      </c>
      <c r="H8">
        <v>16</v>
      </c>
      <c r="I8">
        <v>951</v>
      </c>
    </row>
    <row r="9" spans="2:16">
      <c r="B9">
        <v>4</v>
      </c>
      <c r="C9">
        <v>0</v>
      </c>
      <c r="D9">
        <v>0</v>
      </c>
      <c r="E9">
        <v>0</v>
      </c>
      <c r="F9">
        <v>818</v>
      </c>
      <c r="G9">
        <v>0</v>
      </c>
      <c r="H9">
        <v>0</v>
      </c>
      <c r="I9">
        <v>818</v>
      </c>
    </row>
    <row r="10" spans="2:16">
      <c r="B10">
        <v>5</v>
      </c>
      <c r="C10">
        <v>0</v>
      </c>
      <c r="D10">
        <v>0</v>
      </c>
      <c r="E10">
        <v>0</v>
      </c>
      <c r="F10" s="56">
        <v>1386</v>
      </c>
      <c r="G10">
        <v>0</v>
      </c>
      <c r="H10">
        <v>0</v>
      </c>
      <c r="I10" s="56">
        <v>1386</v>
      </c>
    </row>
    <row r="11" spans="2:16">
      <c r="B11">
        <v>6</v>
      </c>
      <c r="C11">
        <v>0</v>
      </c>
      <c r="D11">
        <v>0</v>
      </c>
      <c r="E11">
        <v>0</v>
      </c>
      <c r="F11">
        <v>121</v>
      </c>
      <c r="G11">
        <v>0</v>
      </c>
      <c r="H11">
        <v>0</v>
      </c>
      <c r="I11">
        <v>121</v>
      </c>
    </row>
    <row r="12" spans="2:16">
      <c r="B12">
        <v>7</v>
      </c>
      <c r="C12">
        <v>0</v>
      </c>
      <c r="D12">
        <v>0</v>
      </c>
      <c r="E12">
        <v>0</v>
      </c>
      <c r="F12" s="56">
        <v>933</v>
      </c>
      <c r="G12">
        <v>0</v>
      </c>
      <c r="H12">
        <v>0</v>
      </c>
      <c r="I12" s="56">
        <v>933</v>
      </c>
    </row>
    <row r="13" spans="2:16">
      <c r="B13">
        <v>8</v>
      </c>
      <c r="C13">
        <v>0</v>
      </c>
      <c r="D13">
        <v>0</v>
      </c>
      <c r="E13">
        <v>0</v>
      </c>
      <c r="F13" s="56">
        <v>1071</v>
      </c>
      <c r="G13">
        <v>0</v>
      </c>
      <c r="H13">
        <v>0</v>
      </c>
      <c r="I13" s="56">
        <v>1071</v>
      </c>
    </row>
    <row r="14" spans="2:16">
      <c r="B14">
        <v>9</v>
      </c>
      <c r="C14">
        <v>0</v>
      </c>
      <c r="D14">
        <v>0</v>
      </c>
      <c r="E14">
        <v>0</v>
      </c>
      <c r="F14">
        <v>898</v>
      </c>
      <c r="G14">
        <v>0</v>
      </c>
      <c r="H14">
        <v>0</v>
      </c>
      <c r="I14">
        <v>898</v>
      </c>
    </row>
    <row r="15" spans="2:16">
      <c r="B15">
        <v>10</v>
      </c>
      <c r="C15">
        <v>0</v>
      </c>
      <c r="D15">
        <v>0</v>
      </c>
      <c r="E15">
        <v>0</v>
      </c>
      <c r="F15" s="56">
        <v>22</v>
      </c>
      <c r="G15">
        <v>0</v>
      </c>
      <c r="H15">
        <v>0</v>
      </c>
      <c r="I15" s="56">
        <v>22</v>
      </c>
    </row>
    <row r="16" spans="2:16">
      <c r="B16">
        <v>11</v>
      </c>
      <c r="C16">
        <v>98</v>
      </c>
      <c r="D16">
        <v>293</v>
      </c>
      <c r="E16">
        <v>329</v>
      </c>
      <c r="F16">
        <v>0</v>
      </c>
      <c r="G16">
        <v>56</v>
      </c>
      <c r="H16">
        <v>33</v>
      </c>
      <c r="I16">
        <v>809</v>
      </c>
    </row>
    <row r="17" spans="2:9">
      <c r="B17">
        <v>12</v>
      </c>
      <c r="C17">
        <v>95</v>
      </c>
      <c r="D17">
        <v>231</v>
      </c>
      <c r="E17">
        <v>144</v>
      </c>
      <c r="F17">
        <v>0</v>
      </c>
      <c r="G17">
        <v>101</v>
      </c>
      <c r="H17">
        <v>293</v>
      </c>
      <c r="I17">
        <v>864</v>
      </c>
    </row>
    <row r="18" spans="2:9">
      <c r="B18">
        <v>13</v>
      </c>
      <c r="C18">
        <v>232</v>
      </c>
      <c r="D18">
        <v>538</v>
      </c>
      <c r="E18">
        <v>0</v>
      </c>
      <c r="F18">
        <v>0</v>
      </c>
      <c r="G18">
        <v>364</v>
      </c>
      <c r="H18">
        <v>540</v>
      </c>
      <c r="I18" s="56">
        <v>1674</v>
      </c>
    </row>
    <row r="19" spans="2:9">
      <c r="B19">
        <v>14</v>
      </c>
      <c r="C19">
        <v>171</v>
      </c>
      <c r="D19">
        <v>165</v>
      </c>
      <c r="E19">
        <v>0</v>
      </c>
      <c r="F19">
        <v>0</v>
      </c>
      <c r="G19">
        <v>0</v>
      </c>
      <c r="H19">
        <v>438</v>
      </c>
      <c r="I19">
        <v>774</v>
      </c>
    </row>
    <row r="20" spans="2:9">
      <c r="B20">
        <v>21</v>
      </c>
      <c r="C20">
        <v>261</v>
      </c>
      <c r="D20">
        <v>736</v>
      </c>
      <c r="E20">
        <v>215</v>
      </c>
      <c r="F20">
        <v>0</v>
      </c>
      <c r="G20">
        <v>116</v>
      </c>
      <c r="H20">
        <v>392</v>
      </c>
      <c r="I20" s="56">
        <v>1720</v>
      </c>
    </row>
    <row r="21" spans="2:9">
      <c r="B21">
        <v>22</v>
      </c>
      <c r="C21">
        <v>337</v>
      </c>
      <c r="D21">
        <v>336</v>
      </c>
      <c r="E21">
        <v>284</v>
      </c>
      <c r="F21">
        <v>0</v>
      </c>
      <c r="G21">
        <v>106</v>
      </c>
      <c r="H21">
        <v>467</v>
      </c>
      <c r="I21" s="56">
        <v>1530</v>
      </c>
    </row>
    <row r="22" spans="2:9">
      <c r="B22">
        <v>23</v>
      </c>
      <c r="C22">
        <v>491</v>
      </c>
      <c r="D22" s="56">
        <v>1496</v>
      </c>
      <c r="E22">
        <v>294</v>
      </c>
      <c r="F22">
        <v>0</v>
      </c>
      <c r="G22">
        <v>528</v>
      </c>
      <c r="H22">
        <v>685</v>
      </c>
      <c r="I22" s="56">
        <v>3494</v>
      </c>
    </row>
    <row r="23" spans="2:9">
      <c r="B23">
        <v>24</v>
      </c>
      <c r="C23">
        <v>378</v>
      </c>
      <c r="D23">
        <v>649</v>
      </c>
      <c r="E23">
        <v>212</v>
      </c>
      <c r="F23">
        <v>0</v>
      </c>
      <c r="G23">
        <v>532</v>
      </c>
      <c r="H23">
        <v>689</v>
      </c>
      <c r="I23" s="56">
        <v>2460</v>
      </c>
    </row>
    <row r="24" spans="2:9">
      <c r="B24">
        <v>25</v>
      </c>
      <c r="C24">
        <v>54</v>
      </c>
      <c r="D24" s="56">
        <v>340</v>
      </c>
      <c r="E24">
        <v>0</v>
      </c>
      <c r="F24">
        <v>0</v>
      </c>
      <c r="G24">
        <v>0</v>
      </c>
      <c r="H24">
        <v>224</v>
      </c>
      <c r="I24" s="56">
        <v>618</v>
      </c>
    </row>
    <row r="25" spans="2:9">
      <c r="B25">
        <v>26</v>
      </c>
      <c r="C25">
        <v>279</v>
      </c>
      <c r="D25">
        <v>552</v>
      </c>
      <c r="E25">
        <v>0</v>
      </c>
      <c r="F25">
        <v>0</v>
      </c>
      <c r="G25">
        <v>0</v>
      </c>
      <c r="H25">
        <v>329</v>
      </c>
      <c r="I25" s="56">
        <v>1160</v>
      </c>
    </row>
    <row r="26" spans="2:9">
      <c r="B26">
        <v>31</v>
      </c>
      <c r="C26">
        <v>360</v>
      </c>
      <c r="D26" s="56">
        <v>1395</v>
      </c>
      <c r="E26">
        <v>105</v>
      </c>
      <c r="F26">
        <v>0</v>
      </c>
      <c r="G26">
        <v>583</v>
      </c>
      <c r="H26">
        <v>272</v>
      </c>
      <c r="I26" s="56">
        <v>2715</v>
      </c>
    </row>
    <row r="27" spans="2:9">
      <c r="B27">
        <v>32</v>
      </c>
      <c r="C27">
        <v>80</v>
      </c>
      <c r="D27" s="56">
        <v>1331</v>
      </c>
      <c r="E27">
        <v>73</v>
      </c>
      <c r="F27">
        <v>0</v>
      </c>
      <c r="G27">
        <v>279</v>
      </c>
      <c r="H27">
        <v>129</v>
      </c>
      <c r="I27" s="56">
        <v>1892</v>
      </c>
    </row>
    <row r="28" spans="2:9">
      <c r="B28">
        <v>33</v>
      </c>
      <c r="C28">
        <v>317</v>
      </c>
      <c r="D28" s="56">
        <v>2651</v>
      </c>
      <c r="E28">
        <v>71</v>
      </c>
      <c r="F28">
        <v>0</v>
      </c>
      <c r="G28" s="56">
        <v>1064</v>
      </c>
      <c r="H28">
        <v>943</v>
      </c>
      <c r="I28" s="56">
        <v>5046</v>
      </c>
    </row>
    <row r="29" spans="2:9">
      <c r="B29">
        <v>34</v>
      </c>
      <c r="C29">
        <v>57</v>
      </c>
      <c r="D29" s="56">
        <v>268</v>
      </c>
      <c r="E29">
        <v>83</v>
      </c>
      <c r="F29">
        <v>0</v>
      </c>
      <c r="G29">
        <v>330</v>
      </c>
      <c r="H29">
        <v>303</v>
      </c>
      <c r="I29" s="56">
        <v>1041</v>
      </c>
    </row>
    <row r="30" spans="2:9">
      <c r="B30">
        <v>35</v>
      </c>
      <c r="C30">
        <v>54</v>
      </c>
      <c r="D30" s="56">
        <v>51</v>
      </c>
      <c r="E30">
        <v>349</v>
      </c>
      <c r="F30">
        <v>0</v>
      </c>
      <c r="G30" s="56">
        <v>0</v>
      </c>
      <c r="H30">
        <v>73</v>
      </c>
      <c r="I30" s="56">
        <v>527</v>
      </c>
    </row>
    <row r="31" spans="2:9">
      <c r="B31">
        <v>41</v>
      </c>
      <c r="C31">
        <v>127</v>
      </c>
      <c r="D31" s="56">
        <v>1999</v>
      </c>
      <c r="E31">
        <v>618</v>
      </c>
      <c r="F31">
        <v>0</v>
      </c>
      <c r="G31">
        <v>233</v>
      </c>
      <c r="H31">
        <v>161</v>
      </c>
      <c r="I31" s="56">
        <v>3138</v>
      </c>
    </row>
    <row r="32" spans="2:9">
      <c r="B32">
        <v>42</v>
      </c>
      <c r="C32">
        <v>180</v>
      </c>
      <c r="D32">
        <v>562</v>
      </c>
      <c r="E32">
        <v>211</v>
      </c>
      <c r="F32">
        <v>0</v>
      </c>
      <c r="G32">
        <v>877</v>
      </c>
      <c r="H32">
        <v>550</v>
      </c>
      <c r="I32" s="56">
        <v>2380</v>
      </c>
    </row>
    <row r="33" spans="2:9">
      <c r="B33">
        <v>43</v>
      </c>
      <c r="C33">
        <v>449</v>
      </c>
      <c r="D33" s="56">
        <v>510</v>
      </c>
      <c r="E33">
        <v>0</v>
      </c>
      <c r="F33">
        <v>0</v>
      </c>
      <c r="G33">
        <v>0</v>
      </c>
      <c r="H33">
        <v>328</v>
      </c>
      <c r="I33" s="56">
        <v>1287</v>
      </c>
    </row>
    <row r="34" spans="2:9">
      <c r="B34">
        <v>44</v>
      </c>
      <c r="C34">
        <v>109</v>
      </c>
      <c r="D34">
        <v>340</v>
      </c>
      <c r="E34">
        <v>0</v>
      </c>
      <c r="F34">
        <v>0</v>
      </c>
      <c r="G34">
        <v>0</v>
      </c>
      <c r="H34">
        <v>443</v>
      </c>
      <c r="I34" s="56">
        <v>892</v>
      </c>
    </row>
    <row r="35" spans="2:9">
      <c r="B35">
        <v>51</v>
      </c>
      <c r="C35">
        <v>608</v>
      </c>
      <c r="D35">
        <v>792</v>
      </c>
      <c r="E35">
        <v>316</v>
      </c>
      <c r="F35">
        <v>0</v>
      </c>
      <c r="G35">
        <v>455</v>
      </c>
      <c r="H35">
        <v>488</v>
      </c>
      <c r="I35" s="56">
        <v>2659</v>
      </c>
    </row>
    <row r="36" spans="2:9">
      <c r="B36">
        <v>52</v>
      </c>
      <c r="C36">
        <v>924</v>
      </c>
      <c r="D36" s="56">
        <v>1739</v>
      </c>
      <c r="E36">
        <v>337</v>
      </c>
      <c r="F36">
        <v>0</v>
      </c>
      <c r="G36" s="56">
        <v>1210</v>
      </c>
      <c r="H36">
        <v>976</v>
      </c>
      <c r="I36" s="56">
        <v>5186</v>
      </c>
    </row>
    <row r="37" spans="2:9">
      <c r="B37">
        <v>53</v>
      </c>
      <c r="C37">
        <v>298</v>
      </c>
      <c r="D37">
        <v>252</v>
      </c>
      <c r="E37">
        <v>290</v>
      </c>
      <c r="F37">
        <v>0</v>
      </c>
      <c r="G37">
        <v>0</v>
      </c>
      <c r="H37">
        <v>806</v>
      </c>
      <c r="I37" s="56">
        <v>1646</v>
      </c>
    </row>
    <row r="38" spans="2:9">
      <c r="B38">
        <v>54</v>
      </c>
      <c r="C38">
        <v>513</v>
      </c>
      <c r="D38" s="56">
        <v>233</v>
      </c>
      <c r="E38">
        <v>213</v>
      </c>
      <c r="F38">
        <v>0</v>
      </c>
      <c r="G38" s="56">
        <v>0</v>
      </c>
      <c r="H38">
        <v>228</v>
      </c>
      <c r="I38" s="56">
        <v>1187</v>
      </c>
    </row>
    <row r="39" spans="2:9">
      <c r="B39">
        <v>61</v>
      </c>
      <c r="C39">
        <v>902</v>
      </c>
      <c r="D39">
        <v>257</v>
      </c>
      <c r="E39">
        <v>321</v>
      </c>
      <c r="F39">
        <v>0</v>
      </c>
      <c r="G39">
        <v>125</v>
      </c>
      <c r="H39">
        <v>143</v>
      </c>
      <c r="I39" s="56">
        <v>1748</v>
      </c>
    </row>
    <row r="40" spans="2:9">
      <c r="B40">
        <v>62</v>
      </c>
      <c r="C40">
        <v>55</v>
      </c>
      <c r="D40">
        <v>15</v>
      </c>
      <c r="E40">
        <v>208</v>
      </c>
      <c r="F40">
        <v>0</v>
      </c>
      <c r="G40">
        <v>0</v>
      </c>
      <c r="H40">
        <v>11</v>
      </c>
      <c r="I40" s="56">
        <v>289</v>
      </c>
    </row>
    <row r="41" spans="2:9">
      <c r="B41">
        <v>63</v>
      </c>
      <c r="C41">
        <v>5</v>
      </c>
      <c r="D41">
        <v>0</v>
      </c>
      <c r="E41">
        <v>0</v>
      </c>
      <c r="F41">
        <v>0</v>
      </c>
      <c r="G41">
        <v>0</v>
      </c>
      <c r="H41">
        <v>0</v>
      </c>
      <c r="I41" s="56">
        <v>5</v>
      </c>
    </row>
    <row r="42" spans="2:9">
      <c r="B42">
        <v>71</v>
      </c>
      <c r="C42">
        <v>620</v>
      </c>
      <c r="D42">
        <v>504</v>
      </c>
      <c r="E42">
        <v>526</v>
      </c>
      <c r="F42">
        <v>0</v>
      </c>
      <c r="G42">
        <v>551</v>
      </c>
      <c r="H42">
        <v>430</v>
      </c>
      <c r="I42" s="56">
        <v>2631</v>
      </c>
    </row>
    <row r="43" spans="2:9">
      <c r="B43">
        <v>72</v>
      </c>
      <c r="C43">
        <v>659</v>
      </c>
      <c r="D43">
        <v>812</v>
      </c>
      <c r="E43">
        <v>60</v>
      </c>
      <c r="F43">
        <v>0</v>
      </c>
      <c r="G43">
        <v>663</v>
      </c>
      <c r="H43">
        <v>333</v>
      </c>
      <c r="I43" s="56">
        <v>2527</v>
      </c>
    </row>
    <row r="44" spans="2:9">
      <c r="B44">
        <v>73</v>
      </c>
      <c r="C44">
        <v>127</v>
      </c>
      <c r="D44">
        <v>148</v>
      </c>
      <c r="E44">
        <v>0</v>
      </c>
      <c r="F44">
        <v>0</v>
      </c>
      <c r="G44">
        <v>72</v>
      </c>
      <c r="H44">
        <v>97</v>
      </c>
      <c r="I44" s="56">
        <v>444</v>
      </c>
    </row>
    <row r="45" spans="2:9">
      <c r="B45">
        <v>74</v>
      </c>
      <c r="C45">
        <v>182</v>
      </c>
      <c r="D45">
        <v>416</v>
      </c>
      <c r="E45">
        <v>0</v>
      </c>
      <c r="F45">
        <v>0</v>
      </c>
      <c r="G45">
        <v>617</v>
      </c>
      <c r="H45">
        <v>136</v>
      </c>
      <c r="I45" s="56">
        <v>1351</v>
      </c>
    </row>
    <row r="46" spans="2:9">
      <c r="B46">
        <v>75</v>
      </c>
      <c r="C46">
        <v>617</v>
      </c>
      <c r="D46">
        <v>317</v>
      </c>
      <c r="E46">
        <v>0</v>
      </c>
      <c r="F46">
        <v>0</v>
      </c>
      <c r="G46">
        <v>0</v>
      </c>
      <c r="H46">
        <v>196</v>
      </c>
      <c r="I46" s="56">
        <v>1130</v>
      </c>
    </row>
    <row r="47" spans="2:9">
      <c r="B47">
        <v>81</v>
      </c>
      <c r="C47">
        <v>710</v>
      </c>
      <c r="D47" s="56">
        <v>1241</v>
      </c>
      <c r="E47">
        <v>401</v>
      </c>
      <c r="F47">
        <v>0</v>
      </c>
      <c r="G47">
        <v>187</v>
      </c>
      <c r="H47">
        <v>284</v>
      </c>
      <c r="I47" s="56">
        <v>2823</v>
      </c>
    </row>
    <row r="48" spans="2:9">
      <c r="B48">
        <v>82</v>
      </c>
      <c r="C48">
        <v>78</v>
      </c>
      <c r="D48">
        <v>80</v>
      </c>
      <c r="E48">
        <v>294</v>
      </c>
      <c r="F48">
        <v>0</v>
      </c>
      <c r="G48">
        <v>426</v>
      </c>
      <c r="H48">
        <v>87</v>
      </c>
      <c r="I48" s="56">
        <v>965</v>
      </c>
    </row>
    <row r="49" spans="2:9">
      <c r="B49">
        <v>83</v>
      </c>
      <c r="C49">
        <v>959</v>
      </c>
      <c r="D49" s="56">
        <v>552</v>
      </c>
      <c r="E49">
        <v>0</v>
      </c>
      <c r="F49">
        <v>0</v>
      </c>
      <c r="G49">
        <v>592</v>
      </c>
      <c r="H49">
        <v>455</v>
      </c>
      <c r="I49" s="56">
        <v>2558</v>
      </c>
    </row>
    <row r="50" spans="2:9">
      <c r="B50">
        <v>91</v>
      </c>
      <c r="C50">
        <v>459</v>
      </c>
      <c r="D50">
        <v>134</v>
      </c>
      <c r="E50">
        <v>329</v>
      </c>
      <c r="F50">
        <v>0</v>
      </c>
      <c r="G50">
        <v>380</v>
      </c>
      <c r="H50">
        <v>513</v>
      </c>
      <c r="I50" s="56">
        <v>1815</v>
      </c>
    </row>
    <row r="51" spans="2:9">
      <c r="B51">
        <v>92</v>
      </c>
      <c r="C51">
        <v>378</v>
      </c>
      <c r="D51">
        <v>64</v>
      </c>
      <c r="E51">
        <v>759</v>
      </c>
      <c r="F51">
        <v>0</v>
      </c>
      <c r="G51">
        <v>238</v>
      </c>
      <c r="H51">
        <v>68</v>
      </c>
      <c r="I51" s="56">
        <v>1507</v>
      </c>
    </row>
    <row r="52" spans="2:9">
      <c r="B52">
        <v>93</v>
      </c>
      <c r="C52">
        <v>625</v>
      </c>
      <c r="D52">
        <v>412</v>
      </c>
      <c r="E52">
        <v>0</v>
      </c>
      <c r="F52">
        <v>0</v>
      </c>
      <c r="G52">
        <v>417</v>
      </c>
      <c r="H52">
        <v>491</v>
      </c>
      <c r="I52" s="56">
        <v>1945</v>
      </c>
    </row>
    <row r="53" spans="2:9">
      <c r="B53">
        <v>94</v>
      </c>
      <c r="C53">
        <v>88</v>
      </c>
      <c r="D53">
        <v>173</v>
      </c>
      <c r="E53">
        <v>0</v>
      </c>
      <c r="F53">
        <v>0</v>
      </c>
      <c r="G53">
        <v>0</v>
      </c>
      <c r="H53">
        <v>220</v>
      </c>
      <c r="I53" s="56">
        <v>481</v>
      </c>
    </row>
    <row r="54" spans="2:9">
      <c r="B54">
        <v>95</v>
      </c>
      <c r="C54">
        <v>36</v>
      </c>
      <c r="D54">
        <v>0</v>
      </c>
      <c r="E54">
        <v>0</v>
      </c>
      <c r="F54">
        <v>0</v>
      </c>
      <c r="G54">
        <v>0</v>
      </c>
      <c r="H54">
        <v>5</v>
      </c>
      <c r="I54" s="56">
        <v>41</v>
      </c>
    </row>
    <row r="55" spans="2:9">
      <c r="B55">
        <v>96</v>
      </c>
      <c r="C55">
        <v>436</v>
      </c>
      <c r="D55">
        <v>196</v>
      </c>
      <c r="E55">
        <v>0</v>
      </c>
      <c r="F55">
        <v>0</v>
      </c>
      <c r="G55">
        <v>0</v>
      </c>
      <c r="H55">
        <v>214</v>
      </c>
      <c r="I55">
        <v>846</v>
      </c>
    </row>
    <row r="57" spans="2:9">
      <c r="B57">
        <v>96</v>
      </c>
      <c r="C57">
        <v>436</v>
      </c>
      <c r="D57">
        <v>196</v>
      </c>
      <c r="E57">
        <v>0</v>
      </c>
      <c r="F57">
        <v>0</v>
      </c>
      <c r="G57">
        <v>0</v>
      </c>
      <c r="H57">
        <v>214</v>
      </c>
      <c r="I57">
        <v>846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E37"/>
  <sheetViews>
    <sheetView workbookViewId="0">
      <selection activeCell="A3" sqref="A3:E35"/>
    </sheetView>
  </sheetViews>
  <sheetFormatPr defaultRowHeight="14.4"/>
  <cols>
    <col min="4" max="4" width="9.6640625" bestFit="1" customWidth="1"/>
    <col min="5" max="5" width="51.44140625" bestFit="1" customWidth="1"/>
  </cols>
  <sheetData>
    <row r="3" spans="1:5">
      <c r="A3" t="s">
        <v>283</v>
      </c>
      <c r="B3" t="s">
        <v>563</v>
      </c>
      <c r="C3" t="s">
        <v>289</v>
      </c>
      <c r="D3" t="s">
        <v>290</v>
      </c>
      <c r="E3" t="s">
        <v>347</v>
      </c>
    </row>
    <row r="4" spans="1:5">
      <c r="B4" t="s">
        <v>57</v>
      </c>
      <c r="C4" t="s">
        <v>415</v>
      </c>
      <c r="E4" t="s">
        <v>414</v>
      </c>
    </row>
    <row r="5" spans="1:5">
      <c r="B5" t="s">
        <v>42</v>
      </c>
      <c r="E5" t="s">
        <v>350</v>
      </c>
    </row>
    <row r="6" spans="1:5">
      <c r="B6" t="s">
        <v>147</v>
      </c>
      <c r="C6" t="s">
        <v>287</v>
      </c>
      <c r="D6" s="47"/>
      <c r="E6" t="s">
        <v>1257</v>
      </c>
    </row>
    <row r="7" spans="1:5">
      <c r="B7" t="s">
        <v>62</v>
      </c>
      <c r="E7" t="s">
        <v>348</v>
      </c>
    </row>
    <row r="8" spans="1:5">
      <c r="B8" t="s">
        <v>115</v>
      </c>
    </row>
    <row r="9" spans="1:5">
      <c r="B9" t="s">
        <v>262</v>
      </c>
    </row>
    <row r="10" spans="1:5">
      <c r="B10" t="s">
        <v>49</v>
      </c>
      <c r="C10" t="s">
        <v>287</v>
      </c>
      <c r="D10" t="s">
        <v>287</v>
      </c>
      <c r="E10" t="s">
        <v>361</v>
      </c>
    </row>
    <row r="11" spans="1:5">
      <c r="A11" t="s">
        <v>282</v>
      </c>
      <c r="B11" t="s">
        <v>11</v>
      </c>
      <c r="C11" t="s">
        <v>415</v>
      </c>
      <c r="D11" t="s">
        <v>287</v>
      </c>
      <c r="E11" t="s">
        <v>1251</v>
      </c>
    </row>
    <row r="12" spans="1:5">
      <c r="B12" t="s">
        <v>263</v>
      </c>
    </row>
    <row r="13" spans="1:5">
      <c r="B13" t="s">
        <v>19</v>
      </c>
    </row>
    <row r="14" spans="1:5">
      <c r="B14" t="s">
        <v>72</v>
      </c>
    </row>
    <row r="15" spans="1:5">
      <c r="A15" t="s">
        <v>282</v>
      </c>
      <c r="B15" t="s">
        <v>208</v>
      </c>
      <c r="C15" t="s">
        <v>287</v>
      </c>
      <c r="E15" t="s">
        <v>358</v>
      </c>
    </row>
    <row r="16" spans="1:5">
      <c r="B16" t="s">
        <v>53</v>
      </c>
      <c r="C16" t="s">
        <v>287</v>
      </c>
      <c r="D16" t="s">
        <v>415</v>
      </c>
      <c r="E16" t="s">
        <v>1256</v>
      </c>
    </row>
    <row r="17" spans="1:5">
      <c r="B17" t="s">
        <v>264</v>
      </c>
      <c r="C17" t="s">
        <v>287</v>
      </c>
      <c r="E17" t="s">
        <v>349</v>
      </c>
    </row>
    <row r="18" spans="1:5">
      <c r="B18" t="s">
        <v>151</v>
      </c>
      <c r="C18" t="s">
        <v>415</v>
      </c>
      <c r="E18" t="s">
        <v>1258</v>
      </c>
    </row>
    <row r="19" spans="1:5">
      <c r="B19" t="s">
        <v>39</v>
      </c>
      <c r="C19" t="s">
        <v>287</v>
      </c>
      <c r="D19" t="s">
        <v>287</v>
      </c>
      <c r="E19" t="s">
        <v>359</v>
      </c>
    </row>
    <row r="20" spans="1:5">
      <c r="A20" t="s">
        <v>282</v>
      </c>
      <c r="B20" t="s">
        <v>36</v>
      </c>
      <c r="D20" t="s">
        <v>287</v>
      </c>
      <c r="E20" t="s">
        <v>360</v>
      </c>
    </row>
    <row r="21" spans="1:5">
      <c r="B21" t="s">
        <v>26</v>
      </c>
    </row>
    <row r="22" spans="1:5">
      <c r="B22" t="s">
        <v>92</v>
      </c>
      <c r="E22" t="s">
        <v>1261</v>
      </c>
    </row>
    <row r="23" spans="1:5">
      <c r="B23" t="s">
        <v>150</v>
      </c>
      <c r="D23" s="47"/>
      <c r="E23" t="s">
        <v>353</v>
      </c>
    </row>
    <row r="24" spans="1:5">
      <c r="B24" t="s">
        <v>96</v>
      </c>
      <c r="E24" t="s">
        <v>354</v>
      </c>
    </row>
    <row r="25" spans="1:5">
      <c r="B25" t="s">
        <v>68</v>
      </c>
      <c r="C25" t="s">
        <v>287</v>
      </c>
      <c r="D25" t="s">
        <v>287</v>
      </c>
      <c r="E25" t="s">
        <v>362</v>
      </c>
    </row>
    <row r="26" spans="1:5">
      <c r="A26" t="s">
        <v>282</v>
      </c>
      <c r="B26" t="s">
        <v>160</v>
      </c>
      <c r="C26" t="s">
        <v>287</v>
      </c>
      <c r="D26" s="47"/>
      <c r="E26" t="s">
        <v>1259</v>
      </c>
    </row>
    <row r="27" spans="1:5">
      <c r="A27" t="s">
        <v>282</v>
      </c>
      <c r="B27" t="s">
        <v>0</v>
      </c>
      <c r="E27" t="s">
        <v>1260</v>
      </c>
    </row>
    <row r="28" spans="1:5">
      <c r="B28" t="s">
        <v>232</v>
      </c>
    </row>
    <row r="29" spans="1:5">
      <c r="B29" t="s">
        <v>183</v>
      </c>
    </row>
    <row r="30" spans="1:5">
      <c r="B30" t="s">
        <v>265</v>
      </c>
      <c r="E30" t="s">
        <v>355</v>
      </c>
    </row>
    <row r="31" spans="1:5">
      <c r="B31" t="s">
        <v>46</v>
      </c>
      <c r="C31" t="s">
        <v>287</v>
      </c>
      <c r="E31" t="s">
        <v>356</v>
      </c>
    </row>
    <row r="32" spans="1:5">
      <c r="A32" t="s">
        <v>282</v>
      </c>
      <c r="B32" t="s">
        <v>71</v>
      </c>
      <c r="C32" s="47"/>
      <c r="E32" t="s">
        <v>1263</v>
      </c>
    </row>
    <row r="33" spans="1:5">
      <c r="A33" t="s">
        <v>282</v>
      </c>
      <c r="B33" t="s">
        <v>15</v>
      </c>
      <c r="C33" t="s">
        <v>287</v>
      </c>
      <c r="D33" t="s">
        <v>287</v>
      </c>
      <c r="E33" t="s">
        <v>357</v>
      </c>
    </row>
    <row r="34" spans="1:5">
      <c r="B34" t="s">
        <v>146</v>
      </c>
      <c r="D34" t="s">
        <v>287</v>
      </c>
      <c r="E34" t="s">
        <v>351</v>
      </c>
    </row>
    <row r="35" spans="1:5">
      <c r="B35" t="s">
        <v>86</v>
      </c>
      <c r="C35" t="s">
        <v>415</v>
      </c>
      <c r="D35" s="47"/>
      <c r="E35" t="s">
        <v>1262</v>
      </c>
    </row>
    <row r="37" spans="1:5">
      <c r="C37" s="47" t="s">
        <v>365</v>
      </c>
      <c r="D37" s="47"/>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6"/>
  <sheetViews>
    <sheetView workbookViewId="0">
      <selection activeCell="F6" sqref="F6"/>
    </sheetView>
  </sheetViews>
  <sheetFormatPr defaultRowHeight="14.4"/>
  <cols>
    <col min="2" max="2" width="34.109375" bestFit="1" customWidth="1"/>
    <col min="3" max="3" width="17" bestFit="1" customWidth="1"/>
    <col min="4" max="4" width="12.6640625" bestFit="1" customWidth="1"/>
    <col min="5" max="5" width="18.5546875" bestFit="1" customWidth="1"/>
    <col min="6" max="6" width="14.109375" bestFit="1" customWidth="1"/>
    <col min="7" max="7" width="95.109375" bestFit="1" customWidth="1"/>
  </cols>
  <sheetData>
    <row r="1" spans="1:10">
      <c r="H1" t="s">
        <v>333</v>
      </c>
    </row>
    <row r="2" spans="1:10">
      <c r="H2" t="s">
        <v>334</v>
      </c>
    </row>
    <row r="3" spans="1:10">
      <c r="A3" t="s">
        <v>338</v>
      </c>
      <c r="H3" t="s">
        <v>335</v>
      </c>
    </row>
    <row r="4" spans="1:10">
      <c r="B4" t="s">
        <v>200</v>
      </c>
      <c r="C4" t="s">
        <v>295</v>
      </c>
      <c r="D4" t="s">
        <v>299</v>
      </c>
      <c r="E4" t="s">
        <v>302</v>
      </c>
      <c r="F4" t="s">
        <v>296</v>
      </c>
      <c r="G4" t="s">
        <v>317</v>
      </c>
      <c r="H4" t="s">
        <v>332</v>
      </c>
    </row>
    <row r="6" spans="1:10">
      <c r="B6" t="s">
        <v>291</v>
      </c>
      <c r="C6" s="47" t="s">
        <v>298</v>
      </c>
      <c r="D6" s="54" t="s">
        <v>300</v>
      </c>
      <c r="F6" t="s">
        <v>306</v>
      </c>
      <c r="G6" t="s">
        <v>316</v>
      </c>
      <c r="H6">
        <v>1</v>
      </c>
    </row>
    <row r="7" spans="1:10">
      <c r="C7" s="47"/>
      <c r="D7" s="54"/>
      <c r="G7" s="28"/>
    </row>
    <row r="8" spans="1:10">
      <c r="C8" s="47"/>
      <c r="D8" s="54"/>
    </row>
    <row r="9" spans="1:10">
      <c r="B9" t="s">
        <v>292</v>
      </c>
      <c r="C9" s="47"/>
      <c r="D9" s="45" t="s">
        <v>301</v>
      </c>
      <c r="F9" t="s">
        <v>305</v>
      </c>
      <c r="G9" t="s">
        <v>318</v>
      </c>
      <c r="H9">
        <v>1</v>
      </c>
    </row>
    <row r="10" spans="1:10">
      <c r="C10" s="47"/>
      <c r="D10" s="45"/>
      <c r="G10" t="s">
        <v>319</v>
      </c>
      <c r="H10">
        <v>1</v>
      </c>
      <c r="I10" s="44"/>
      <c r="J10" t="s">
        <v>339</v>
      </c>
    </row>
    <row r="11" spans="1:10">
      <c r="C11" s="47"/>
      <c r="D11" s="45"/>
      <c r="G11" t="s">
        <v>320</v>
      </c>
      <c r="H11">
        <v>2</v>
      </c>
      <c r="I11" s="44"/>
    </row>
    <row r="12" spans="1:10">
      <c r="C12" s="47"/>
      <c r="D12" s="45"/>
      <c r="G12" t="s">
        <v>321</v>
      </c>
      <c r="H12">
        <v>2</v>
      </c>
    </row>
    <row r="13" spans="1:10">
      <c r="B13" t="s">
        <v>293</v>
      </c>
      <c r="C13" s="53" t="s">
        <v>297</v>
      </c>
      <c r="E13" s="52" t="s">
        <v>303</v>
      </c>
      <c r="F13" t="s">
        <v>307</v>
      </c>
      <c r="G13" t="s">
        <v>322</v>
      </c>
      <c r="H13">
        <v>1</v>
      </c>
    </row>
    <row r="14" spans="1:10">
      <c r="C14" s="53"/>
      <c r="E14" s="52"/>
      <c r="G14" t="s">
        <v>323</v>
      </c>
      <c r="H14">
        <v>1</v>
      </c>
    </row>
    <row r="15" spans="1:10">
      <c r="C15" s="53"/>
      <c r="E15" s="52"/>
      <c r="G15" t="s">
        <v>324</v>
      </c>
      <c r="H15">
        <v>2</v>
      </c>
      <c r="J15" t="s">
        <v>336</v>
      </c>
    </row>
    <row r="16" spans="1:10">
      <c r="B16" t="s">
        <v>294</v>
      </c>
      <c r="C16" s="53"/>
      <c r="E16" s="53" t="s">
        <v>304</v>
      </c>
      <c r="F16" t="s">
        <v>308</v>
      </c>
      <c r="G16" t="s">
        <v>325</v>
      </c>
      <c r="H16">
        <v>1</v>
      </c>
    </row>
    <row r="17" spans="1:10">
      <c r="C17" s="53"/>
      <c r="E17" s="53"/>
      <c r="G17" t="s">
        <v>326</v>
      </c>
      <c r="H17">
        <v>1</v>
      </c>
      <c r="I17" s="44"/>
    </row>
    <row r="18" spans="1:10">
      <c r="C18" s="53"/>
      <c r="E18" s="53"/>
      <c r="G18" t="s">
        <v>327</v>
      </c>
      <c r="H18">
        <v>2</v>
      </c>
      <c r="I18" s="44"/>
      <c r="J18" t="s">
        <v>340</v>
      </c>
    </row>
    <row r="19" spans="1:10">
      <c r="C19" s="53"/>
      <c r="E19" s="53"/>
      <c r="G19" t="s">
        <v>328</v>
      </c>
      <c r="H19">
        <v>2</v>
      </c>
    </row>
    <row r="20" spans="1:10">
      <c r="G20" t="s">
        <v>329</v>
      </c>
      <c r="H20">
        <v>3</v>
      </c>
      <c r="J20" t="s">
        <v>336</v>
      </c>
    </row>
    <row r="21" spans="1:10">
      <c r="G21" t="s">
        <v>330</v>
      </c>
      <c r="H21">
        <v>3</v>
      </c>
    </row>
    <row r="22" spans="1:10">
      <c r="G22" t="s">
        <v>331</v>
      </c>
      <c r="H22">
        <v>3</v>
      </c>
    </row>
    <row r="24" spans="1:10">
      <c r="B24" t="s">
        <v>309</v>
      </c>
      <c r="D24" t="s">
        <v>200</v>
      </c>
    </row>
    <row r="25" spans="1:10">
      <c r="B25" t="s">
        <v>315</v>
      </c>
    </row>
    <row r="27" spans="1:10">
      <c r="A27" t="s">
        <v>337</v>
      </c>
    </row>
    <row r="28" spans="1:10">
      <c r="B28" t="s">
        <v>200</v>
      </c>
      <c r="C28" t="s">
        <v>295</v>
      </c>
      <c r="D28" t="s">
        <v>299</v>
      </c>
      <c r="E28" t="s">
        <v>302</v>
      </c>
      <c r="F28" t="s">
        <v>296</v>
      </c>
      <c r="G28" t="s">
        <v>337</v>
      </c>
    </row>
    <row r="30" spans="1:10">
      <c r="B30" t="s">
        <v>291</v>
      </c>
      <c r="C30" s="47" t="s">
        <v>298</v>
      </c>
      <c r="D30" s="54" t="s">
        <v>300</v>
      </c>
      <c r="F30" t="s">
        <v>306</v>
      </c>
    </row>
    <row r="31" spans="1:10">
      <c r="C31" s="47"/>
      <c r="D31" s="54"/>
      <c r="G31" s="28"/>
    </row>
    <row r="32" spans="1:10">
      <c r="C32" s="47"/>
      <c r="D32" s="54"/>
    </row>
    <row r="33" spans="2:6">
      <c r="B33" t="s">
        <v>292</v>
      </c>
      <c r="C33" s="47"/>
      <c r="D33" s="45" t="s">
        <v>301</v>
      </c>
      <c r="F33" t="s">
        <v>305</v>
      </c>
    </row>
    <row r="34" spans="2:6">
      <c r="C34" s="47"/>
      <c r="D34" s="45"/>
    </row>
    <row r="35" spans="2:6">
      <c r="C35" s="47"/>
      <c r="D35" s="45"/>
    </row>
    <row r="36" spans="2:6">
      <c r="C36" s="47"/>
      <c r="D36" s="45"/>
    </row>
    <row r="37" spans="2:6">
      <c r="B37" t="s">
        <v>293</v>
      </c>
      <c r="C37" s="53" t="s">
        <v>297</v>
      </c>
      <c r="E37" s="52" t="s">
        <v>303</v>
      </c>
      <c r="F37" t="s">
        <v>307</v>
      </c>
    </row>
    <row r="38" spans="2:6">
      <c r="C38" s="53"/>
      <c r="E38" s="52"/>
    </row>
    <row r="39" spans="2:6">
      <c r="C39" s="53"/>
      <c r="E39" s="52"/>
    </row>
    <row r="40" spans="2:6">
      <c r="B40" t="s">
        <v>294</v>
      </c>
      <c r="C40" s="53"/>
      <c r="E40" s="53" t="s">
        <v>304</v>
      </c>
      <c r="F40" t="s">
        <v>308</v>
      </c>
    </row>
    <row r="41" spans="2:6">
      <c r="C41" s="53"/>
      <c r="E41" s="53"/>
    </row>
    <row r="42" spans="2:6">
      <c r="C42" s="53"/>
      <c r="E42" s="53"/>
    </row>
    <row r="43" spans="2:6">
      <c r="C43" s="53"/>
      <c r="E43" s="53"/>
    </row>
    <row r="50" spans="2:7">
      <c r="C50" t="s">
        <v>311</v>
      </c>
      <c r="D50" t="s">
        <v>312</v>
      </c>
      <c r="E50" t="s">
        <v>313</v>
      </c>
      <c r="F50" t="s">
        <v>314</v>
      </c>
      <c r="G50" t="s">
        <v>310</v>
      </c>
    </row>
    <row r="51" spans="2:7">
      <c r="B51">
        <v>1</v>
      </c>
      <c r="C51">
        <v>8.2100000000000009</v>
      </c>
      <c r="D51">
        <v>68.66</v>
      </c>
      <c r="E51">
        <v>2.48</v>
      </c>
      <c r="F51">
        <v>6.23</v>
      </c>
      <c r="G51">
        <v>9.69</v>
      </c>
    </row>
    <row r="52" spans="2:7">
      <c r="B52">
        <v>2</v>
      </c>
      <c r="C52">
        <v>23.93</v>
      </c>
      <c r="D52">
        <v>16.600000000000001</v>
      </c>
      <c r="E52">
        <v>2.99</v>
      </c>
      <c r="F52">
        <v>47.23</v>
      </c>
      <c r="G52">
        <v>5.72</v>
      </c>
    </row>
    <row r="53" spans="2:7">
      <c r="B53">
        <v>3</v>
      </c>
      <c r="C53">
        <v>16.97</v>
      </c>
      <c r="D53">
        <v>4.21</v>
      </c>
      <c r="E53">
        <v>3.49</v>
      </c>
      <c r="F53">
        <v>20.63</v>
      </c>
      <c r="G53">
        <v>4.28</v>
      </c>
    </row>
    <row r="54" spans="2:7">
      <c r="B54">
        <v>4</v>
      </c>
      <c r="C54">
        <v>10.43</v>
      </c>
      <c r="D54">
        <v>1.91</v>
      </c>
      <c r="E54">
        <v>3.45</v>
      </c>
      <c r="F54">
        <v>10.87</v>
      </c>
      <c r="G54">
        <v>3.65</v>
      </c>
    </row>
    <row r="55" spans="2:7">
      <c r="B55">
        <v>5</v>
      </c>
      <c r="C55">
        <v>8.01</v>
      </c>
      <c r="D55">
        <v>0.96</v>
      </c>
      <c r="E55">
        <v>2.76</v>
      </c>
      <c r="F55">
        <v>4.0999999999999996</v>
      </c>
      <c r="G55">
        <v>2.8</v>
      </c>
    </row>
    <row r="56" spans="2:7">
      <c r="B56">
        <v>6</v>
      </c>
      <c r="C56">
        <v>4.8099999999999996</v>
      </c>
      <c r="D56">
        <v>0.54</v>
      </c>
      <c r="E56">
        <v>2.2599999999999998</v>
      </c>
      <c r="F56">
        <v>1.92</v>
      </c>
      <c r="G56">
        <v>2.1800000000000002</v>
      </c>
    </row>
    <row r="57" spans="2:7">
      <c r="B57">
        <v>7</v>
      </c>
      <c r="C57">
        <v>3.05</v>
      </c>
      <c r="D57">
        <v>0.32</v>
      </c>
      <c r="E57">
        <v>1.62</v>
      </c>
      <c r="F57">
        <v>1.1299999999999999</v>
      </c>
      <c r="G57">
        <v>1.53</v>
      </c>
    </row>
    <row r="58" spans="2:7">
      <c r="B58">
        <v>8</v>
      </c>
      <c r="C58">
        <v>2.7</v>
      </c>
      <c r="D58">
        <v>0.33</v>
      </c>
      <c r="E58">
        <v>1.85</v>
      </c>
      <c r="F58">
        <v>0.82</v>
      </c>
      <c r="G58">
        <v>1.71</v>
      </c>
    </row>
    <row r="59" spans="2:7">
      <c r="B59">
        <v>9</v>
      </c>
      <c r="C59">
        <v>1.64</v>
      </c>
      <c r="D59">
        <v>0.18</v>
      </c>
      <c r="E59">
        <v>1.05</v>
      </c>
      <c r="F59">
        <v>0.37</v>
      </c>
      <c r="G59">
        <v>0.98</v>
      </c>
    </row>
    <row r="60" spans="2:7">
      <c r="B60">
        <v>10</v>
      </c>
      <c r="C60">
        <v>2.33</v>
      </c>
      <c r="D60">
        <v>0.35</v>
      </c>
      <c r="E60">
        <v>2.02</v>
      </c>
      <c r="F60">
        <v>0.56000000000000005</v>
      </c>
      <c r="G60">
        <v>1.84</v>
      </c>
    </row>
    <row r="61" spans="2:7">
      <c r="B61">
        <v>11</v>
      </c>
      <c r="C61">
        <v>7.65</v>
      </c>
      <c r="D61">
        <v>1.72</v>
      </c>
      <c r="E61">
        <v>12.31</v>
      </c>
      <c r="F61">
        <v>2.08</v>
      </c>
      <c r="G61">
        <v>10.91</v>
      </c>
    </row>
    <row r="62" spans="2:7">
      <c r="B62">
        <v>12</v>
      </c>
      <c r="C62">
        <v>4.08</v>
      </c>
      <c r="D62">
        <v>1.06</v>
      </c>
      <c r="E62">
        <v>15.97</v>
      </c>
      <c r="F62">
        <v>1.35</v>
      </c>
      <c r="G62">
        <v>13.77</v>
      </c>
    </row>
    <row r="63" spans="2:7">
      <c r="B63">
        <v>13</v>
      </c>
      <c r="C63">
        <v>2.71</v>
      </c>
      <c r="D63">
        <v>1.87</v>
      </c>
      <c r="E63">
        <v>41.4</v>
      </c>
      <c r="F63">
        <v>1.65</v>
      </c>
      <c r="G63">
        <v>35.299999999999997</v>
      </c>
    </row>
    <row r="64" spans="2:7">
      <c r="B64">
        <v>14</v>
      </c>
      <c r="C64">
        <v>2.67</v>
      </c>
      <c r="D64">
        <v>0.66</v>
      </c>
      <c r="E64">
        <v>1.61</v>
      </c>
      <c r="F64">
        <v>0.75</v>
      </c>
      <c r="G64">
        <v>1.54</v>
      </c>
    </row>
    <row r="65" spans="2:7">
      <c r="B65">
        <v>15</v>
      </c>
      <c r="C65">
        <v>0.81</v>
      </c>
      <c r="D65">
        <v>0.63</v>
      </c>
      <c r="E65">
        <v>4.74</v>
      </c>
      <c r="F65">
        <v>0.33</v>
      </c>
      <c r="G65">
        <v>4.1100000000000003</v>
      </c>
    </row>
    <row r="66" spans="2:7">
      <c r="B66" t="s">
        <v>310</v>
      </c>
      <c r="C66">
        <f>SUM(C51:C65)</f>
        <v>100</v>
      </c>
      <c r="D66">
        <f>SUM(D51:D65)</f>
        <v>99.999999999999972</v>
      </c>
      <c r="E66">
        <f>SUM(E51:E65)</f>
        <v>100</v>
      </c>
      <c r="F66">
        <f>SUM(F51:F65)</f>
        <v>100.01999999999998</v>
      </c>
      <c r="G66">
        <f>SUM(G51:G65)</f>
        <v>100.01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L272"/>
  <sheetViews>
    <sheetView topLeftCell="A109" workbookViewId="0">
      <selection activeCell="A68" sqref="A68"/>
    </sheetView>
  </sheetViews>
  <sheetFormatPr defaultRowHeight="14.4"/>
  <sheetData>
    <row r="2" spans="1:22" s="67" customFormat="1">
      <c r="A2" s="66" t="s">
        <v>391</v>
      </c>
    </row>
    <row r="5" spans="1:22">
      <c r="B5" t="s">
        <v>395</v>
      </c>
    </row>
    <row r="6" spans="1:22">
      <c r="K6" t="s">
        <v>394</v>
      </c>
    </row>
    <row r="7" spans="1:22">
      <c r="B7" t="s">
        <v>366</v>
      </c>
      <c r="C7">
        <v>1</v>
      </c>
      <c r="D7" t="s">
        <v>367</v>
      </c>
      <c r="E7">
        <v>2</v>
      </c>
      <c r="F7" t="s">
        <v>368</v>
      </c>
      <c r="G7">
        <v>3</v>
      </c>
      <c r="H7" t="s">
        <v>369</v>
      </c>
      <c r="I7">
        <v>4</v>
      </c>
      <c r="J7" t="s">
        <v>370</v>
      </c>
      <c r="K7">
        <v>5</v>
      </c>
      <c r="L7" t="s">
        <v>370</v>
      </c>
      <c r="M7">
        <v>6</v>
      </c>
      <c r="N7" t="s">
        <v>368</v>
      </c>
      <c r="O7">
        <v>7</v>
      </c>
      <c r="P7" t="s">
        <v>368</v>
      </c>
      <c r="Q7">
        <v>8</v>
      </c>
      <c r="R7" t="s">
        <v>368</v>
      </c>
      <c r="S7">
        <v>9</v>
      </c>
      <c r="T7" t="s">
        <v>371</v>
      </c>
      <c r="U7" t="s">
        <v>266</v>
      </c>
      <c r="V7" t="s">
        <v>310</v>
      </c>
    </row>
    <row r="8" spans="1:22">
      <c r="B8" t="s">
        <v>372</v>
      </c>
      <c r="D8" s="56">
        <v>23120</v>
      </c>
      <c r="F8" s="56">
        <v>1952</v>
      </c>
      <c r="H8" s="56">
        <v>950</v>
      </c>
      <c r="J8" s="56">
        <v>690</v>
      </c>
      <c r="L8">
        <v>11</v>
      </c>
      <c r="N8" s="56">
        <v>54</v>
      </c>
      <c r="P8">
        <v>18</v>
      </c>
      <c r="R8">
        <v>16</v>
      </c>
      <c r="T8">
        <v>4</v>
      </c>
      <c r="U8" s="56">
        <v>58</v>
      </c>
      <c r="V8" s="56">
        <v>26873</v>
      </c>
    </row>
    <row r="9" spans="1:22">
      <c r="B9" t="s">
        <v>373</v>
      </c>
      <c r="D9" s="56">
        <v>7561</v>
      </c>
      <c r="F9" s="56">
        <v>27413</v>
      </c>
      <c r="H9" s="56">
        <v>9712</v>
      </c>
      <c r="J9" s="56">
        <v>1209</v>
      </c>
      <c r="L9">
        <v>2</v>
      </c>
      <c r="N9" s="56">
        <v>1211</v>
      </c>
      <c r="P9">
        <v>308</v>
      </c>
      <c r="R9">
        <v>104</v>
      </c>
      <c r="T9">
        <v>399</v>
      </c>
      <c r="U9">
        <v>74</v>
      </c>
      <c r="V9" s="56">
        <v>47993</v>
      </c>
    </row>
    <row r="10" spans="1:22">
      <c r="B10" t="s">
        <v>374</v>
      </c>
      <c r="D10">
        <v>556</v>
      </c>
      <c r="F10">
        <v>893</v>
      </c>
      <c r="H10" s="56">
        <v>13111</v>
      </c>
      <c r="J10" s="56">
        <v>18</v>
      </c>
      <c r="L10">
        <v>0</v>
      </c>
      <c r="N10">
        <v>2</v>
      </c>
      <c r="P10">
        <v>139</v>
      </c>
      <c r="R10">
        <v>30</v>
      </c>
      <c r="T10">
        <v>89</v>
      </c>
      <c r="U10" s="56">
        <v>21</v>
      </c>
      <c r="V10" s="56">
        <v>14859</v>
      </c>
    </row>
    <row r="11" spans="1:22">
      <c r="B11" t="s">
        <v>375</v>
      </c>
      <c r="D11">
        <v>39</v>
      </c>
      <c r="F11">
        <v>211</v>
      </c>
      <c r="H11">
        <v>0</v>
      </c>
      <c r="J11" s="56">
        <v>11630</v>
      </c>
      <c r="L11" s="56">
        <v>40</v>
      </c>
      <c r="N11">
        <v>0</v>
      </c>
      <c r="P11">
        <v>0</v>
      </c>
      <c r="R11">
        <v>0</v>
      </c>
      <c r="T11">
        <v>0</v>
      </c>
      <c r="U11">
        <v>93</v>
      </c>
      <c r="V11" s="56">
        <v>12013</v>
      </c>
    </row>
    <row r="12" spans="1:22">
      <c r="B12" t="s">
        <v>375</v>
      </c>
      <c r="D12">
        <v>1</v>
      </c>
      <c r="F12" s="56">
        <v>0</v>
      </c>
      <c r="H12">
        <v>0</v>
      </c>
      <c r="J12">
        <v>406</v>
      </c>
      <c r="L12" s="56">
        <v>5781</v>
      </c>
      <c r="N12" s="56">
        <v>0</v>
      </c>
      <c r="P12">
        <v>0</v>
      </c>
      <c r="R12">
        <v>5</v>
      </c>
      <c r="T12">
        <v>1</v>
      </c>
      <c r="U12">
        <v>1</v>
      </c>
      <c r="V12" s="56">
        <v>6195</v>
      </c>
    </row>
    <row r="13" spans="1:22">
      <c r="B13" t="s">
        <v>376</v>
      </c>
      <c r="D13">
        <v>112</v>
      </c>
      <c r="F13" s="56">
        <v>1315</v>
      </c>
      <c r="H13" s="56">
        <v>0</v>
      </c>
      <c r="J13">
        <v>0</v>
      </c>
      <c r="L13">
        <v>0</v>
      </c>
      <c r="N13" s="56">
        <v>8183</v>
      </c>
      <c r="P13" s="56">
        <v>0</v>
      </c>
      <c r="R13">
        <v>0</v>
      </c>
      <c r="T13" s="56">
        <v>0</v>
      </c>
      <c r="U13" s="56">
        <v>19</v>
      </c>
      <c r="V13" s="56">
        <v>9629</v>
      </c>
    </row>
    <row r="14" spans="1:22">
      <c r="B14" t="s">
        <v>377</v>
      </c>
      <c r="D14">
        <v>47</v>
      </c>
      <c r="F14">
        <v>517</v>
      </c>
      <c r="H14" s="56">
        <v>4430</v>
      </c>
      <c r="J14">
        <v>0</v>
      </c>
      <c r="L14">
        <v>0</v>
      </c>
      <c r="N14">
        <v>1</v>
      </c>
      <c r="P14" s="56">
        <v>17326</v>
      </c>
      <c r="R14" s="56">
        <v>119</v>
      </c>
      <c r="T14" s="56">
        <v>1189</v>
      </c>
      <c r="U14" s="56">
        <v>27</v>
      </c>
      <c r="V14" s="56">
        <v>23656</v>
      </c>
    </row>
    <row r="15" spans="1:22">
      <c r="B15" t="s">
        <v>378</v>
      </c>
      <c r="D15">
        <v>7</v>
      </c>
      <c r="F15">
        <v>234</v>
      </c>
      <c r="H15">
        <v>32</v>
      </c>
      <c r="J15">
        <v>0</v>
      </c>
      <c r="L15">
        <v>0</v>
      </c>
      <c r="N15">
        <v>695</v>
      </c>
      <c r="P15">
        <v>31</v>
      </c>
      <c r="R15" s="56">
        <v>17322</v>
      </c>
      <c r="T15" s="56">
        <v>847</v>
      </c>
      <c r="U15" s="56">
        <v>35</v>
      </c>
      <c r="V15" s="56">
        <v>19203</v>
      </c>
    </row>
    <row r="16" spans="1:22">
      <c r="B16" t="s">
        <v>379</v>
      </c>
      <c r="D16">
        <v>72</v>
      </c>
      <c r="F16">
        <v>10</v>
      </c>
      <c r="H16">
        <v>55</v>
      </c>
      <c r="J16">
        <v>0</v>
      </c>
      <c r="L16">
        <v>0</v>
      </c>
      <c r="N16">
        <v>46</v>
      </c>
      <c r="P16">
        <v>336</v>
      </c>
      <c r="R16">
        <v>673</v>
      </c>
      <c r="T16" s="56">
        <v>25732</v>
      </c>
      <c r="U16" s="56">
        <v>30</v>
      </c>
      <c r="V16" s="56">
        <v>26954</v>
      </c>
    </row>
    <row r="17" spans="2:25">
      <c r="B17" t="s">
        <v>266</v>
      </c>
      <c r="D17" s="56">
        <v>138</v>
      </c>
      <c r="F17" s="56">
        <v>112</v>
      </c>
      <c r="H17" s="56">
        <v>67</v>
      </c>
      <c r="J17" s="56">
        <v>57</v>
      </c>
      <c r="L17" s="56">
        <v>4</v>
      </c>
      <c r="N17" s="56">
        <v>57</v>
      </c>
      <c r="P17" s="56">
        <v>20</v>
      </c>
      <c r="R17" s="56">
        <v>29</v>
      </c>
      <c r="T17" s="56">
        <v>38</v>
      </c>
      <c r="U17" s="56">
        <v>365664</v>
      </c>
      <c r="V17" s="56">
        <v>366186</v>
      </c>
    </row>
    <row r="18" spans="2:25">
      <c r="B18" t="s">
        <v>310</v>
      </c>
      <c r="D18" s="56">
        <v>31653</v>
      </c>
      <c r="F18" s="56">
        <v>32657</v>
      </c>
      <c r="H18" s="56">
        <v>28357</v>
      </c>
      <c r="J18" s="56">
        <v>14010</v>
      </c>
      <c r="L18" s="56">
        <v>5838</v>
      </c>
      <c r="N18" s="56">
        <v>10249</v>
      </c>
      <c r="P18" s="56">
        <v>18178</v>
      </c>
      <c r="R18" s="56">
        <v>18298</v>
      </c>
      <c r="T18" s="56">
        <v>28299</v>
      </c>
      <c r="U18" s="56">
        <v>366022</v>
      </c>
      <c r="V18" s="56">
        <v>553561</v>
      </c>
    </row>
    <row r="19" spans="2:25">
      <c r="B19" t="s">
        <v>380</v>
      </c>
    </row>
    <row r="20" spans="2:25">
      <c r="B20" t="s">
        <v>381</v>
      </c>
    </row>
    <row r="21" spans="2:25">
      <c r="V21" t="s">
        <v>1264</v>
      </c>
    </row>
    <row r="22" spans="2:25">
      <c r="B22" t="s">
        <v>384</v>
      </c>
    </row>
    <row r="23" spans="2:25">
      <c r="B23" s="57"/>
      <c r="C23" s="57" t="s">
        <v>383</v>
      </c>
      <c r="D23" s="57" t="s">
        <v>411</v>
      </c>
      <c r="H23" t="s">
        <v>396</v>
      </c>
      <c r="V23" s="57"/>
      <c r="W23" s="57" t="s">
        <v>382</v>
      </c>
      <c r="X23" s="57" t="s">
        <v>383</v>
      </c>
    </row>
    <row r="24" spans="2:25">
      <c r="B24" s="58" t="s">
        <v>57</v>
      </c>
      <c r="C24" s="59">
        <v>11.06</v>
      </c>
      <c r="D24" s="59">
        <v>8.19</v>
      </c>
      <c r="H24" t="s">
        <v>387</v>
      </c>
      <c r="O24" t="s">
        <v>397</v>
      </c>
      <c r="V24" t="s">
        <v>57</v>
      </c>
      <c r="W24" s="69">
        <v>13.84</v>
      </c>
      <c r="X24" s="69">
        <v>1.35</v>
      </c>
      <c r="Y24" s="69"/>
    </row>
    <row r="25" spans="2:25">
      <c r="B25" s="60" t="s">
        <v>42</v>
      </c>
      <c r="C25" s="61">
        <v>5.56</v>
      </c>
      <c r="D25" s="61">
        <v>3.92</v>
      </c>
      <c r="Q25" t="s">
        <v>386</v>
      </c>
      <c r="V25" t="s">
        <v>42</v>
      </c>
      <c r="W25" s="69">
        <v>10.59</v>
      </c>
      <c r="X25" s="69">
        <v>0.6</v>
      </c>
      <c r="Y25" s="69"/>
    </row>
    <row r="26" spans="2:25">
      <c r="B26" s="60" t="s">
        <v>62</v>
      </c>
      <c r="C26" s="61">
        <v>8.9600000000000009</v>
      </c>
      <c r="D26" s="61">
        <v>5.34</v>
      </c>
      <c r="I26">
        <v>1</v>
      </c>
      <c r="J26">
        <v>2</v>
      </c>
      <c r="K26">
        <v>3</v>
      </c>
      <c r="L26" t="s">
        <v>266</v>
      </c>
      <c r="M26" t="s">
        <v>310</v>
      </c>
      <c r="O26" t="s">
        <v>385</v>
      </c>
      <c r="P26">
        <v>1</v>
      </c>
      <c r="Q26">
        <v>2</v>
      </c>
      <c r="R26">
        <v>3</v>
      </c>
      <c r="S26" t="s">
        <v>310</v>
      </c>
      <c r="V26" t="s">
        <v>62</v>
      </c>
      <c r="W26" s="69">
        <v>16.41</v>
      </c>
      <c r="X26" s="69">
        <v>1.01</v>
      </c>
      <c r="Y26" s="69"/>
    </row>
    <row r="27" spans="2:25">
      <c r="B27" s="60" t="s">
        <v>115</v>
      </c>
      <c r="C27" s="61">
        <v>6.85</v>
      </c>
      <c r="D27" s="61">
        <v>4.6500000000000004</v>
      </c>
      <c r="O27">
        <v>1</v>
      </c>
      <c r="P27">
        <v>32.11</v>
      </c>
      <c r="Q27">
        <v>7.4</v>
      </c>
      <c r="R27">
        <v>0.45</v>
      </c>
      <c r="S27">
        <v>39.96</v>
      </c>
      <c r="V27" t="s">
        <v>115</v>
      </c>
      <c r="W27" s="69">
        <v>11.98</v>
      </c>
      <c r="X27" s="69">
        <v>0.08</v>
      </c>
      <c r="Y27" s="69"/>
    </row>
    <row r="28" spans="2:25">
      <c r="B28" s="60" t="s">
        <v>262</v>
      </c>
      <c r="C28" s="61">
        <v>7.61</v>
      </c>
      <c r="D28" s="61">
        <v>4.0999999999999996</v>
      </c>
      <c r="H28">
        <v>1</v>
      </c>
      <c r="I28" s="56">
        <v>60046</v>
      </c>
      <c r="J28" s="56">
        <v>13839</v>
      </c>
      <c r="K28">
        <v>849</v>
      </c>
      <c r="L28">
        <v>132</v>
      </c>
      <c r="M28" s="56">
        <v>74866</v>
      </c>
      <c r="O28">
        <v>2</v>
      </c>
      <c r="P28">
        <v>1.67</v>
      </c>
      <c r="Q28">
        <v>20.95</v>
      </c>
      <c r="R28">
        <v>0.14000000000000001</v>
      </c>
      <c r="S28">
        <v>22.76</v>
      </c>
      <c r="V28" t="s">
        <v>262</v>
      </c>
      <c r="W28" s="69">
        <v>13.24</v>
      </c>
      <c r="X28" s="69">
        <v>0.72</v>
      </c>
      <c r="Y28" s="69"/>
    </row>
    <row r="29" spans="2:25">
      <c r="B29" s="60" t="s">
        <v>49</v>
      </c>
      <c r="C29" s="61">
        <v>9.6199999999999992</v>
      </c>
      <c r="D29" s="61">
        <v>5.91</v>
      </c>
      <c r="H29">
        <v>2</v>
      </c>
      <c r="I29" s="56">
        <v>3127</v>
      </c>
      <c r="J29" s="56">
        <v>39171</v>
      </c>
      <c r="K29">
        <v>264</v>
      </c>
      <c r="L29">
        <v>134</v>
      </c>
      <c r="M29" s="56">
        <v>42696</v>
      </c>
      <c r="O29">
        <v>3</v>
      </c>
      <c r="P29">
        <v>0.47</v>
      </c>
      <c r="Q29">
        <v>2.81</v>
      </c>
      <c r="R29">
        <v>33.99</v>
      </c>
      <c r="S29">
        <v>37.28</v>
      </c>
      <c r="V29" t="s">
        <v>49</v>
      </c>
      <c r="W29" s="69">
        <v>19.41</v>
      </c>
      <c r="X29" s="69">
        <v>0.94</v>
      </c>
      <c r="Y29" s="69"/>
    </row>
    <row r="30" spans="2:25">
      <c r="B30" s="60" t="s">
        <v>11</v>
      </c>
      <c r="C30" s="61">
        <v>20.45</v>
      </c>
      <c r="D30" s="61">
        <v>15.53</v>
      </c>
      <c r="H30">
        <v>3</v>
      </c>
      <c r="I30">
        <v>887</v>
      </c>
      <c r="J30" s="56">
        <v>5259</v>
      </c>
      <c r="K30" s="56">
        <v>63575</v>
      </c>
      <c r="L30">
        <v>92</v>
      </c>
      <c r="M30" s="56">
        <v>69813</v>
      </c>
      <c r="O30" t="s">
        <v>310</v>
      </c>
      <c r="P30">
        <v>34.25</v>
      </c>
      <c r="Q30">
        <v>31.16</v>
      </c>
      <c r="R30">
        <v>34.590000000000003</v>
      </c>
      <c r="S30">
        <v>100</v>
      </c>
      <c r="V30" t="s">
        <v>11</v>
      </c>
      <c r="W30" s="69">
        <v>27.5</v>
      </c>
      <c r="X30" s="69">
        <v>0.95</v>
      </c>
      <c r="Y30" s="69"/>
    </row>
    <row r="31" spans="2:25">
      <c r="B31" s="60" t="s">
        <v>263</v>
      </c>
      <c r="C31" s="61">
        <v>5.14</v>
      </c>
      <c r="D31" s="61">
        <v>3.46</v>
      </c>
      <c r="H31" t="s">
        <v>266</v>
      </c>
      <c r="I31">
        <v>250</v>
      </c>
      <c r="J31">
        <v>185</v>
      </c>
      <c r="K31">
        <v>87</v>
      </c>
      <c r="L31" s="56">
        <v>365664</v>
      </c>
      <c r="M31" s="56">
        <v>366186</v>
      </c>
      <c r="V31" t="s">
        <v>263</v>
      </c>
      <c r="W31" s="69">
        <v>9.7200000000000006</v>
      </c>
      <c r="X31" s="69">
        <v>0.73</v>
      </c>
      <c r="Y31" s="69"/>
    </row>
    <row r="32" spans="2:25">
      <c r="B32" s="60" t="s">
        <v>72</v>
      </c>
      <c r="C32" s="61">
        <v>9.76</v>
      </c>
      <c r="D32" s="61">
        <v>7</v>
      </c>
      <c r="V32" t="s">
        <v>72</v>
      </c>
      <c r="W32" s="69">
        <v>11.52</v>
      </c>
      <c r="X32" s="69">
        <v>1.25</v>
      </c>
      <c r="Y32" s="69"/>
    </row>
    <row r="33" spans="2:25">
      <c r="B33" s="60" t="s">
        <v>53</v>
      </c>
      <c r="C33" s="61">
        <v>8.2200000000000006</v>
      </c>
      <c r="D33" s="61">
        <v>5.86</v>
      </c>
      <c r="H33" t="s">
        <v>310</v>
      </c>
      <c r="I33" s="56">
        <v>64310</v>
      </c>
      <c r="J33" s="56">
        <v>58454</v>
      </c>
      <c r="K33" s="56">
        <v>64775</v>
      </c>
      <c r="L33" s="56">
        <v>366022</v>
      </c>
      <c r="M33" s="56">
        <v>553561</v>
      </c>
      <c r="V33" t="s">
        <v>53</v>
      </c>
      <c r="W33" s="69">
        <v>12.36</v>
      </c>
      <c r="X33" s="69">
        <v>0.65</v>
      </c>
      <c r="Y33" s="69"/>
    </row>
    <row r="34" spans="2:25">
      <c r="B34" s="60" t="s">
        <v>251</v>
      </c>
      <c r="C34" s="61">
        <v>3.87</v>
      </c>
      <c r="D34" s="61">
        <v>2.63</v>
      </c>
      <c r="O34" t="s">
        <v>388</v>
      </c>
      <c r="P34">
        <f>P27+Q28+R29</f>
        <v>87.050000000000011</v>
      </c>
      <c r="V34" t="s">
        <v>251</v>
      </c>
      <c r="W34" s="69">
        <v>4.26</v>
      </c>
      <c r="X34" s="69">
        <v>0.09</v>
      </c>
      <c r="Y34" s="69"/>
    </row>
    <row r="35" spans="2:25">
      <c r="B35" s="60" t="s">
        <v>264</v>
      </c>
      <c r="C35" s="61">
        <v>5.35</v>
      </c>
      <c r="D35" s="61">
        <v>4.13</v>
      </c>
      <c r="O35" t="s">
        <v>389</v>
      </c>
      <c r="P35">
        <f>P28+Q27+R28+Q29</f>
        <v>12.020000000000001</v>
      </c>
      <c r="V35" t="s">
        <v>264</v>
      </c>
      <c r="W35" s="69">
        <v>12.81</v>
      </c>
      <c r="X35" s="69">
        <v>0.37</v>
      </c>
      <c r="Y35" s="69"/>
    </row>
    <row r="36" spans="2:25">
      <c r="B36" s="60" t="s">
        <v>151</v>
      </c>
      <c r="C36" s="61">
        <v>5.7</v>
      </c>
      <c r="D36" s="61">
        <v>3.06</v>
      </c>
      <c r="O36" t="s">
        <v>390</v>
      </c>
      <c r="P36">
        <f>P29+R27</f>
        <v>0.91999999999999993</v>
      </c>
      <c r="V36" t="s">
        <v>151</v>
      </c>
      <c r="W36" s="69">
        <v>9.83</v>
      </c>
      <c r="X36" s="69">
        <v>0.43</v>
      </c>
      <c r="Y36" s="69"/>
    </row>
    <row r="37" spans="2:25">
      <c r="B37" s="60" t="s">
        <v>36</v>
      </c>
      <c r="C37" s="61">
        <v>4.01</v>
      </c>
      <c r="D37" s="61">
        <v>3.07</v>
      </c>
      <c r="P37">
        <f>SUM(P34:P36)</f>
        <v>99.990000000000009</v>
      </c>
      <c r="V37" t="s">
        <v>36</v>
      </c>
      <c r="W37" s="69">
        <v>5.3</v>
      </c>
      <c r="X37" s="69">
        <v>0.06</v>
      </c>
      <c r="Y37" s="69"/>
    </row>
    <row r="38" spans="2:25">
      <c r="B38" s="60" t="s">
        <v>26</v>
      </c>
      <c r="C38" s="61">
        <v>12.11</v>
      </c>
      <c r="D38" s="61">
        <v>7.76</v>
      </c>
      <c r="V38" t="s">
        <v>26</v>
      </c>
      <c r="W38" s="69">
        <v>16.53</v>
      </c>
      <c r="X38" s="69">
        <v>2.56</v>
      </c>
      <c r="Y38" s="69"/>
    </row>
    <row r="39" spans="2:25">
      <c r="B39" s="60" t="s">
        <v>92</v>
      </c>
      <c r="C39" s="61">
        <v>3.36</v>
      </c>
      <c r="D39" s="61">
        <v>2.2400000000000002</v>
      </c>
      <c r="V39" t="s">
        <v>92</v>
      </c>
      <c r="W39" s="69">
        <v>5.95</v>
      </c>
      <c r="X39" s="69">
        <v>0.4</v>
      </c>
      <c r="Y39" s="69"/>
    </row>
    <row r="40" spans="2:25">
      <c r="B40" s="60" t="s">
        <v>150</v>
      </c>
      <c r="C40" s="61">
        <v>3.95</v>
      </c>
      <c r="D40" s="61">
        <v>2.64</v>
      </c>
      <c r="V40" t="s">
        <v>150</v>
      </c>
      <c r="W40" s="69">
        <v>12.32</v>
      </c>
      <c r="X40" s="69">
        <v>0.12</v>
      </c>
      <c r="Y40" s="69"/>
    </row>
    <row r="41" spans="2:25">
      <c r="B41" s="60" t="s">
        <v>96</v>
      </c>
      <c r="C41" s="61">
        <v>7.02</v>
      </c>
      <c r="D41" s="61">
        <v>5.81</v>
      </c>
      <c r="V41" t="s">
        <v>96</v>
      </c>
      <c r="W41" s="69">
        <v>12.59</v>
      </c>
      <c r="X41" s="69">
        <v>1.68</v>
      </c>
      <c r="Y41" s="69"/>
    </row>
    <row r="42" spans="2:25">
      <c r="B42" s="60" t="s">
        <v>68</v>
      </c>
      <c r="C42" s="61">
        <v>9.35</v>
      </c>
      <c r="D42" s="61">
        <v>5.16</v>
      </c>
      <c r="V42" t="s">
        <v>68</v>
      </c>
      <c r="W42" s="69">
        <v>7.56</v>
      </c>
      <c r="X42" s="69">
        <v>0.1</v>
      </c>
      <c r="Y42" s="69"/>
    </row>
    <row r="43" spans="2:25">
      <c r="B43" s="60" t="s">
        <v>160</v>
      </c>
      <c r="C43" s="61">
        <v>9.26</v>
      </c>
      <c r="D43" s="61">
        <v>6.29</v>
      </c>
      <c r="V43" t="s">
        <v>160</v>
      </c>
      <c r="W43" s="69">
        <v>15.14</v>
      </c>
      <c r="X43" s="69">
        <v>2.2799999999999998</v>
      </c>
      <c r="Y43" s="69"/>
    </row>
    <row r="44" spans="2:25">
      <c r="B44" s="60" t="s">
        <v>0</v>
      </c>
      <c r="C44" s="61">
        <v>14.41</v>
      </c>
      <c r="D44" s="61">
        <v>9.42</v>
      </c>
      <c r="V44" t="s">
        <v>0</v>
      </c>
      <c r="W44" s="69">
        <v>22.36</v>
      </c>
      <c r="X44" s="69">
        <v>3.1</v>
      </c>
      <c r="Y44" s="69"/>
    </row>
    <row r="45" spans="2:25">
      <c r="B45" s="60" t="s">
        <v>232</v>
      </c>
      <c r="C45" s="61">
        <v>4.43</v>
      </c>
      <c r="D45" s="61">
        <v>2.58</v>
      </c>
      <c r="V45" t="s">
        <v>232</v>
      </c>
      <c r="W45" s="69">
        <v>8.3800000000000008</v>
      </c>
      <c r="X45" s="69">
        <v>0.3</v>
      </c>
      <c r="Y45" s="69"/>
    </row>
    <row r="46" spans="2:25">
      <c r="B46" s="60" t="s">
        <v>183</v>
      </c>
      <c r="C46" s="61">
        <v>9.58</v>
      </c>
      <c r="D46" s="61">
        <v>4.71</v>
      </c>
      <c r="V46" t="s">
        <v>183</v>
      </c>
      <c r="W46" s="69">
        <v>10.67</v>
      </c>
      <c r="X46" s="69">
        <v>0.41</v>
      </c>
      <c r="Y46" s="69"/>
    </row>
    <row r="47" spans="2:25">
      <c r="B47" s="60" t="s">
        <v>265</v>
      </c>
      <c r="C47" s="61">
        <v>1.81</v>
      </c>
      <c r="D47" s="61">
        <v>1.36</v>
      </c>
      <c r="V47" t="s">
        <v>265</v>
      </c>
      <c r="W47" s="69">
        <v>4.99</v>
      </c>
      <c r="X47" s="69">
        <v>0.06</v>
      </c>
      <c r="Y47" s="69"/>
    </row>
    <row r="48" spans="2:25">
      <c r="B48" s="60" t="s">
        <v>71</v>
      </c>
      <c r="C48" s="61">
        <v>4.6900000000000004</v>
      </c>
      <c r="D48" s="61">
        <v>3.38</v>
      </c>
      <c r="V48" t="s">
        <v>71</v>
      </c>
      <c r="W48" s="69">
        <v>15.5</v>
      </c>
      <c r="X48" s="69">
        <v>0.43</v>
      </c>
      <c r="Y48" s="69"/>
    </row>
    <row r="49" spans="1:38">
      <c r="B49" s="60" t="s">
        <v>15</v>
      </c>
      <c r="C49" s="61">
        <v>5.34</v>
      </c>
      <c r="D49" s="61">
        <v>3.25</v>
      </c>
      <c r="V49" t="s">
        <v>15</v>
      </c>
      <c r="W49" s="69">
        <v>12.44</v>
      </c>
      <c r="X49" s="69">
        <v>0.45</v>
      </c>
      <c r="Y49" s="69"/>
    </row>
    <row r="50" spans="1:38">
      <c r="B50" s="60" t="s">
        <v>146</v>
      </c>
      <c r="C50" s="61">
        <v>12.94</v>
      </c>
      <c r="D50" s="61">
        <v>10.130000000000001</v>
      </c>
      <c r="V50" t="s">
        <v>146</v>
      </c>
      <c r="W50" s="69">
        <v>20.75</v>
      </c>
      <c r="X50" s="69">
        <v>1.54</v>
      </c>
      <c r="Y50" s="69"/>
    </row>
    <row r="51" spans="1:38">
      <c r="B51" s="62" t="s">
        <v>86</v>
      </c>
      <c r="C51" s="63">
        <v>12.78</v>
      </c>
      <c r="D51" s="63">
        <v>8.4499999999999993</v>
      </c>
      <c r="V51" t="s">
        <v>86</v>
      </c>
      <c r="W51" s="69">
        <v>15.35</v>
      </c>
      <c r="X51" s="69">
        <v>0.72</v>
      </c>
      <c r="Y51" s="69"/>
    </row>
    <row r="52" spans="1:38">
      <c r="B52" s="64" t="s">
        <v>310</v>
      </c>
      <c r="C52" s="65">
        <v>8.1</v>
      </c>
      <c r="D52" s="65">
        <v>5.35</v>
      </c>
      <c r="V52" s="57" t="s">
        <v>310</v>
      </c>
      <c r="W52" s="71">
        <v>12.95</v>
      </c>
      <c r="X52" s="71">
        <v>0.93</v>
      </c>
    </row>
    <row r="55" spans="1:38" s="67" customFormat="1">
      <c r="A55" s="66" t="s">
        <v>403</v>
      </c>
    </row>
    <row r="57" spans="1:38">
      <c r="A57" t="s">
        <v>392</v>
      </c>
      <c r="K57" t="s">
        <v>393</v>
      </c>
    </row>
    <row r="58" spans="1:38">
      <c r="B58">
        <v>2004</v>
      </c>
      <c r="C58">
        <v>2005</v>
      </c>
      <c r="D58">
        <v>2006</v>
      </c>
      <c r="E58">
        <v>2007</v>
      </c>
      <c r="F58">
        <v>2008</v>
      </c>
      <c r="G58">
        <v>2009</v>
      </c>
      <c r="H58">
        <v>2010</v>
      </c>
      <c r="I58">
        <v>2011</v>
      </c>
      <c r="L58">
        <v>2010</v>
      </c>
      <c r="M58">
        <v>2011</v>
      </c>
      <c r="N58">
        <v>2012</v>
      </c>
      <c r="O58">
        <v>2013</v>
      </c>
      <c r="P58">
        <v>2014</v>
      </c>
      <c r="Q58">
        <v>2015</v>
      </c>
      <c r="R58">
        <v>2016</v>
      </c>
      <c r="S58">
        <v>2017</v>
      </c>
      <c r="AC58" s="49"/>
      <c r="AD58" s="49"/>
      <c r="AE58" s="49"/>
      <c r="AF58" s="49"/>
      <c r="AG58" s="49"/>
      <c r="AH58" s="49"/>
      <c r="AI58" s="49"/>
      <c r="AJ58" s="49"/>
      <c r="AK58" s="49"/>
      <c r="AL58" s="49"/>
    </row>
    <row r="59" spans="1:38">
      <c r="A59" t="s">
        <v>57</v>
      </c>
      <c r="B59" s="49">
        <v>0.63883970999999995</v>
      </c>
      <c r="C59" s="49">
        <v>0.65062560000000003</v>
      </c>
      <c r="D59" s="49">
        <v>0.65537997999999997</v>
      </c>
      <c r="E59" s="50">
        <v>0.61259949999999996</v>
      </c>
      <c r="F59" s="49">
        <v>0.62141491000000004</v>
      </c>
      <c r="G59" s="49">
        <v>0.64021855000000005</v>
      </c>
      <c r="H59" s="49">
        <v>0.66561229</v>
      </c>
      <c r="I59" s="49">
        <v>0.66575466999999999</v>
      </c>
      <c r="K59" t="s">
        <v>57</v>
      </c>
      <c r="L59" s="49">
        <v>0</v>
      </c>
      <c r="M59" s="49">
        <v>0.66575466999999999</v>
      </c>
      <c r="N59" s="49">
        <v>0.65303778999999995</v>
      </c>
      <c r="O59" s="49">
        <v>0.66756031999999998</v>
      </c>
      <c r="P59" s="49">
        <v>0.67522753000000002</v>
      </c>
      <c r="Q59" s="49">
        <v>0.68284270999999996</v>
      </c>
      <c r="R59" s="49">
        <v>0.6885</v>
      </c>
      <c r="S59" s="49">
        <v>0.71401371000000002</v>
      </c>
      <c r="T59" t="s">
        <v>57</v>
      </c>
      <c r="U59" s="49">
        <f>I59-M59</f>
        <v>0</v>
      </c>
      <c r="AC59" s="49"/>
      <c r="AD59" s="49"/>
      <c r="AE59" s="49"/>
      <c r="AF59" s="49"/>
      <c r="AG59" s="49"/>
      <c r="AH59" s="49"/>
      <c r="AI59" s="49"/>
      <c r="AJ59" s="49"/>
      <c r="AK59" s="49"/>
      <c r="AL59" s="49"/>
    </row>
    <row r="60" spans="1:38">
      <c r="A60" t="s">
        <v>42</v>
      </c>
      <c r="B60" s="50">
        <v>0.56159508999999996</v>
      </c>
      <c r="C60" s="50">
        <v>0.58024534999999999</v>
      </c>
      <c r="D60" s="49">
        <v>0.62038683999999999</v>
      </c>
      <c r="E60" s="70">
        <v>0.61878849999999996</v>
      </c>
      <c r="F60" s="70">
        <v>0.62061356999999995</v>
      </c>
      <c r="G60" s="70">
        <v>0.60544805999999995</v>
      </c>
      <c r="H60" s="70">
        <v>0.60589782999999997</v>
      </c>
      <c r="I60" s="70">
        <v>0.58144004000000005</v>
      </c>
      <c r="K60" t="s">
        <v>42</v>
      </c>
      <c r="L60" s="49">
        <v>0</v>
      </c>
      <c r="M60" s="70">
        <v>0.58257035999999995</v>
      </c>
      <c r="N60" s="49">
        <v>0.60972758000000005</v>
      </c>
      <c r="O60" s="49">
        <v>0.60589029000000005</v>
      </c>
      <c r="P60" s="49">
        <v>0.60606406999999995</v>
      </c>
      <c r="Q60" s="49">
        <v>0.60364227000000004</v>
      </c>
      <c r="R60" s="49">
        <v>0.61286450999999997</v>
      </c>
      <c r="S60" s="49">
        <v>0.62838315</v>
      </c>
      <c r="T60" t="s">
        <v>42</v>
      </c>
      <c r="U60" s="49">
        <f t="shared" ref="U60:U90" si="0">I60-M60</f>
        <v>-1.130319999999907E-3</v>
      </c>
      <c r="AC60" s="49"/>
      <c r="AD60" s="49"/>
      <c r="AE60" s="49"/>
      <c r="AF60" s="49"/>
      <c r="AG60" s="49"/>
      <c r="AH60" s="49"/>
      <c r="AI60" s="49"/>
      <c r="AJ60" s="49"/>
      <c r="AK60" s="49"/>
      <c r="AL60" s="49"/>
    </row>
    <row r="61" spans="1:38">
      <c r="A61" t="s">
        <v>147</v>
      </c>
      <c r="B61" s="49" t="s">
        <v>266</v>
      </c>
      <c r="C61" s="49" t="s">
        <v>266</v>
      </c>
      <c r="D61" s="49" t="s">
        <v>266</v>
      </c>
      <c r="E61" s="50">
        <v>0.53988820999999998</v>
      </c>
      <c r="F61" s="49">
        <v>0.61972386999999995</v>
      </c>
      <c r="G61" s="49">
        <v>0.62971549000000004</v>
      </c>
      <c r="H61" s="49">
        <v>0.61639725000000001</v>
      </c>
      <c r="I61" s="50">
        <v>0</v>
      </c>
      <c r="K61" t="s">
        <v>147</v>
      </c>
      <c r="L61" s="49">
        <v>0</v>
      </c>
      <c r="M61" s="49">
        <v>0.60899106000000003</v>
      </c>
      <c r="N61" s="49">
        <v>0.60481253000000001</v>
      </c>
      <c r="O61" s="49">
        <v>0.61380597000000003</v>
      </c>
      <c r="P61" s="49">
        <v>0.61790634</v>
      </c>
      <c r="Q61" s="49">
        <v>0.63002986000000005</v>
      </c>
      <c r="R61" s="49">
        <v>0.63601384999999999</v>
      </c>
      <c r="S61" s="49">
        <v>0.66121194000000005</v>
      </c>
      <c r="T61" t="s">
        <v>147</v>
      </c>
      <c r="U61" s="50">
        <f>I61-M61</f>
        <v>-0.60899106000000003</v>
      </c>
      <c r="AC61" s="49"/>
      <c r="AD61" s="49"/>
      <c r="AE61" s="49"/>
      <c r="AF61" s="49"/>
      <c r="AG61" s="49"/>
      <c r="AH61" s="49"/>
      <c r="AI61" s="49"/>
      <c r="AJ61" s="49"/>
      <c r="AK61" s="49"/>
      <c r="AL61" s="49"/>
    </row>
    <row r="62" spans="1:38">
      <c r="A62" t="s">
        <v>62</v>
      </c>
      <c r="B62" s="49" t="s">
        <v>266</v>
      </c>
      <c r="C62" s="49" t="s">
        <v>266</v>
      </c>
      <c r="D62" s="49" t="s">
        <v>266</v>
      </c>
      <c r="E62" s="70">
        <v>0.72748584000000005</v>
      </c>
      <c r="F62" s="70">
        <v>0.74745240999999996</v>
      </c>
      <c r="G62" s="50">
        <v>0.69280691999999999</v>
      </c>
      <c r="H62" s="70">
        <v>0.69754523999999996</v>
      </c>
      <c r="I62" s="49">
        <v>0.69095593</v>
      </c>
      <c r="K62" t="s">
        <v>62</v>
      </c>
      <c r="L62" s="49">
        <v>0.69754523999999996</v>
      </c>
      <c r="M62" s="49">
        <v>0.69095593</v>
      </c>
      <c r="N62" s="49">
        <v>0.69987827000000002</v>
      </c>
      <c r="O62" s="49">
        <v>0.68642071999999998</v>
      </c>
      <c r="P62" s="49">
        <v>0.69369937999999998</v>
      </c>
      <c r="Q62" s="49">
        <v>0.68577113000000001</v>
      </c>
      <c r="R62" s="49">
        <v>0.66068545000000001</v>
      </c>
      <c r="S62" s="49" t="s">
        <v>266</v>
      </c>
      <c r="T62" t="s">
        <v>62</v>
      </c>
      <c r="U62" s="49">
        <f t="shared" si="0"/>
        <v>0</v>
      </c>
      <c r="AC62" s="49"/>
      <c r="AD62" s="49"/>
      <c r="AE62" s="49"/>
      <c r="AF62" s="49"/>
      <c r="AG62" s="49"/>
      <c r="AH62" s="49"/>
      <c r="AI62" s="49"/>
      <c r="AJ62" s="49"/>
      <c r="AK62" s="49"/>
      <c r="AL62" s="49"/>
    </row>
    <row r="63" spans="1:38">
      <c r="A63" t="s">
        <v>115</v>
      </c>
      <c r="B63" s="70" t="s">
        <v>266</v>
      </c>
      <c r="C63" s="70">
        <v>0.65390420999999999</v>
      </c>
      <c r="D63" s="70">
        <v>0.66262308999999997</v>
      </c>
      <c r="E63" s="70">
        <v>0.65688018999999997</v>
      </c>
      <c r="F63" s="70">
        <v>0.66201160999999997</v>
      </c>
      <c r="G63" s="70">
        <v>0.63929921000000001</v>
      </c>
      <c r="H63" s="70">
        <v>0.63834917000000002</v>
      </c>
      <c r="I63" s="70">
        <v>0.63697318000000003</v>
      </c>
      <c r="J63" s="46"/>
      <c r="K63" t="s">
        <v>115</v>
      </c>
      <c r="L63" s="49">
        <v>0</v>
      </c>
      <c r="M63" s="49">
        <v>0.63697318000000003</v>
      </c>
      <c r="N63" s="49">
        <v>0.62476743999999995</v>
      </c>
      <c r="O63" s="49">
        <v>0.57977208000000002</v>
      </c>
      <c r="P63" s="49">
        <v>0.58030402999999997</v>
      </c>
      <c r="Q63" s="49">
        <v>0.58285637999999995</v>
      </c>
      <c r="R63" s="49">
        <v>0.60040744999999995</v>
      </c>
      <c r="S63" s="49">
        <v>0.63204148999999998</v>
      </c>
      <c r="T63" t="s">
        <v>115</v>
      </c>
      <c r="U63" s="49">
        <f t="shared" si="0"/>
        <v>0</v>
      </c>
      <c r="AC63" s="49"/>
      <c r="AD63" s="49"/>
      <c r="AE63" s="49"/>
      <c r="AF63" s="49"/>
      <c r="AG63" s="49"/>
      <c r="AH63" s="49"/>
      <c r="AI63" s="49"/>
      <c r="AJ63" s="49"/>
      <c r="AK63" s="49"/>
      <c r="AL63" s="49"/>
    </row>
    <row r="64" spans="1:38">
      <c r="A64" t="s">
        <v>262</v>
      </c>
      <c r="B64" s="70" t="s">
        <v>266</v>
      </c>
      <c r="C64" s="70">
        <v>0.65123967000000005</v>
      </c>
      <c r="D64" s="70">
        <v>0.64547138000000004</v>
      </c>
      <c r="E64" s="70">
        <v>0.65375963000000004</v>
      </c>
      <c r="F64" s="70">
        <v>0.66344915999999998</v>
      </c>
      <c r="G64" s="70">
        <v>0.64994598999999997</v>
      </c>
      <c r="H64" s="70">
        <v>0.63748992000000004</v>
      </c>
      <c r="I64" s="70">
        <v>0.64263274999999997</v>
      </c>
      <c r="J64" s="46"/>
      <c r="K64" t="s">
        <v>262</v>
      </c>
      <c r="L64" s="49">
        <v>0</v>
      </c>
      <c r="M64" s="49">
        <v>0.64263274999999997</v>
      </c>
      <c r="N64" s="49">
        <v>0.65755717000000002</v>
      </c>
      <c r="O64" s="49">
        <v>0.66997773999999999</v>
      </c>
      <c r="P64" s="49">
        <v>0.68401316999999995</v>
      </c>
      <c r="Q64" s="49">
        <v>0.70264844000000004</v>
      </c>
      <c r="R64" s="49">
        <v>0.72078452999999998</v>
      </c>
      <c r="S64" s="49">
        <v>0.73496309999999998</v>
      </c>
      <c r="T64" t="s">
        <v>262</v>
      </c>
      <c r="U64" s="49">
        <f t="shared" si="0"/>
        <v>0</v>
      </c>
      <c r="AC64" s="49"/>
      <c r="AD64" s="49"/>
      <c r="AE64" s="49"/>
      <c r="AF64" s="49"/>
      <c r="AG64" s="49"/>
      <c r="AH64" s="49"/>
      <c r="AI64" s="49"/>
      <c r="AJ64" s="49"/>
      <c r="AK64" s="49"/>
      <c r="AL64" s="49"/>
    </row>
    <row r="65" spans="1:38">
      <c r="A65" t="s">
        <v>49</v>
      </c>
      <c r="B65" s="70" t="s">
        <v>266</v>
      </c>
      <c r="C65" s="50">
        <v>0.58887034999999999</v>
      </c>
      <c r="D65" s="70">
        <v>0.65846979999999999</v>
      </c>
      <c r="E65" s="70">
        <v>0.64587578000000001</v>
      </c>
      <c r="F65" s="70">
        <v>0.69162566999999997</v>
      </c>
      <c r="G65" s="70">
        <v>0.67571959000000004</v>
      </c>
      <c r="H65" s="70">
        <v>0.67800651000000001</v>
      </c>
      <c r="I65" s="70">
        <v>0.69145723000000003</v>
      </c>
      <c r="J65" s="46"/>
      <c r="K65" t="s">
        <v>49</v>
      </c>
      <c r="L65" s="49">
        <v>0</v>
      </c>
      <c r="M65" s="49">
        <v>0.69145723000000003</v>
      </c>
      <c r="N65" s="49">
        <v>0.70105474999999995</v>
      </c>
      <c r="O65" s="49">
        <v>0.70897871999999995</v>
      </c>
      <c r="P65" s="49">
        <v>0.71033329000000001</v>
      </c>
      <c r="Q65" s="49">
        <v>0.70675036999999996</v>
      </c>
      <c r="R65" s="49">
        <v>0.70050013</v>
      </c>
      <c r="S65" s="49">
        <v>0.70760460999999997</v>
      </c>
      <c r="T65" t="s">
        <v>49</v>
      </c>
      <c r="U65" s="49">
        <f t="shared" si="0"/>
        <v>0</v>
      </c>
      <c r="AC65" s="49"/>
      <c r="AD65" s="49"/>
      <c r="AE65" s="49"/>
      <c r="AF65" s="49"/>
      <c r="AG65" s="49"/>
      <c r="AH65" s="49"/>
      <c r="AI65" s="49"/>
      <c r="AJ65" s="49"/>
      <c r="AK65" s="49"/>
      <c r="AL65" s="49"/>
    </row>
    <row r="66" spans="1:38">
      <c r="A66" t="s">
        <v>11</v>
      </c>
      <c r="B66" s="70">
        <v>0.29836414999999999</v>
      </c>
      <c r="C66" s="70">
        <v>0.32052723</v>
      </c>
      <c r="D66" s="70">
        <v>0.29154110999999999</v>
      </c>
      <c r="E66" s="70">
        <v>0.3434257</v>
      </c>
      <c r="F66" s="70">
        <v>0.33720677999999998</v>
      </c>
      <c r="G66" s="70">
        <v>0.32876860000000002</v>
      </c>
      <c r="H66" s="70">
        <v>0.31228761999999999</v>
      </c>
      <c r="I66" s="70">
        <v>0.31854141000000002</v>
      </c>
      <c r="J66" s="46"/>
      <c r="K66" t="s">
        <v>11</v>
      </c>
      <c r="L66" s="49">
        <v>0</v>
      </c>
      <c r="M66" s="49">
        <v>0.32472188000000002</v>
      </c>
      <c r="N66" s="49">
        <v>0.30965031999999998</v>
      </c>
      <c r="O66" s="49">
        <v>0.31292432999999997</v>
      </c>
      <c r="P66" s="50">
        <v>0.25493420999999999</v>
      </c>
      <c r="Q66" s="49">
        <v>0.30976511000000001</v>
      </c>
      <c r="R66" s="49">
        <v>0.35530407000000003</v>
      </c>
      <c r="S66" s="49">
        <v>0.35282704999999998</v>
      </c>
      <c r="T66" t="s">
        <v>11</v>
      </c>
      <c r="U66" s="49">
        <f>I66-M66</f>
        <v>-6.1804699999999935E-3</v>
      </c>
      <c r="AC66" s="49"/>
      <c r="AD66" s="49"/>
      <c r="AE66" s="49"/>
      <c r="AF66" s="49"/>
      <c r="AG66" s="49"/>
      <c r="AH66" s="49"/>
      <c r="AI66" s="49"/>
      <c r="AJ66" s="49"/>
      <c r="AK66" s="49"/>
      <c r="AL66" s="49"/>
    </row>
    <row r="67" spans="1:38">
      <c r="A67" t="s">
        <v>263</v>
      </c>
      <c r="B67" s="70">
        <v>0.58890832999999998</v>
      </c>
      <c r="C67" s="70">
        <v>0.62493425000000002</v>
      </c>
      <c r="D67" s="70">
        <v>0.64921260000000003</v>
      </c>
      <c r="E67" s="70">
        <v>0.66774507000000005</v>
      </c>
      <c r="F67" s="70">
        <v>0.66471080999999999</v>
      </c>
      <c r="G67" s="50">
        <v>0.60168611000000005</v>
      </c>
      <c r="H67" s="70">
        <v>0.55671780999999998</v>
      </c>
      <c r="I67" s="70">
        <v>0.58502120000000002</v>
      </c>
      <c r="J67" s="46"/>
      <c r="K67" t="s">
        <v>263</v>
      </c>
      <c r="L67" s="49">
        <v>0.55671780999999998</v>
      </c>
      <c r="M67" s="49">
        <v>0.58502120000000002</v>
      </c>
      <c r="N67" s="49">
        <v>0.60147108000000005</v>
      </c>
      <c r="O67" s="49">
        <v>0.61527041000000005</v>
      </c>
      <c r="P67" s="49">
        <v>0.64896723000000001</v>
      </c>
      <c r="Q67" s="49">
        <v>0.67324934999999997</v>
      </c>
      <c r="R67" s="49">
        <v>0.68865348999999998</v>
      </c>
      <c r="S67" s="49">
        <v>0.70750988000000004</v>
      </c>
      <c r="T67" t="s">
        <v>263</v>
      </c>
      <c r="U67" s="49">
        <f t="shared" si="0"/>
        <v>0</v>
      </c>
      <c r="AC67" s="49"/>
      <c r="AD67" s="49"/>
      <c r="AE67" s="49"/>
      <c r="AF67" s="49"/>
      <c r="AG67" s="49"/>
      <c r="AH67" s="49"/>
      <c r="AI67" s="49"/>
      <c r="AJ67" s="49"/>
      <c r="AK67" s="49"/>
      <c r="AL67" s="49"/>
    </row>
    <row r="68" spans="1:38">
      <c r="A68" t="s">
        <v>19</v>
      </c>
      <c r="B68" s="70">
        <v>0.57034256999999999</v>
      </c>
      <c r="C68" s="70">
        <v>0.57058693000000005</v>
      </c>
      <c r="D68" s="70">
        <v>0.56875136000000004</v>
      </c>
      <c r="E68" s="70">
        <v>0.57469853000000004</v>
      </c>
      <c r="F68" s="70">
        <v>0.59006029999999998</v>
      </c>
      <c r="G68" s="70">
        <v>0.57980187000000005</v>
      </c>
      <c r="H68" s="70">
        <v>0.56475160999999996</v>
      </c>
      <c r="I68" s="70">
        <v>0.49374573999999999</v>
      </c>
      <c r="J68" s="46"/>
      <c r="K68" t="s">
        <v>19</v>
      </c>
      <c r="L68" s="49">
        <v>0</v>
      </c>
      <c r="M68" s="49">
        <v>0.49374573999999999</v>
      </c>
      <c r="N68" s="49">
        <v>0.48927412999999997</v>
      </c>
      <c r="O68" s="49">
        <v>0.46318469000000001</v>
      </c>
      <c r="P68" s="49">
        <v>0.45797101000000001</v>
      </c>
      <c r="Q68" s="49">
        <v>0.49021898000000003</v>
      </c>
      <c r="R68" s="49">
        <v>0.50098642000000004</v>
      </c>
      <c r="S68" s="49">
        <v>0.52194211000000001</v>
      </c>
      <c r="T68" t="s">
        <v>19</v>
      </c>
      <c r="U68" s="49">
        <f t="shared" si="0"/>
        <v>0</v>
      </c>
      <c r="AC68" s="49"/>
      <c r="AD68" s="49"/>
      <c r="AE68" s="49"/>
      <c r="AF68" s="49"/>
      <c r="AG68" s="49"/>
      <c r="AH68" s="49"/>
      <c r="AI68" s="49"/>
      <c r="AJ68" s="49"/>
      <c r="AK68" s="49"/>
      <c r="AL68" s="49"/>
    </row>
    <row r="69" spans="1:38">
      <c r="A69" t="s">
        <v>72</v>
      </c>
      <c r="B69" s="50">
        <v>0.46324733000000001</v>
      </c>
      <c r="C69" s="70">
        <v>0.56642420999999998</v>
      </c>
      <c r="D69" s="70">
        <v>0.56394509000000004</v>
      </c>
      <c r="E69" s="70">
        <v>0.59714414999999998</v>
      </c>
      <c r="F69" s="70">
        <v>0.61165943</v>
      </c>
      <c r="G69" s="50">
        <v>0.56178665999999999</v>
      </c>
      <c r="H69" s="70">
        <v>0.55445118999999998</v>
      </c>
      <c r="I69" s="70">
        <v>0.53115235999999999</v>
      </c>
      <c r="J69" s="46"/>
      <c r="K69" t="s">
        <v>72</v>
      </c>
      <c r="L69" s="49">
        <v>0.55445118999999998</v>
      </c>
      <c r="M69" s="49">
        <v>0.53115235999999999</v>
      </c>
      <c r="N69" s="49">
        <v>0.51612438000000005</v>
      </c>
      <c r="O69" s="49">
        <v>0.51046192000000001</v>
      </c>
      <c r="P69" s="49">
        <v>0.52627290999999998</v>
      </c>
      <c r="Q69" s="49">
        <v>0.55002247999999998</v>
      </c>
      <c r="R69" s="49">
        <v>0.56900877999999999</v>
      </c>
      <c r="S69" s="49">
        <v>0.58753906</v>
      </c>
      <c r="T69" t="s">
        <v>72</v>
      </c>
      <c r="U69" s="49">
        <f t="shared" si="0"/>
        <v>0</v>
      </c>
      <c r="AC69" s="49"/>
      <c r="AD69" s="49"/>
      <c r="AE69" s="49"/>
      <c r="AF69" s="49"/>
      <c r="AG69" s="49"/>
      <c r="AH69" s="49"/>
      <c r="AI69" s="49"/>
      <c r="AJ69" s="49"/>
      <c r="AK69" s="49"/>
      <c r="AL69" s="49"/>
    </row>
    <row r="70" spans="1:38">
      <c r="A70" t="s">
        <v>208</v>
      </c>
      <c r="B70" s="50">
        <v>0.10024295</v>
      </c>
      <c r="C70" s="70">
        <v>0.31467140999999998</v>
      </c>
      <c r="D70" s="70">
        <v>0.31528855</v>
      </c>
      <c r="E70" s="70">
        <v>0.33947823999999999</v>
      </c>
      <c r="F70" s="70">
        <v>0.34533164</v>
      </c>
      <c r="G70" s="70">
        <v>0.33828951000000002</v>
      </c>
      <c r="H70" s="70">
        <v>0.32748167</v>
      </c>
      <c r="I70" s="50">
        <v>0</v>
      </c>
      <c r="J70" s="46"/>
      <c r="K70" t="s">
        <v>208</v>
      </c>
      <c r="L70" s="49">
        <v>0</v>
      </c>
      <c r="M70" s="49">
        <v>0.32603607000000001</v>
      </c>
      <c r="N70" s="49">
        <v>0.33000815999999999</v>
      </c>
      <c r="O70" s="49">
        <v>0.33626993999999999</v>
      </c>
      <c r="P70" s="49">
        <v>0.34116236999999999</v>
      </c>
      <c r="Q70" s="49">
        <v>0.33636758</v>
      </c>
      <c r="R70" s="49">
        <v>0.33764330999999997</v>
      </c>
      <c r="S70" s="49">
        <v>0.34653864000000001</v>
      </c>
      <c r="T70" t="s">
        <v>208</v>
      </c>
      <c r="U70" s="50">
        <f>I70-M70</f>
        <v>-0.32603607000000001</v>
      </c>
      <c r="AC70" s="49"/>
      <c r="AD70" s="49"/>
      <c r="AE70" s="49"/>
      <c r="AF70" s="49"/>
      <c r="AG70" s="49"/>
      <c r="AH70" s="49"/>
      <c r="AI70" s="49"/>
      <c r="AJ70" s="49"/>
      <c r="AK70" s="49"/>
      <c r="AL70" s="49"/>
    </row>
    <row r="71" spans="1:38">
      <c r="A71" t="s">
        <v>53</v>
      </c>
      <c r="B71" s="70">
        <v>0.63546992000000002</v>
      </c>
      <c r="C71" s="70">
        <v>0.63019298000000001</v>
      </c>
      <c r="D71" s="70">
        <v>0.62986927999999998</v>
      </c>
      <c r="E71" s="70">
        <v>0.63935048000000005</v>
      </c>
      <c r="F71" s="50">
        <v>0.57720753999999996</v>
      </c>
      <c r="G71" s="70">
        <v>0.59521519000000001</v>
      </c>
      <c r="H71" s="70">
        <v>0.56582200000000005</v>
      </c>
      <c r="I71" s="70">
        <v>0.54182417000000005</v>
      </c>
      <c r="J71" s="46"/>
      <c r="K71" t="s">
        <v>53</v>
      </c>
      <c r="L71" s="49">
        <v>0</v>
      </c>
      <c r="M71" s="49">
        <v>0.53133764000000006</v>
      </c>
      <c r="N71" s="49">
        <v>0.59301508999999997</v>
      </c>
      <c r="O71" s="49">
        <v>0.58567380000000002</v>
      </c>
      <c r="P71" s="49">
        <v>0.56377893000000001</v>
      </c>
      <c r="Q71" s="49">
        <v>0.56624001000000002</v>
      </c>
      <c r="R71" s="49">
        <v>0.57463852999999998</v>
      </c>
      <c r="S71" s="49">
        <v>0.57263606</v>
      </c>
      <c r="T71" t="s">
        <v>53</v>
      </c>
      <c r="U71" s="49">
        <f t="shared" si="0"/>
        <v>1.0486529999999994E-2</v>
      </c>
      <c r="AC71" s="49"/>
      <c r="AD71" s="49"/>
      <c r="AE71" s="49"/>
      <c r="AF71" s="49"/>
      <c r="AG71" s="49"/>
      <c r="AH71" s="49"/>
      <c r="AI71" s="49"/>
      <c r="AJ71" s="49"/>
      <c r="AK71" s="49"/>
      <c r="AL71" s="49"/>
    </row>
    <row r="72" spans="1:38">
      <c r="A72" t="s">
        <v>264</v>
      </c>
      <c r="B72" s="70" t="s">
        <v>266</v>
      </c>
      <c r="C72" s="70" t="s">
        <v>266</v>
      </c>
      <c r="D72" s="70" t="s">
        <v>266</v>
      </c>
      <c r="E72" s="70" t="s">
        <v>266</v>
      </c>
      <c r="F72" s="70" t="s">
        <v>266</v>
      </c>
      <c r="G72" s="70" t="s">
        <v>266</v>
      </c>
      <c r="H72" s="70">
        <v>0.46045752000000001</v>
      </c>
      <c r="I72" s="70">
        <v>0.43892837000000001</v>
      </c>
      <c r="J72" s="46"/>
      <c r="K72" t="s">
        <v>264</v>
      </c>
      <c r="L72" s="49">
        <v>0</v>
      </c>
      <c r="M72" s="49">
        <v>0.43892837000000001</v>
      </c>
      <c r="N72" s="49">
        <v>0.44836433999999997</v>
      </c>
      <c r="O72" s="49">
        <v>0.46127046999999999</v>
      </c>
      <c r="P72" s="49">
        <v>0.47421253000000002</v>
      </c>
      <c r="Q72" s="49">
        <v>0.50327666000000004</v>
      </c>
      <c r="R72" s="49">
        <v>0.50692753000000002</v>
      </c>
      <c r="S72" s="49">
        <v>0.49347085000000002</v>
      </c>
      <c r="T72" t="s">
        <v>264</v>
      </c>
      <c r="U72" s="49">
        <f t="shared" si="0"/>
        <v>0</v>
      </c>
      <c r="AC72" s="49"/>
      <c r="AD72" s="49"/>
      <c r="AE72" s="49"/>
      <c r="AF72" s="49"/>
      <c r="AG72" s="49"/>
      <c r="AH72" s="49"/>
      <c r="AI72" s="49"/>
      <c r="AJ72" s="49"/>
      <c r="AK72" s="49"/>
      <c r="AL72" s="49"/>
    </row>
    <row r="73" spans="1:38">
      <c r="A73" t="s">
        <v>151</v>
      </c>
      <c r="B73" s="70" t="s">
        <v>266</v>
      </c>
      <c r="C73" s="70">
        <v>0.50875331999999995</v>
      </c>
      <c r="D73" s="70">
        <v>0.59219885999999999</v>
      </c>
      <c r="E73" s="70">
        <v>0.56474314000000003</v>
      </c>
      <c r="F73" s="70">
        <v>0.54540991999999999</v>
      </c>
      <c r="G73" s="70">
        <v>0.55130957000000003</v>
      </c>
      <c r="H73" s="70">
        <v>0.54572326000000004</v>
      </c>
      <c r="I73" s="70">
        <v>0.54948037000000005</v>
      </c>
      <c r="J73" s="46"/>
      <c r="K73" t="s">
        <v>151</v>
      </c>
      <c r="L73" s="49">
        <v>0</v>
      </c>
      <c r="M73" s="49">
        <v>0.54948037000000005</v>
      </c>
      <c r="N73" s="49">
        <v>0.55681035000000001</v>
      </c>
      <c r="O73" s="49">
        <v>0.55880068999999999</v>
      </c>
      <c r="P73" s="49">
        <v>0.58018709000000002</v>
      </c>
      <c r="Q73" s="49">
        <v>0.59385169000000004</v>
      </c>
      <c r="R73" s="49">
        <v>0.61133711000000002</v>
      </c>
      <c r="S73" s="49">
        <v>0.57210512000000002</v>
      </c>
      <c r="T73" t="s">
        <v>151</v>
      </c>
      <c r="U73" s="49">
        <f t="shared" si="0"/>
        <v>0</v>
      </c>
      <c r="AC73" s="49"/>
      <c r="AD73" s="49"/>
      <c r="AE73" s="49"/>
      <c r="AF73" s="49"/>
      <c r="AG73" s="49"/>
      <c r="AH73" s="49"/>
      <c r="AI73" s="49"/>
      <c r="AJ73" s="49"/>
      <c r="AK73" s="49"/>
      <c r="AL73" s="49"/>
    </row>
    <row r="74" spans="1:38">
      <c r="A74" t="s">
        <v>39</v>
      </c>
      <c r="B74" s="70">
        <v>0.60856792999999998</v>
      </c>
      <c r="C74" s="70">
        <v>0.61256127000000005</v>
      </c>
      <c r="D74" s="70">
        <v>0.60750061</v>
      </c>
      <c r="E74" s="70">
        <v>0.61336484000000002</v>
      </c>
      <c r="F74" s="70">
        <v>0.58007673999999998</v>
      </c>
      <c r="G74" s="70">
        <v>0.54830140999999999</v>
      </c>
      <c r="H74" s="70">
        <v>0.52188760999999995</v>
      </c>
      <c r="I74" s="70">
        <v>0</v>
      </c>
      <c r="J74" s="46"/>
      <c r="K74" t="s">
        <v>39</v>
      </c>
      <c r="L74" s="49">
        <v>0</v>
      </c>
      <c r="M74" s="49">
        <v>0.53108085999999999</v>
      </c>
      <c r="N74" s="49">
        <v>0.53696675000000005</v>
      </c>
      <c r="O74" s="49">
        <v>0.54056751999999997</v>
      </c>
      <c r="P74" s="49">
        <v>0.54969098000000005</v>
      </c>
      <c r="Q74" s="49">
        <v>0.58353951999999998</v>
      </c>
      <c r="R74" s="49">
        <v>0.57719878999999996</v>
      </c>
      <c r="S74" s="49">
        <v>0.60515269999999999</v>
      </c>
      <c r="T74" t="s">
        <v>39</v>
      </c>
      <c r="U74" s="50">
        <f>I74-M74</f>
        <v>-0.53108085999999999</v>
      </c>
      <c r="AC74" s="49"/>
      <c r="AD74" s="49"/>
      <c r="AE74" s="49"/>
      <c r="AF74" s="49"/>
      <c r="AG74" s="49"/>
      <c r="AH74" s="49"/>
      <c r="AI74" s="49"/>
      <c r="AJ74" s="49"/>
      <c r="AK74" s="49"/>
      <c r="AL74" s="49"/>
    </row>
    <row r="75" spans="1:38">
      <c r="A75" t="s">
        <v>36</v>
      </c>
      <c r="B75" s="70">
        <v>0.33445765999999999</v>
      </c>
      <c r="C75" s="70">
        <v>0.34187422000000001</v>
      </c>
      <c r="D75" s="70">
        <v>0.34464514000000002</v>
      </c>
      <c r="E75" s="70">
        <v>0.34059405999999998</v>
      </c>
      <c r="F75" s="70">
        <v>0.36277490000000001</v>
      </c>
      <c r="G75" s="70">
        <v>0.31349569999999999</v>
      </c>
      <c r="H75" s="70">
        <v>0.30264795</v>
      </c>
      <c r="I75" s="70">
        <v>0.29385281000000002</v>
      </c>
      <c r="J75" s="46"/>
      <c r="K75" t="s">
        <v>36</v>
      </c>
      <c r="L75" s="49">
        <v>0.30264795</v>
      </c>
      <c r="M75" s="49">
        <v>0.29385281000000002</v>
      </c>
      <c r="N75" s="49">
        <v>0.29328077000000002</v>
      </c>
      <c r="O75" s="49">
        <v>0.29518177000000001</v>
      </c>
      <c r="P75" s="50">
        <v>0</v>
      </c>
      <c r="Q75" s="50">
        <v>0</v>
      </c>
      <c r="R75" s="50">
        <v>0</v>
      </c>
      <c r="S75" s="49" t="s">
        <v>266</v>
      </c>
      <c r="T75" t="s">
        <v>36</v>
      </c>
      <c r="U75" s="49">
        <f t="shared" si="0"/>
        <v>0</v>
      </c>
      <c r="AC75" s="49"/>
      <c r="AD75" s="49"/>
      <c r="AE75" s="49"/>
      <c r="AF75" s="49"/>
      <c r="AG75" s="49"/>
      <c r="AH75" s="49"/>
      <c r="AI75" s="49"/>
      <c r="AJ75" s="49"/>
      <c r="AK75" s="49"/>
      <c r="AL75" s="49"/>
    </row>
    <row r="76" spans="1:38">
      <c r="A76" t="s">
        <v>26</v>
      </c>
      <c r="B76" s="70">
        <v>0.57483209999999996</v>
      </c>
      <c r="C76" s="70">
        <v>0.57558715000000005</v>
      </c>
      <c r="D76" s="70">
        <v>0.58159793999999998</v>
      </c>
      <c r="E76" s="70">
        <v>0.59350210999999997</v>
      </c>
      <c r="F76" s="70">
        <v>0.59441465000000004</v>
      </c>
      <c r="G76" s="70">
        <v>0.57698165999999995</v>
      </c>
      <c r="H76" s="70">
        <v>0.57838020999999995</v>
      </c>
      <c r="I76" s="70">
        <v>0.58220128999999998</v>
      </c>
      <c r="J76" s="46"/>
      <c r="K76" t="s">
        <v>26</v>
      </c>
      <c r="L76" s="49">
        <v>0</v>
      </c>
      <c r="M76" s="49">
        <v>0.58220128999999998</v>
      </c>
      <c r="N76" s="49">
        <v>0.56810620000000001</v>
      </c>
      <c r="O76" s="49">
        <v>0.57577652999999995</v>
      </c>
      <c r="P76" s="49">
        <v>0.58371136000000001</v>
      </c>
      <c r="Q76" s="49">
        <v>0.59038497999999995</v>
      </c>
      <c r="R76" s="49">
        <v>0.61372501999999995</v>
      </c>
      <c r="S76" s="49">
        <v>0.63622135000000002</v>
      </c>
      <c r="T76" t="s">
        <v>26</v>
      </c>
      <c r="U76" s="49">
        <f t="shared" si="0"/>
        <v>0</v>
      </c>
      <c r="AC76" s="49"/>
      <c r="AD76" s="49"/>
      <c r="AE76" s="49"/>
      <c r="AF76" s="49"/>
      <c r="AG76" s="49"/>
      <c r="AH76" s="49"/>
      <c r="AI76" s="49"/>
      <c r="AJ76" s="49"/>
      <c r="AK76" s="49"/>
      <c r="AL76" s="49"/>
    </row>
    <row r="77" spans="1:38">
      <c r="A77" t="s">
        <v>92</v>
      </c>
      <c r="B77" s="70" t="s">
        <v>266</v>
      </c>
      <c r="C77" s="70">
        <v>0.60535203999999998</v>
      </c>
      <c r="D77" s="70">
        <v>0.62334743999999997</v>
      </c>
      <c r="E77" s="70">
        <v>0.65845920000000002</v>
      </c>
      <c r="F77" s="70">
        <v>0.66182405</v>
      </c>
      <c r="G77" s="70">
        <v>0.61120222000000002</v>
      </c>
      <c r="H77" s="70">
        <v>0.58079122999999999</v>
      </c>
      <c r="I77" s="70">
        <v>0.58789259999999999</v>
      </c>
      <c r="J77" s="46"/>
      <c r="K77" t="s">
        <v>92</v>
      </c>
      <c r="L77" s="49">
        <v>0</v>
      </c>
      <c r="M77" s="49">
        <v>0.58789259999999999</v>
      </c>
      <c r="N77" s="49">
        <v>0.61180361000000005</v>
      </c>
      <c r="O77" s="49">
        <v>0.62137147999999998</v>
      </c>
      <c r="P77" s="49">
        <v>0.63576438000000002</v>
      </c>
      <c r="Q77" s="49">
        <v>0.65604611999999995</v>
      </c>
      <c r="R77" s="49">
        <v>0.65457869999999996</v>
      </c>
      <c r="S77" s="49">
        <v>0.67124309999999998</v>
      </c>
      <c r="T77" t="s">
        <v>92</v>
      </c>
      <c r="U77" s="49">
        <f t="shared" si="0"/>
        <v>0</v>
      </c>
      <c r="AC77" s="49"/>
      <c r="AD77" s="49"/>
      <c r="AE77" s="49"/>
      <c r="AF77" s="49"/>
      <c r="AG77" s="49"/>
      <c r="AH77" s="49"/>
      <c r="AI77" s="49"/>
      <c r="AJ77" s="49"/>
      <c r="AK77" s="49"/>
      <c r="AL77" s="49"/>
    </row>
    <row r="78" spans="1:38">
      <c r="A78" t="s">
        <v>150</v>
      </c>
      <c r="B78" s="70">
        <v>0.59440778999999999</v>
      </c>
      <c r="C78" s="70">
        <v>0.61475539000000001</v>
      </c>
      <c r="D78" s="70">
        <v>0.63744361000000005</v>
      </c>
      <c r="E78" s="70">
        <v>0.65272646999999995</v>
      </c>
      <c r="F78" s="70">
        <v>0.66697121999999998</v>
      </c>
      <c r="G78" s="70">
        <v>0.63383593999999999</v>
      </c>
      <c r="H78" s="70">
        <v>0.61808985999999999</v>
      </c>
      <c r="I78" s="70">
        <v>0.62580305000000003</v>
      </c>
      <c r="J78" s="46"/>
      <c r="K78" t="s">
        <v>150</v>
      </c>
      <c r="L78" s="49">
        <v>0</v>
      </c>
      <c r="M78" s="49">
        <v>0.62580305000000003</v>
      </c>
      <c r="N78" s="49">
        <v>0.62564401999999997</v>
      </c>
      <c r="O78" s="49">
        <v>0.61947169999999996</v>
      </c>
      <c r="P78" s="49">
        <v>0.64385857999999996</v>
      </c>
      <c r="Q78" s="49">
        <v>0.64559321999999997</v>
      </c>
      <c r="R78" s="49">
        <v>0.65618142000000002</v>
      </c>
      <c r="S78" s="49">
        <v>0.64377682000000003</v>
      </c>
      <c r="T78" t="s">
        <v>150</v>
      </c>
      <c r="U78" s="49">
        <f t="shared" si="0"/>
        <v>0</v>
      </c>
      <c r="AC78" s="49"/>
      <c r="AD78" s="49"/>
      <c r="AE78" s="49"/>
      <c r="AF78" s="49"/>
      <c r="AG78" s="49"/>
      <c r="AH78" s="49"/>
      <c r="AI78" s="49"/>
      <c r="AJ78" s="49"/>
      <c r="AK78" s="49"/>
      <c r="AL78" s="49"/>
    </row>
    <row r="79" spans="1:38">
      <c r="A79" t="s">
        <v>96</v>
      </c>
      <c r="B79" s="70" t="s">
        <v>266</v>
      </c>
      <c r="C79" s="70">
        <v>0.63017603</v>
      </c>
      <c r="D79" s="70">
        <v>0.65776042999999995</v>
      </c>
      <c r="E79" s="70">
        <v>0.66701290999999996</v>
      </c>
      <c r="F79" s="70">
        <v>0.66106582999999997</v>
      </c>
      <c r="G79" s="50">
        <v>0.57626147000000005</v>
      </c>
      <c r="H79" s="70">
        <v>0.55125725000000003</v>
      </c>
      <c r="I79" s="70">
        <v>0.57377727000000001</v>
      </c>
      <c r="J79" s="46"/>
      <c r="K79" t="s">
        <v>96</v>
      </c>
      <c r="L79" s="49">
        <v>0</v>
      </c>
      <c r="M79" s="49">
        <v>0.57377727000000001</v>
      </c>
      <c r="N79" s="49">
        <v>0.59500494999999998</v>
      </c>
      <c r="O79" s="49">
        <v>0.61882733999999995</v>
      </c>
      <c r="P79" s="49">
        <v>0.64299682000000002</v>
      </c>
      <c r="Q79" s="49">
        <v>0.65930246999999997</v>
      </c>
      <c r="R79" s="49">
        <v>0.66859515000000003</v>
      </c>
      <c r="S79" s="49">
        <v>0.65827431999999997</v>
      </c>
      <c r="T79" t="s">
        <v>96</v>
      </c>
      <c r="U79" s="49">
        <f t="shared" si="0"/>
        <v>0</v>
      </c>
      <c r="AC79" s="49"/>
      <c r="AD79" s="49"/>
      <c r="AE79" s="49"/>
      <c r="AF79" s="49"/>
      <c r="AG79" s="49"/>
      <c r="AH79" s="49"/>
      <c r="AI79" s="49"/>
      <c r="AJ79" s="49"/>
      <c r="AK79" s="49"/>
      <c r="AL79" s="49"/>
    </row>
    <row r="80" spans="1:38">
      <c r="A80" t="s">
        <v>68</v>
      </c>
      <c r="B80" s="70" t="s">
        <v>266</v>
      </c>
      <c r="C80" s="70" t="s">
        <v>266</v>
      </c>
      <c r="D80" s="70" t="s">
        <v>266</v>
      </c>
      <c r="E80" s="70">
        <v>0.54134212000000004</v>
      </c>
      <c r="F80" s="70">
        <v>0.52655925999999997</v>
      </c>
      <c r="G80" s="70">
        <v>0.52853523999999996</v>
      </c>
      <c r="H80" s="70">
        <v>0.52787225000000004</v>
      </c>
      <c r="I80" s="70">
        <v>0.54304092000000004</v>
      </c>
      <c r="J80" s="46"/>
      <c r="K80" t="s">
        <v>68</v>
      </c>
      <c r="L80" s="49">
        <v>0</v>
      </c>
      <c r="M80" s="49">
        <v>0.54304092000000004</v>
      </c>
      <c r="N80" s="49">
        <v>0.56450977999999996</v>
      </c>
      <c r="O80" s="49">
        <v>0.58401369999999997</v>
      </c>
      <c r="P80" s="49">
        <v>0.59784775000000001</v>
      </c>
      <c r="Q80" s="49">
        <v>0.61685661999999997</v>
      </c>
      <c r="R80" s="49">
        <v>0.63257125999999997</v>
      </c>
      <c r="S80" s="49">
        <v>0.67775890999999999</v>
      </c>
      <c r="T80" t="s">
        <v>68</v>
      </c>
      <c r="U80" s="49">
        <f t="shared" si="0"/>
        <v>0</v>
      </c>
      <c r="AC80" s="49"/>
      <c r="AD80" s="49"/>
      <c r="AE80" s="49"/>
      <c r="AF80" s="49"/>
      <c r="AG80" s="49"/>
      <c r="AH80" s="49"/>
      <c r="AI80" s="49"/>
      <c r="AJ80" s="49"/>
      <c r="AK80" s="49"/>
      <c r="AL80" s="49"/>
    </row>
    <row r="81" spans="1:38">
      <c r="A81" t="s">
        <v>160</v>
      </c>
      <c r="B81" s="70" t="s">
        <v>266</v>
      </c>
      <c r="C81" s="70">
        <v>0.27735092</v>
      </c>
      <c r="D81" s="50">
        <v>0.33603072</v>
      </c>
      <c r="E81" s="70">
        <v>0.34306837000000001</v>
      </c>
      <c r="F81" s="70">
        <v>0.34847634999999999</v>
      </c>
      <c r="G81" s="70">
        <v>0.35127268</v>
      </c>
      <c r="H81" s="70">
        <v>0.34760052000000002</v>
      </c>
      <c r="I81" s="70">
        <v>0.34380332000000002</v>
      </c>
      <c r="J81" s="46"/>
      <c r="K81" t="s">
        <v>160</v>
      </c>
      <c r="L81" s="49">
        <v>0</v>
      </c>
      <c r="M81" s="49">
        <v>0.34519370999999999</v>
      </c>
      <c r="N81" s="49">
        <v>0.34319527</v>
      </c>
      <c r="O81" s="49">
        <v>0.34139837000000001</v>
      </c>
      <c r="P81" s="49">
        <v>0.34597497999999999</v>
      </c>
      <c r="Q81" s="49">
        <v>0.35361841999999999</v>
      </c>
      <c r="R81" s="49">
        <v>0.34670662000000002</v>
      </c>
      <c r="S81" s="49">
        <v>0.34880858999999997</v>
      </c>
      <c r="T81" t="s">
        <v>160</v>
      </c>
      <c r="U81" s="49">
        <f t="shared" si="0"/>
        <v>-1.3903899999999636E-3</v>
      </c>
      <c r="AC81" s="49"/>
      <c r="AD81" s="49"/>
      <c r="AE81" s="49"/>
      <c r="AF81" s="49"/>
      <c r="AG81" s="49"/>
      <c r="AH81" s="49"/>
      <c r="AI81" s="49"/>
      <c r="AJ81" s="49"/>
      <c r="AK81" s="49"/>
      <c r="AL81" s="49"/>
    </row>
    <row r="82" spans="1:38">
      <c r="A82" t="s">
        <v>0</v>
      </c>
      <c r="B82" s="70">
        <v>0.36931818</v>
      </c>
      <c r="C82" s="70">
        <v>0.35529179</v>
      </c>
      <c r="D82" s="70">
        <v>0.40248039000000002</v>
      </c>
      <c r="E82" s="70">
        <v>0.37966697999999999</v>
      </c>
      <c r="F82" s="70">
        <v>0.38490861999999998</v>
      </c>
      <c r="G82" s="70">
        <v>0.38541909000000002</v>
      </c>
      <c r="H82" s="70">
        <v>0.37317960999999999</v>
      </c>
      <c r="I82" s="70">
        <v>0.35636161999999999</v>
      </c>
      <c r="J82" s="46"/>
      <c r="K82" t="s">
        <v>0</v>
      </c>
      <c r="L82" s="49">
        <v>0</v>
      </c>
      <c r="M82" s="49">
        <v>0.33753287999999998</v>
      </c>
      <c r="N82" s="49">
        <v>0.35706167999999999</v>
      </c>
      <c r="O82" s="49">
        <v>0.37734456999999999</v>
      </c>
      <c r="P82" s="49">
        <v>0.36544356</v>
      </c>
      <c r="Q82" s="49">
        <v>0.36929376000000003</v>
      </c>
      <c r="R82" s="49">
        <v>0.36056097999999998</v>
      </c>
      <c r="S82" s="49">
        <v>0.36932673999999999</v>
      </c>
      <c r="T82" t="s">
        <v>0</v>
      </c>
      <c r="U82" s="49">
        <f>I82-M82</f>
        <v>1.882874000000001E-2</v>
      </c>
      <c r="AC82" s="49"/>
      <c r="AD82" s="49"/>
      <c r="AE82" s="49"/>
      <c r="AF82" s="49"/>
      <c r="AG82" s="49"/>
      <c r="AH82" s="49"/>
      <c r="AI82" s="49"/>
      <c r="AJ82" s="49"/>
      <c r="AK82" s="49"/>
      <c r="AL82" s="49"/>
    </row>
    <row r="83" spans="1:38">
      <c r="A83" t="s">
        <v>232</v>
      </c>
      <c r="B83" s="70" t="s">
        <v>266</v>
      </c>
      <c r="C83" s="70">
        <v>0.47657809000000001</v>
      </c>
      <c r="D83" s="70">
        <v>0.50631704</v>
      </c>
      <c r="E83" s="70">
        <v>0.51935125999999998</v>
      </c>
      <c r="F83" s="70">
        <v>0.53455291999999999</v>
      </c>
      <c r="G83" s="70">
        <v>0.51957067999999995</v>
      </c>
      <c r="H83" s="70">
        <v>0.52660384000000005</v>
      </c>
      <c r="I83" s="70">
        <v>0.52995994000000002</v>
      </c>
      <c r="J83" s="46"/>
      <c r="K83" t="s">
        <v>232</v>
      </c>
      <c r="L83" s="49">
        <v>0</v>
      </c>
      <c r="M83" s="49">
        <v>0.52962260000000005</v>
      </c>
      <c r="N83" s="49">
        <v>0.54291425000000004</v>
      </c>
      <c r="O83" s="49">
        <v>0.53351413999999997</v>
      </c>
      <c r="P83" s="49">
        <v>0.54832356000000004</v>
      </c>
      <c r="Q83" s="49">
        <v>0.53872871</v>
      </c>
      <c r="R83" s="49">
        <v>0.54008836999999998</v>
      </c>
      <c r="S83" s="49">
        <v>0.53955889000000001</v>
      </c>
      <c r="T83" t="s">
        <v>232</v>
      </c>
      <c r="U83" s="49">
        <f t="shared" si="0"/>
        <v>3.3733999999996378E-4</v>
      </c>
      <c r="AC83" s="49"/>
      <c r="AD83" s="49"/>
      <c r="AE83" s="49"/>
      <c r="AF83" s="49"/>
      <c r="AG83" s="49"/>
      <c r="AH83" s="49"/>
      <c r="AI83" s="49"/>
      <c r="AJ83" s="49"/>
      <c r="AK83" s="49"/>
      <c r="AL83" s="49"/>
    </row>
    <row r="84" spans="1:38">
      <c r="A84" t="s">
        <v>183</v>
      </c>
      <c r="B84" s="70">
        <v>0.65325496999999999</v>
      </c>
      <c r="C84" s="70">
        <v>0.65530208000000001</v>
      </c>
      <c r="D84" s="70">
        <v>0.64619687999999997</v>
      </c>
      <c r="E84" s="70">
        <v>0.64646742999999995</v>
      </c>
      <c r="F84" s="70">
        <v>0.64701019999999998</v>
      </c>
      <c r="G84" s="70">
        <v>0.61225527999999996</v>
      </c>
      <c r="H84" s="70">
        <v>0.60391260000000002</v>
      </c>
      <c r="I84" s="70">
        <v>0.61481222999999996</v>
      </c>
      <c r="J84" s="46"/>
      <c r="K84" t="s">
        <v>183</v>
      </c>
      <c r="L84" s="49">
        <v>0</v>
      </c>
      <c r="M84" s="49">
        <v>0.61190559</v>
      </c>
      <c r="N84" s="49">
        <v>0.59004486</v>
      </c>
      <c r="O84" s="49">
        <v>0.57428394999999999</v>
      </c>
      <c r="P84" s="49">
        <v>0.58899707999999995</v>
      </c>
      <c r="Q84" s="49">
        <v>0.61350716000000005</v>
      </c>
      <c r="R84" s="49">
        <v>0.62371102</v>
      </c>
      <c r="S84" s="49">
        <v>0.6442175</v>
      </c>
      <c r="T84" t="s">
        <v>183</v>
      </c>
      <c r="U84" s="49">
        <f t="shared" si="0"/>
        <v>2.9066399999999604E-3</v>
      </c>
      <c r="AC84" s="49"/>
      <c r="AD84" s="49"/>
      <c r="AE84" s="49"/>
      <c r="AF84" s="49"/>
      <c r="AG84" s="49"/>
      <c r="AH84" s="49"/>
      <c r="AI84" s="49"/>
      <c r="AJ84" s="49"/>
      <c r="AK84" s="49"/>
      <c r="AL84" s="49"/>
    </row>
    <row r="85" spans="1:38">
      <c r="A85" t="s">
        <v>265</v>
      </c>
      <c r="B85" s="70" t="s">
        <v>266</v>
      </c>
      <c r="C85" s="70" t="s">
        <v>266</v>
      </c>
      <c r="D85" s="70" t="s">
        <v>266</v>
      </c>
      <c r="E85" s="70">
        <v>0.56996614000000001</v>
      </c>
      <c r="F85" s="70">
        <v>0.58321012000000005</v>
      </c>
      <c r="G85" s="70">
        <v>0.55962679999999998</v>
      </c>
      <c r="H85" s="70">
        <v>0.56736308000000002</v>
      </c>
      <c r="I85" s="70">
        <v>0.56977668000000004</v>
      </c>
      <c r="J85" s="46"/>
      <c r="K85" t="s">
        <v>265</v>
      </c>
      <c r="L85" s="49">
        <v>0.56736308000000002</v>
      </c>
      <c r="M85" s="49">
        <v>0.56977668000000004</v>
      </c>
      <c r="N85" s="49">
        <v>0.58313360000000003</v>
      </c>
      <c r="O85" s="49">
        <v>0.57959510999999997</v>
      </c>
      <c r="P85" s="49">
        <v>0.59030958</v>
      </c>
      <c r="Q85" s="49">
        <v>0.60207518000000004</v>
      </c>
      <c r="R85" s="49">
        <v>0.60568025999999997</v>
      </c>
      <c r="S85" s="49">
        <v>0.62328702999999996</v>
      </c>
      <c r="T85" t="s">
        <v>265</v>
      </c>
      <c r="U85" s="49">
        <f t="shared" si="0"/>
        <v>0</v>
      </c>
      <c r="AC85" s="49"/>
      <c r="AD85" s="49"/>
      <c r="AE85" s="49"/>
      <c r="AF85" s="49"/>
      <c r="AG85" s="49"/>
      <c r="AH85" s="49"/>
      <c r="AI85" s="49"/>
      <c r="AJ85" s="49"/>
      <c r="AK85" s="49"/>
      <c r="AL85" s="49"/>
    </row>
    <row r="86" spans="1:38">
      <c r="A86" t="s">
        <v>46</v>
      </c>
      <c r="B86" s="70" t="s">
        <v>266</v>
      </c>
      <c r="C86" s="70" t="s">
        <v>266</v>
      </c>
      <c r="D86" s="70" t="s">
        <v>266</v>
      </c>
      <c r="E86" s="70" t="s">
        <v>266</v>
      </c>
      <c r="F86" s="70" t="s">
        <v>266</v>
      </c>
      <c r="G86" s="70" t="s">
        <v>266</v>
      </c>
      <c r="H86" s="70" t="s">
        <v>266</v>
      </c>
      <c r="I86" s="70" t="s">
        <v>266</v>
      </c>
      <c r="J86" s="46"/>
      <c r="K86" t="s">
        <v>46</v>
      </c>
      <c r="L86" s="49" t="s">
        <v>266</v>
      </c>
      <c r="M86" s="49" t="s">
        <v>266</v>
      </c>
      <c r="N86" s="49" t="s">
        <v>266</v>
      </c>
      <c r="O86" s="49">
        <v>0.45000388000000002</v>
      </c>
      <c r="P86" s="49">
        <v>0.42346605999999998</v>
      </c>
      <c r="Q86" s="49">
        <v>0.42247962</v>
      </c>
      <c r="R86" s="49">
        <v>0.42659850999999999</v>
      </c>
      <c r="S86" s="49">
        <v>0.43446881999999998</v>
      </c>
      <c r="T86" t="s">
        <v>46</v>
      </c>
      <c r="U86" s="49"/>
      <c r="AC86" s="49"/>
      <c r="AD86" s="49"/>
      <c r="AE86" s="49"/>
      <c r="AF86" s="49"/>
      <c r="AG86" s="49"/>
      <c r="AH86" s="49"/>
      <c r="AI86" s="49"/>
      <c r="AJ86" s="49"/>
      <c r="AK86" s="49"/>
      <c r="AL86" s="49"/>
    </row>
    <row r="87" spans="1:38">
      <c r="A87" t="s">
        <v>71</v>
      </c>
      <c r="B87" s="70">
        <v>0.32637463</v>
      </c>
      <c r="C87" s="70">
        <v>0.32071081000000001</v>
      </c>
      <c r="D87" s="70">
        <v>0.33536757</v>
      </c>
      <c r="E87" s="70">
        <v>0.35842039999999997</v>
      </c>
      <c r="F87" s="70">
        <v>0.34518544000000001</v>
      </c>
      <c r="G87" s="70">
        <v>0.33964735000000001</v>
      </c>
      <c r="H87" s="70">
        <v>0.34013666999999997</v>
      </c>
      <c r="I87" s="70">
        <v>0.33740758999999998</v>
      </c>
      <c r="J87" s="46"/>
      <c r="K87" t="s">
        <v>71</v>
      </c>
      <c r="L87" s="49">
        <v>0</v>
      </c>
      <c r="M87" s="49">
        <v>0.33730902000000001</v>
      </c>
      <c r="N87" s="49">
        <v>0.35487459999999998</v>
      </c>
      <c r="O87" s="49">
        <v>0.36139283</v>
      </c>
      <c r="P87" s="49">
        <v>0.37195887</v>
      </c>
      <c r="Q87" s="49">
        <v>0.37701263000000002</v>
      </c>
      <c r="R87" s="49">
        <v>0.38505168000000001</v>
      </c>
      <c r="S87" s="49">
        <v>0.38912593000000001</v>
      </c>
      <c r="T87" t="s">
        <v>71</v>
      </c>
      <c r="U87" s="49">
        <f t="shared" si="0"/>
        <v>9.8569999999964519E-5</v>
      </c>
      <c r="AC87" s="49"/>
      <c r="AD87" s="49"/>
      <c r="AE87" s="49"/>
      <c r="AF87" s="49"/>
      <c r="AG87" s="49"/>
      <c r="AH87" s="49"/>
      <c r="AI87" s="49"/>
      <c r="AJ87" s="49"/>
      <c r="AK87" s="49"/>
      <c r="AL87" s="49"/>
    </row>
    <row r="88" spans="1:38">
      <c r="A88" t="s">
        <v>15</v>
      </c>
      <c r="B88" s="70" t="s">
        <v>266</v>
      </c>
      <c r="C88" s="70">
        <v>0.17847473999999999</v>
      </c>
      <c r="D88" s="70">
        <v>0.19099204</v>
      </c>
      <c r="E88" s="70">
        <v>0.19734308</v>
      </c>
      <c r="F88" s="70">
        <v>0.20547067999999999</v>
      </c>
      <c r="G88" s="70">
        <v>0.20729085</v>
      </c>
      <c r="H88" s="70">
        <v>0.20656654999999999</v>
      </c>
      <c r="I88" s="70">
        <v>0.20273474999999999</v>
      </c>
      <c r="J88" s="46"/>
      <c r="K88" t="s">
        <v>15</v>
      </c>
      <c r="L88" s="49">
        <v>0</v>
      </c>
      <c r="M88" s="49">
        <v>0.20268428999999999</v>
      </c>
      <c r="N88" s="49">
        <v>0.20340827</v>
      </c>
      <c r="O88" s="49">
        <v>0.20226649999999999</v>
      </c>
      <c r="P88" s="49">
        <v>0.20199313999999999</v>
      </c>
      <c r="Q88" s="49">
        <v>0.21176131000000001</v>
      </c>
      <c r="R88" s="49">
        <v>0.21914881</v>
      </c>
      <c r="S88" s="49">
        <v>0.22813246000000001</v>
      </c>
      <c r="T88" t="s">
        <v>15</v>
      </c>
      <c r="U88" s="49">
        <f t="shared" si="0"/>
        <v>5.046000000000217E-5</v>
      </c>
      <c r="AC88" s="49"/>
      <c r="AD88" s="49"/>
      <c r="AE88" s="49"/>
      <c r="AF88" s="49"/>
      <c r="AG88" s="49"/>
      <c r="AH88" s="49"/>
      <c r="AI88" s="49"/>
      <c r="AJ88" s="49"/>
      <c r="AK88" s="49"/>
      <c r="AL88" s="49"/>
    </row>
    <row r="89" spans="1:38">
      <c r="A89" t="s">
        <v>146</v>
      </c>
      <c r="B89" s="70" t="s">
        <v>266</v>
      </c>
      <c r="C89" s="70">
        <v>0.62239851000000002</v>
      </c>
      <c r="D89" s="70">
        <v>0.61985747999999996</v>
      </c>
      <c r="E89" s="70">
        <v>0.63072801999999994</v>
      </c>
      <c r="F89" s="70">
        <v>0.65228622999999997</v>
      </c>
      <c r="G89" s="70">
        <v>0.62787230000000005</v>
      </c>
      <c r="H89" s="70">
        <v>0.62206634000000005</v>
      </c>
      <c r="I89" s="70">
        <v>0.61754708000000003</v>
      </c>
      <c r="J89" s="46"/>
      <c r="K89" t="s">
        <v>146</v>
      </c>
      <c r="L89" s="49">
        <v>0</v>
      </c>
      <c r="M89" s="49">
        <v>0.61773082000000001</v>
      </c>
      <c r="N89" s="49">
        <v>0.61441214</v>
      </c>
      <c r="O89" s="49">
        <v>0.61451628000000003</v>
      </c>
      <c r="P89" s="49">
        <v>0.62485970999999996</v>
      </c>
      <c r="Q89" s="49">
        <v>0.62866659999999996</v>
      </c>
      <c r="R89" s="49">
        <v>0.64910334999999997</v>
      </c>
      <c r="S89" s="49">
        <v>0.66740597999999995</v>
      </c>
      <c r="T89" t="s">
        <v>146</v>
      </c>
      <c r="U89" s="49">
        <f t="shared" si="0"/>
        <v>-1.837399999999878E-4</v>
      </c>
      <c r="AC89" s="49"/>
      <c r="AD89" s="49"/>
      <c r="AE89" s="49"/>
      <c r="AF89" s="49"/>
      <c r="AG89" s="49"/>
      <c r="AH89" s="49"/>
      <c r="AI89" s="49"/>
      <c r="AJ89" s="49"/>
      <c r="AK89" s="49"/>
      <c r="AL89" s="49"/>
    </row>
    <row r="90" spans="1:38">
      <c r="A90" t="s">
        <v>86</v>
      </c>
      <c r="B90" s="70" t="s">
        <v>266</v>
      </c>
      <c r="C90" s="70">
        <v>0.70642382000000004</v>
      </c>
      <c r="D90" s="70">
        <v>0.71032709999999999</v>
      </c>
      <c r="E90" s="70">
        <v>0.71394435000000001</v>
      </c>
      <c r="F90" s="70">
        <v>0.72207063000000005</v>
      </c>
      <c r="G90" s="50">
        <v>0.67462155000000001</v>
      </c>
      <c r="H90" s="70">
        <v>0.66155419000000004</v>
      </c>
      <c r="I90" s="70">
        <v>0.65950520999999995</v>
      </c>
      <c r="J90" s="46"/>
      <c r="K90" t="s">
        <v>86</v>
      </c>
      <c r="L90" s="49">
        <v>0</v>
      </c>
      <c r="M90" s="49">
        <v>0.66741070999999996</v>
      </c>
      <c r="N90" s="49">
        <v>0.69177573000000003</v>
      </c>
      <c r="O90" s="49">
        <v>0.69956728999999995</v>
      </c>
      <c r="P90" s="49">
        <v>0.71964439000000002</v>
      </c>
      <c r="Q90" s="49">
        <v>0.71045327999999996</v>
      </c>
      <c r="R90" s="49">
        <v>0.72138829000000004</v>
      </c>
      <c r="S90" s="49">
        <v>0.72646268999999997</v>
      </c>
      <c r="T90" t="s">
        <v>86</v>
      </c>
      <c r="U90" s="49">
        <f t="shared" si="0"/>
        <v>-7.9055000000000097E-3</v>
      </c>
      <c r="AE90" s="49"/>
      <c r="AF90" s="49"/>
      <c r="AG90" s="49"/>
      <c r="AH90" s="49"/>
      <c r="AI90" s="49"/>
      <c r="AJ90" s="49"/>
      <c r="AK90" s="49"/>
      <c r="AL90" s="49"/>
    </row>
    <row r="91" spans="1:38">
      <c r="A91" s="43" t="s">
        <v>401</v>
      </c>
    </row>
    <row r="93" spans="1:38">
      <c r="A93" t="s">
        <v>402</v>
      </c>
      <c r="X93" t="s">
        <v>1250</v>
      </c>
      <c r="AB93" t="s">
        <v>1255</v>
      </c>
    </row>
    <row r="94" spans="1:38">
      <c r="A94" t="s">
        <v>398</v>
      </c>
      <c r="B94">
        <v>2004</v>
      </c>
      <c r="C94">
        <v>2005</v>
      </c>
      <c r="D94">
        <v>2006</v>
      </c>
      <c r="E94">
        <v>2007</v>
      </c>
      <c r="F94">
        <v>2008</v>
      </c>
      <c r="G94">
        <v>2009</v>
      </c>
      <c r="H94">
        <v>2010</v>
      </c>
      <c r="I94">
        <v>2011</v>
      </c>
      <c r="L94" t="s">
        <v>399</v>
      </c>
      <c r="M94">
        <v>2010</v>
      </c>
      <c r="N94">
        <v>2011</v>
      </c>
      <c r="O94">
        <v>2012</v>
      </c>
      <c r="P94">
        <v>2013</v>
      </c>
      <c r="Q94">
        <v>2014</v>
      </c>
      <c r="R94">
        <v>2015</v>
      </c>
      <c r="S94">
        <v>2016</v>
      </c>
      <c r="T94">
        <v>2017</v>
      </c>
      <c r="V94" t="s">
        <v>400</v>
      </c>
      <c r="X94" t="s">
        <v>338</v>
      </c>
    </row>
    <row r="95" spans="1:38">
      <c r="A95" t="s">
        <v>57</v>
      </c>
      <c r="B95" s="49">
        <v>0.97668124000000001</v>
      </c>
      <c r="C95" s="49">
        <v>0.98345154000000001</v>
      </c>
      <c r="D95" s="49">
        <v>0.99267340000000004</v>
      </c>
      <c r="E95" s="50">
        <v>0.91716319999999996</v>
      </c>
      <c r="F95" s="50">
        <v>0.91408451000000002</v>
      </c>
      <c r="G95" s="50">
        <v>0.95550433999999995</v>
      </c>
      <c r="H95" s="49">
        <v>0.99108494999999996</v>
      </c>
      <c r="I95" s="49">
        <v>0.98782137999999997</v>
      </c>
      <c r="J95">
        <f>IF(ABS(MIN(B95:I95)-MAX(B95:I95))&gt;0.05, 1, "")</f>
        <v>1</v>
      </c>
      <c r="L95" t="s">
        <v>57</v>
      </c>
      <c r="M95" s="50">
        <v>0</v>
      </c>
      <c r="N95" s="49">
        <v>0.98782137999999997</v>
      </c>
      <c r="O95" s="49">
        <v>0.95659488999999998</v>
      </c>
      <c r="P95" s="49">
        <v>0.98720490000000005</v>
      </c>
      <c r="Q95" s="49">
        <v>0.98976607999999999</v>
      </c>
      <c r="R95" s="49">
        <v>0.98823528999999999</v>
      </c>
      <c r="S95" s="49">
        <v>0.99136069000000004</v>
      </c>
      <c r="T95" s="49">
        <v>0.99364070000000004</v>
      </c>
      <c r="U95" t="str">
        <f>IF(ABS(MIN(N95:T95)-MAX(N95:T95))&gt;0.05, 1, "")</f>
        <v/>
      </c>
      <c r="V95" s="49">
        <f>N95-I95</f>
        <v>0</v>
      </c>
      <c r="Y95">
        <v>2004</v>
      </c>
      <c r="Z95">
        <v>2005</v>
      </c>
      <c r="AA95">
        <v>2006</v>
      </c>
      <c r="AB95">
        <v>2007</v>
      </c>
      <c r="AC95">
        <v>2008</v>
      </c>
      <c r="AD95">
        <v>2009</v>
      </c>
      <c r="AE95">
        <v>2010</v>
      </c>
      <c r="AF95">
        <v>2011</v>
      </c>
    </row>
    <row r="96" spans="1:38">
      <c r="A96" t="s">
        <v>42</v>
      </c>
      <c r="B96" s="49">
        <v>0.93733361000000004</v>
      </c>
      <c r="C96" s="49">
        <v>0.96875</v>
      </c>
      <c r="D96" s="49">
        <v>0.99006563999999997</v>
      </c>
      <c r="E96" s="49">
        <v>0.97856794999999996</v>
      </c>
      <c r="F96" s="49">
        <v>0.97960199000000003</v>
      </c>
      <c r="G96" s="49">
        <v>0.95776333999999996</v>
      </c>
      <c r="H96" s="49">
        <v>0.96761204000000001</v>
      </c>
      <c r="I96" s="49">
        <v>0.93340592</v>
      </c>
      <c r="J96">
        <f t="shared" ref="J96:J126" si="1">IF(ABS(MIN(B96:I96)-MAX(B96:I96))&gt;0.05, 1, "")</f>
        <v>1</v>
      </c>
      <c r="L96" t="s">
        <v>42</v>
      </c>
      <c r="M96" s="50">
        <v>0</v>
      </c>
      <c r="N96" s="50">
        <v>0.93522046999999997</v>
      </c>
      <c r="O96" s="49">
        <v>0.98470544000000004</v>
      </c>
      <c r="P96" s="49">
        <v>0.97292418999999997</v>
      </c>
      <c r="Q96" s="49">
        <v>0.98056275000000004</v>
      </c>
      <c r="R96" s="49">
        <v>0.97819548999999995</v>
      </c>
      <c r="S96" s="49">
        <v>0.97592203</v>
      </c>
      <c r="T96" s="49">
        <v>0.98980537999999996</v>
      </c>
      <c r="U96">
        <f t="shared" ref="U96:U126" si="2">IF(ABS(MIN(N96:T96)-MAX(N96:T96))&gt;0.05, 1, "")</f>
        <v>1</v>
      </c>
      <c r="V96" s="49">
        <f t="shared" ref="V96:V126" si="3">N96-I96</f>
        <v>1.8145499999999704E-3</v>
      </c>
      <c r="W96" s="68"/>
      <c r="X96" t="s">
        <v>11</v>
      </c>
      <c r="Y96" s="49">
        <v>0.81200097000000004</v>
      </c>
      <c r="Z96" s="49">
        <v>0.86205001000000003</v>
      </c>
      <c r="AA96" s="49">
        <v>0.78476246000000005</v>
      </c>
      <c r="AB96" s="49">
        <v>0.93151479999999998</v>
      </c>
      <c r="AC96" s="49">
        <v>0.90472028000000004</v>
      </c>
      <c r="AD96" s="49">
        <v>0.88840326000000003</v>
      </c>
      <c r="AE96" s="49">
        <v>0.87526881999999995</v>
      </c>
      <c r="AF96" s="49">
        <v>0.91773503999999995</v>
      </c>
      <c r="AG96" s="49">
        <f>AVERAGE(Y96:AF96, Z105:AF105)</f>
        <v>0.87835467333333339</v>
      </c>
    </row>
    <row r="97" spans="1:32">
      <c r="A97" t="s">
        <v>147</v>
      </c>
      <c r="B97" s="49" t="s">
        <v>266</v>
      </c>
      <c r="C97" s="49" t="s">
        <v>266</v>
      </c>
      <c r="D97" s="49" t="s">
        <v>266</v>
      </c>
      <c r="E97" s="49">
        <v>0.95460674000000001</v>
      </c>
      <c r="F97" s="49">
        <v>0.98310388000000004</v>
      </c>
      <c r="G97" s="49">
        <v>0.99038780000000004</v>
      </c>
      <c r="H97" s="49">
        <v>0.99406806000000003</v>
      </c>
      <c r="I97" s="50">
        <v>0</v>
      </c>
      <c r="J97">
        <f t="shared" si="1"/>
        <v>1</v>
      </c>
      <c r="L97" t="s">
        <v>147</v>
      </c>
      <c r="M97" s="50">
        <v>0</v>
      </c>
      <c r="N97" s="49">
        <v>0.99513308</v>
      </c>
      <c r="O97" s="49">
        <v>0.99466224999999997</v>
      </c>
      <c r="P97" s="49">
        <v>0.99610726999999999</v>
      </c>
      <c r="Q97" s="49">
        <v>0.99094322999999995</v>
      </c>
      <c r="R97" s="49">
        <v>0.99171889000000002</v>
      </c>
      <c r="S97" s="49">
        <v>0.99204800999999998</v>
      </c>
      <c r="T97" s="49">
        <v>0.99359165000000005</v>
      </c>
      <c r="U97" t="str">
        <f t="shared" si="2"/>
        <v/>
      </c>
      <c r="V97" s="50">
        <f t="shared" si="3"/>
        <v>0.99513308</v>
      </c>
      <c r="X97" t="s">
        <v>208</v>
      </c>
      <c r="Y97" s="49">
        <v>0.29721265000000002</v>
      </c>
      <c r="Z97" s="49">
        <v>0.94485467000000001</v>
      </c>
      <c r="AA97" s="49">
        <v>0.93751021999999995</v>
      </c>
      <c r="AB97" s="49">
        <v>0.99573979999999995</v>
      </c>
      <c r="AC97" s="49">
        <v>0.99649882999999995</v>
      </c>
      <c r="AD97" s="49">
        <v>0.99548002000000002</v>
      </c>
      <c r="AE97" s="49">
        <v>0.98506165999999995</v>
      </c>
      <c r="AF97" s="49">
        <v>0</v>
      </c>
    </row>
    <row r="98" spans="1:32">
      <c r="A98" t="s">
        <v>62</v>
      </c>
      <c r="B98" s="49" t="s">
        <v>266</v>
      </c>
      <c r="C98" s="49" t="s">
        <v>266</v>
      </c>
      <c r="D98" s="49" t="s">
        <v>266</v>
      </c>
      <c r="E98" s="49">
        <v>0.98654909999999996</v>
      </c>
      <c r="F98" s="49">
        <v>0.99035598000000002</v>
      </c>
      <c r="G98" s="49">
        <v>0.99071925999999999</v>
      </c>
      <c r="H98" s="49">
        <v>0.99235278999999998</v>
      </c>
      <c r="I98" s="49">
        <v>0.99391211999999995</v>
      </c>
      <c r="J98" t="str">
        <f t="shared" si="1"/>
        <v/>
      </c>
      <c r="L98" t="s">
        <v>62</v>
      </c>
      <c r="M98" s="49">
        <v>0.99235278999999998</v>
      </c>
      <c r="N98" s="49">
        <v>0.99391211999999995</v>
      </c>
      <c r="O98" s="49">
        <v>0.99401516000000001</v>
      </c>
      <c r="P98" s="49">
        <v>0.98785654000000001</v>
      </c>
      <c r="Q98" s="49">
        <v>0.99098421999999997</v>
      </c>
      <c r="R98" s="49">
        <v>0.98947512000000004</v>
      </c>
      <c r="S98" s="50">
        <v>0.95376247000000003</v>
      </c>
      <c r="T98" s="49" t="s">
        <v>266</v>
      </c>
      <c r="U98" t="str">
        <f t="shared" si="2"/>
        <v/>
      </c>
      <c r="V98" s="49">
        <f t="shared" si="3"/>
        <v>0</v>
      </c>
      <c r="X98" t="s">
        <v>36</v>
      </c>
      <c r="Y98" s="49">
        <v>0.96269800999999999</v>
      </c>
      <c r="Z98" s="49">
        <v>0.96901981000000004</v>
      </c>
      <c r="AA98" s="49">
        <v>0.95637768999999995</v>
      </c>
      <c r="AB98" s="49">
        <v>0.92763874000000002</v>
      </c>
      <c r="AC98" s="49">
        <v>0.98356310000000002</v>
      </c>
      <c r="AD98" s="49">
        <v>0.98052691999999997</v>
      </c>
      <c r="AE98" s="49">
        <v>0.98382438000000005</v>
      </c>
      <c r="AF98" s="49">
        <v>0.97809798000000003</v>
      </c>
    </row>
    <row r="99" spans="1:32">
      <c r="A99" t="s">
        <v>115</v>
      </c>
      <c r="B99" s="49" t="s">
        <v>266</v>
      </c>
      <c r="C99" s="49">
        <v>0.99498852000000004</v>
      </c>
      <c r="D99" s="49">
        <v>0.99358013999999995</v>
      </c>
      <c r="E99" s="49">
        <v>0.99238351000000002</v>
      </c>
      <c r="F99" s="49">
        <v>0.99387515000000004</v>
      </c>
      <c r="G99" s="49">
        <v>0.99598609000000005</v>
      </c>
      <c r="H99" s="49">
        <v>0.99579645999999999</v>
      </c>
      <c r="I99" s="49">
        <v>0.99614807999999999</v>
      </c>
      <c r="J99" t="str">
        <f t="shared" si="1"/>
        <v/>
      </c>
      <c r="L99" t="s">
        <v>115</v>
      </c>
      <c r="M99" s="50">
        <v>0</v>
      </c>
      <c r="N99" s="49">
        <v>0.99614807999999999</v>
      </c>
      <c r="O99" s="49">
        <v>0.99592214999999995</v>
      </c>
      <c r="P99" s="49">
        <v>0.99653132</v>
      </c>
      <c r="Q99" s="49">
        <v>0.99636859</v>
      </c>
      <c r="R99" s="49">
        <v>0.99567985000000003</v>
      </c>
      <c r="S99" s="49">
        <v>0.99734107000000005</v>
      </c>
      <c r="T99" s="49">
        <v>0.99795268000000004</v>
      </c>
      <c r="U99" t="str">
        <f t="shared" si="2"/>
        <v/>
      </c>
      <c r="V99" s="49">
        <f t="shared" si="3"/>
        <v>0</v>
      </c>
      <c r="X99" t="s">
        <v>160</v>
      </c>
      <c r="Y99" s="49" t="s">
        <v>266</v>
      </c>
      <c r="Z99" s="49">
        <v>0.82055924000000002</v>
      </c>
      <c r="AA99" s="49">
        <v>0.90640030000000005</v>
      </c>
      <c r="AB99" s="49">
        <v>0.89998396999999997</v>
      </c>
      <c r="AC99" s="49">
        <v>0.90179003000000002</v>
      </c>
      <c r="AD99" s="49">
        <v>0.89883941999999994</v>
      </c>
      <c r="AE99" s="49">
        <v>0.90084034000000002</v>
      </c>
      <c r="AF99" s="49">
        <v>0.89458970999999998</v>
      </c>
    </row>
    <row r="100" spans="1:32">
      <c r="A100" t="s">
        <v>262</v>
      </c>
      <c r="B100" s="49" t="s">
        <v>266</v>
      </c>
      <c r="C100" s="49">
        <v>0.99563519</v>
      </c>
      <c r="D100" s="49">
        <v>0.99646018000000003</v>
      </c>
      <c r="E100" s="49">
        <v>0.99854226999999995</v>
      </c>
      <c r="F100" s="49">
        <v>0.99631029000000004</v>
      </c>
      <c r="G100" s="49">
        <v>0.99514161999999995</v>
      </c>
      <c r="H100" s="49">
        <v>0.99827803999999998</v>
      </c>
      <c r="I100" s="49">
        <v>0.99904705000000005</v>
      </c>
      <c r="J100" t="str">
        <f t="shared" si="1"/>
        <v/>
      </c>
      <c r="L100" t="s">
        <v>262</v>
      </c>
      <c r="M100" s="50">
        <v>0</v>
      </c>
      <c r="N100" s="49">
        <v>0.99904705000000005</v>
      </c>
      <c r="O100" s="49">
        <v>0.99830651999999998</v>
      </c>
      <c r="P100" s="49">
        <v>0.99732314</v>
      </c>
      <c r="Q100" s="49">
        <v>0.99693414999999996</v>
      </c>
      <c r="R100" s="49">
        <v>0.99809859999999995</v>
      </c>
      <c r="S100" s="49">
        <v>0.99861617999999996</v>
      </c>
      <c r="T100" s="49">
        <v>0.99762083999999995</v>
      </c>
      <c r="U100" t="str">
        <f t="shared" si="2"/>
        <v/>
      </c>
      <c r="V100" s="49">
        <f t="shared" si="3"/>
        <v>0</v>
      </c>
      <c r="X100" t="s">
        <v>0</v>
      </c>
      <c r="Y100" s="49">
        <v>0.93967391</v>
      </c>
      <c r="Z100" s="49">
        <v>0.94330879999999995</v>
      </c>
      <c r="AA100" s="49">
        <v>0.97600662000000005</v>
      </c>
      <c r="AB100" s="49">
        <v>0.97867234999999997</v>
      </c>
      <c r="AC100" s="49">
        <v>0.97917854999999998</v>
      </c>
      <c r="AD100" s="49">
        <v>0.98137748000000002</v>
      </c>
      <c r="AE100" s="49">
        <v>0.96123789000000004</v>
      </c>
      <c r="AF100" s="49">
        <v>0.91699322999999999</v>
      </c>
    </row>
    <row r="101" spans="1:32">
      <c r="A101" t="s">
        <v>49</v>
      </c>
      <c r="B101" s="49" t="s">
        <v>266</v>
      </c>
      <c r="C101" s="49">
        <v>0.98379366999999995</v>
      </c>
      <c r="D101" s="49">
        <v>0.95812975</v>
      </c>
      <c r="E101" s="49">
        <v>0.93088468000000002</v>
      </c>
      <c r="F101" s="49">
        <v>0.97556215999999996</v>
      </c>
      <c r="G101" s="49">
        <v>0.98311380999999998</v>
      </c>
      <c r="H101" s="49">
        <v>0.98738144000000005</v>
      </c>
      <c r="I101" s="49">
        <v>0.99499753999999996</v>
      </c>
      <c r="J101">
        <f t="shared" si="1"/>
        <v>1</v>
      </c>
      <c r="L101" t="s">
        <v>49</v>
      </c>
      <c r="M101" s="50">
        <v>0</v>
      </c>
      <c r="N101" s="49">
        <v>0.99499753999999996</v>
      </c>
      <c r="O101" s="49">
        <v>0.99261683000000001</v>
      </c>
      <c r="P101" s="49">
        <v>0.99250771000000004</v>
      </c>
      <c r="Q101" s="49">
        <v>0.99369936999999997</v>
      </c>
      <c r="R101" s="49">
        <v>0.99417334000000002</v>
      </c>
      <c r="S101" s="49">
        <v>0.99309153999999999</v>
      </c>
      <c r="T101" s="49">
        <v>0.99327149999999997</v>
      </c>
      <c r="U101" t="str">
        <f t="shared" si="2"/>
        <v/>
      </c>
      <c r="V101" s="49">
        <f t="shared" si="3"/>
        <v>0</v>
      </c>
      <c r="X101" t="s">
        <v>71</v>
      </c>
      <c r="Y101" s="49">
        <v>0.91347381999999999</v>
      </c>
      <c r="Z101" s="49">
        <v>0.86851904999999996</v>
      </c>
      <c r="AA101" s="49">
        <v>0.87958630999999998</v>
      </c>
      <c r="AB101" s="49">
        <v>0.93100276000000004</v>
      </c>
      <c r="AC101" s="49">
        <v>0.91520071999999997</v>
      </c>
      <c r="AD101" s="49">
        <v>0.91102786000000002</v>
      </c>
      <c r="AE101" s="49">
        <v>0.91472677999999996</v>
      </c>
      <c r="AF101" s="49">
        <v>0.91231342999999998</v>
      </c>
    </row>
    <row r="102" spans="1:32">
      <c r="A102" t="s">
        <v>11</v>
      </c>
      <c r="B102" s="49">
        <v>0.40375360999999999</v>
      </c>
      <c r="C102" s="49">
        <v>0.42587564</v>
      </c>
      <c r="D102" s="50">
        <v>0.38398299000000002</v>
      </c>
      <c r="E102" s="49">
        <v>0.45109611999999999</v>
      </c>
      <c r="F102" s="49">
        <v>0.44306507000000001</v>
      </c>
      <c r="G102" s="49">
        <v>0.42738996000000001</v>
      </c>
      <c r="H102" s="49">
        <v>0.42332838</v>
      </c>
      <c r="I102" s="49">
        <v>0.43231002000000002</v>
      </c>
      <c r="J102">
        <f t="shared" si="1"/>
        <v>1</v>
      </c>
      <c r="L102" t="s">
        <v>11</v>
      </c>
      <c r="M102" s="50">
        <v>0</v>
      </c>
      <c r="N102" s="49">
        <v>0.44069786999999999</v>
      </c>
      <c r="O102" s="49">
        <v>0.43326418</v>
      </c>
      <c r="P102" s="49">
        <v>0.44025702999999999</v>
      </c>
      <c r="Q102" s="50">
        <v>0.36118508999999999</v>
      </c>
      <c r="R102" s="49">
        <v>0.41998059999999998</v>
      </c>
      <c r="S102" s="49">
        <v>0.47608731999999998</v>
      </c>
      <c r="T102" s="49">
        <v>0.47499999999999998</v>
      </c>
      <c r="U102">
        <f t="shared" si="2"/>
        <v>1</v>
      </c>
      <c r="V102" s="49">
        <f t="shared" si="3"/>
        <v>8.3878499999999745E-3</v>
      </c>
      <c r="X102" t="s">
        <v>15</v>
      </c>
      <c r="Y102" s="49" t="s">
        <v>266</v>
      </c>
      <c r="Z102" s="49">
        <v>0.90447838000000003</v>
      </c>
      <c r="AA102" s="49">
        <v>0.94317424999999999</v>
      </c>
      <c r="AB102" s="49">
        <v>0.94334278000000005</v>
      </c>
      <c r="AC102" s="49">
        <v>0.94879380999999996</v>
      </c>
      <c r="AD102" s="49">
        <v>0.94750948999999995</v>
      </c>
      <c r="AE102" s="49">
        <v>0.95615629000000002</v>
      </c>
      <c r="AF102" s="49">
        <v>0.95530194999999996</v>
      </c>
    </row>
    <row r="103" spans="1:32">
      <c r="A103" t="s">
        <v>263</v>
      </c>
      <c r="B103" s="49">
        <v>0.98425196999999998</v>
      </c>
      <c r="C103" s="49">
        <v>0.98794179000000004</v>
      </c>
      <c r="D103" s="49">
        <v>0.99367278999999997</v>
      </c>
      <c r="E103" s="49">
        <v>0.99230768999999996</v>
      </c>
      <c r="F103" s="49">
        <v>0.99355647000000002</v>
      </c>
      <c r="G103" s="49">
        <v>0.98767773000000003</v>
      </c>
      <c r="H103" s="49">
        <v>0.98966942000000002</v>
      </c>
      <c r="I103" s="49">
        <v>0.98473736000000001</v>
      </c>
      <c r="J103" t="str">
        <f t="shared" si="1"/>
        <v/>
      </c>
      <c r="L103" t="s">
        <v>263</v>
      </c>
      <c r="M103" s="49">
        <v>0.98966942000000002</v>
      </c>
      <c r="N103" s="49">
        <v>0.98473736000000001</v>
      </c>
      <c r="O103" s="49">
        <v>0.98270210999999996</v>
      </c>
      <c r="P103" s="49">
        <v>0.98255714999999999</v>
      </c>
      <c r="Q103" s="49">
        <v>0.97418830999999995</v>
      </c>
      <c r="R103" s="49">
        <v>0.98163164000000003</v>
      </c>
      <c r="S103" s="49">
        <v>0.98531250000000004</v>
      </c>
      <c r="T103" s="49">
        <v>0.98683001999999997</v>
      </c>
      <c r="U103" t="str">
        <f t="shared" si="2"/>
        <v/>
      </c>
      <c r="V103" s="49">
        <f t="shared" si="3"/>
        <v>0</v>
      </c>
      <c r="X103" t="s">
        <v>337</v>
      </c>
    </row>
    <row r="104" spans="1:32">
      <c r="A104" t="s">
        <v>19</v>
      </c>
      <c r="B104" s="49">
        <v>0.93030921</v>
      </c>
      <c r="C104" s="49">
        <v>0.94079911999999999</v>
      </c>
      <c r="D104" s="49">
        <v>0.94172831000000001</v>
      </c>
      <c r="E104" s="49">
        <v>0.94579199000000003</v>
      </c>
      <c r="F104" s="49">
        <v>0.95288205000000004</v>
      </c>
      <c r="G104" s="49">
        <v>0.95859872999999995</v>
      </c>
      <c r="H104" s="49">
        <v>0.96034176999999998</v>
      </c>
      <c r="I104" s="49">
        <v>0.96168328000000003</v>
      </c>
      <c r="J104" t="str">
        <f t="shared" si="1"/>
        <v/>
      </c>
      <c r="L104" t="s">
        <v>19</v>
      </c>
      <c r="M104" s="50">
        <v>0</v>
      </c>
      <c r="N104" s="49">
        <v>0.96168328000000003</v>
      </c>
      <c r="O104" s="49">
        <v>0.96601822000000004</v>
      </c>
      <c r="P104" s="49">
        <v>0.97248614</v>
      </c>
      <c r="Q104" s="49">
        <v>0.96603260999999996</v>
      </c>
      <c r="R104" s="49">
        <v>0.97957992999999999</v>
      </c>
      <c r="S104" s="49">
        <v>0.97156788999999999</v>
      </c>
      <c r="T104" s="49">
        <v>0.97083483000000004</v>
      </c>
      <c r="U104" t="str">
        <f t="shared" si="2"/>
        <v/>
      </c>
      <c r="V104" s="49">
        <f t="shared" si="3"/>
        <v>0</v>
      </c>
      <c r="Y104">
        <v>2010</v>
      </c>
      <c r="Z104">
        <v>2011</v>
      </c>
      <c r="AA104">
        <v>2012</v>
      </c>
      <c r="AB104">
        <v>2013</v>
      </c>
      <c r="AC104">
        <v>2014</v>
      </c>
      <c r="AD104">
        <v>2015</v>
      </c>
      <c r="AE104">
        <v>2016</v>
      </c>
      <c r="AF104">
        <v>2017</v>
      </c>
    </row>
    <row r="105" spans="1:32">
      <c r="A105" t="s">
        <v>72</v>
      </c>
      <c r="B105" s="49">
        <v>0.94988463000000001</v>
      </c>
      <c r="C105" s="49">
        <v>0.94315775000000002</v>
      </c>
      <c r="D105" s="49">
        <v>0.93045708000000005</v>
      </c>
      <c r="E105" s="49">
        <v>0.94320897999999997</v>
      </c>
      <c r="F105" s="49">
        <v>0.94781353000000002</v>
      </c>
      <c r="G105" s="49">
        <v>0.93849903000000001</v>
      </c>
      <c r="H105" s="49">
        <v>0.93784571000000005</v>
      </c>
      <c r="I105" s="49">
        <v>0.93884511999999998</v>
      </c>
      <c r="J105" t="str">
        <f t="shared" si="1"/>
        <v/>
      </c>
      <c r="L105" t="s">
        <v>72</v>
      </c>
      <c r="M105" s="49">
        <v>0.93784571000000005</v>
      </c>
      <c r="N105" s="49">
        <v>0.93884511999999998</v>
      </c>
      <c r="O105" s="49">
        <v>0.95926752999999998</v>
      </c>
      <c r="P105" s="49">
        <v>0.94211982000000005</v>
      </c>
      <c r="Q105" s="49">
        <v>0.96139894000000004</v>
      </c>
      <c r="R105" s="49">
        <v>0.95284243000000002</v>
      </c>
      <c r="S105" s="49">
        <v>0.94867389000000002</v>
      </c>
      <c r="T105" s="49">
        <v>0.96186638000000002</v>
      </c>
      <c r="U105" t="str">
        <f t="shared" si="2"/>
        <v/>
      </c>
      <c r="V105" s="49">
        <f t="shared" si="3"/>
        <v>0</v>
      </c>
      <c r="X105" t="s">
        <v>11</v>
      </c>
      <c r="Y105" s="49">
        <v>0</v>
      </c>
      <c r="Z105" s="49">
        <v>0.93554130999999996</v>
      </c>
      <c r="AA105" s="49">
        <v>0.90764215999999998</v>
      </c>
      <c r="AB105" s="49">
        <v>0.90958019000000001</v>
      </c>
      <c r="AC105" s="49">
        <v>0.74647403000000001</v>
      </c>
      <c r="AD105" s="49">
        <v>0.85068761999999998</v>
      </c>
      <c r="AE105" s="49">
        <v>0.93672131000000003</v>
      </c>
      <c r="AF105" s="49">
        <v>0.91221783999999995</v>
      </c>
    </row>
    <row r="106" spans="1:32">
      <c r="A106" t="s">
        <v>208</v>
      </c>
      <c r="B106" s="50">
        <v>0.14818862999999999</v>
      </c>
      <c r="C106" s="49">
        <v>0.45647059000000001</v>
      </c>
      <c r="D106" s="49">
        <v>0.45315094</v>
      </c>
      <c r="E106" s="49">
        <v>0.48457061000000001</v>
      </c>
      <c r="F106" s="49">
        <v>0.48963709</v>
      </c>
      <c r="G106" s="49">
        <v>0.49121241999999998</v>
      </c>
      <c r="H106" s="49">
        <v>0.49099567</v>
      </c>
      <c r="I106" s="50">
        <v>0</v>
      </c>
      <c r="J106">
        <f t="shared" si="1"/>
        <v>1</v>
      </c>
      <c r="L106" t="s">
        <v>208</v>
      </c>
      <c r="M106" s="50">
        <v>0</v>
      </c>
      <c r="N106" s="49">
        <v>0.48455084999999998</v>
      </c>
      <c r="O106" s="49">
        <v>0.49209468000000001</v>
      </c>
      <c r="P106" s="49">
        <v>0.49863387999999997</v>
      </c>
      <c r="Q106" s="49">
        <v>0.49694537</v>
      </c>
      <c r="R106" s="49">
        <v>0.49243041999999998</v>
      </c>
      <c r="S106" s="49">
        <v>0.49380531</v>
      </c>
      <c r="T106" s="49">
        <v>0.49802181000000001</v>
      </c>
      <c r="U106" t="str">
        <f t="shared" si="2"/>
        <v/>
      </c>
      <c r="V106" s="50">
        <f t="shared" si="3"/>
        <v>0.48455084999999998</v>
      </c>
      <c r="X106" t="s">
        <v>208</v>
      </c>
      <c r="Y106" s="49">
        <v>0</v>
      </c>
      <c r="Z106" s="49">
        <v>0.98563995999999998</v>
      </c>
      <c r="AA106" s="49">
        <v>0.99226561000000002</v>
      </c>
      <c r="AB106" s="49">
        <v>0.99658703000000004</v>
      </c>
      <c r="AC106" s="49">
        <v>0.99754730000000003</v>
      </c>
      <c r="AD106" s="49">
        <v>0.99614891000000005</v>
      </c>
      <c r="AE106" s="49">
        <v>0.99624131000000005</v>
      </c>
      <c r="AF106" s="49">
        <v>0.99690941</v>
      </c>
    </row>
    <row r="107" spans="1:32">
      <c r="A107" t="s">
        <v>53</v>
      </c>
      <c r="B107" s="49">
        <v>0.96529195999999995</v>
      </c>
      <c r="C107" s="49">
        <v>0.96431935000000002</v>
      </c>
      <c r="D107" s="49">
        <v>0.96080432999999998</v>
      </c>
      <c r="E107" s="49">
        <v>0.95383722000000004</v>
      </c>
      <c r="F107" s="50">
        <v>0.87144383000000003</v>
      </c>
      <c r="G107" s="49">
        <v>0.91500689999999996</v>
      </c>
      <c r="H107" s="49">
        <v>0.87565758000000005</v>
      </c>
      <c r="I107" s="50">
        <v>0.82600613000000001</v>
      </c>
      <c r="J107">
        <f t="shared" si="1"/>
        <v>1</v>
      </c>
      <c r="L107" t="s">
        <v>53</v>
      </c>
      <c r="M107" s="50">
        <v>0</v>
      </c>
      <c r="N107" s="50">
        <v>0.81001951999999999</v>
      </c>
      <c r="O107" s="49">
        <v>0.89700027000000004</v>
      </c>
      <c r="P107" s="49">
        <v>0.89638174000000004</v>
      </c>
      <c r="Q107" s="49">
        <v>0.85672769999999998</v>
      </c>
      <c r="R107" s="49">
        <v>0.86612999000000002</v>
      </c>
      <c r="S107" s="49">
        <v>0.86601885000000001</v>
      </c>
      <c r="T107" s="49">
        <v>0.86639633999999999</v>
      </c>
      <c r="U107">
        <f t="shared" si="2"/>
        <v>1</v>
      </c>
      <c r="V107" s="49">
        <f t="shared" si="3"/>
        <v>-1.5986610000000012E-2</v>
      </c>
      <c r="X107" t="s">
        <v>36</v>
      </c>
      <c r="Y107" s="49">
        <v>0.98382438000000005</v>
      </c>
      <c r="Z107" s="49">
        <v>0.97809798000000003</v>
      </c>
      <c r="AA107" s="49">
        <v>0.98844597999999995</v>
      </c>
      <c r="AB107" s="49">
        <v>0.98092486000000001</v>
      </c>
      <c r="AC107" s="49">
        <v>0</v>
      </c>
      <c r="AD107" s="49">
        <v>0</v>
      </c>
      <c r="AE107" s="49">
        <v>0</v>
      </c>
      <c r="AF107" s="49" t="s">
        <v>266</v>
      </c>
    </row>
    <row r="108" spans="1:32">
      <c r="A108" t="s">
        <v>264</v>
      </c>
      <c r="B108" s="49" t="s">
        <v>266</v>
      </c>
      <c r="C108" s="49" t="s">
        <v>266</v>
      </c>
      <c r="D108" s="49" t="s">
        <v>266</v>
      </c>
      <c r="E108" s="49" t="s">
        <v>266</v>
      </c>
      <c r="F108" s="49" t="s">
        <v>266</v>
      </c>
      <c r="G108" s="49" t="s">
        <v>266</v>
      </c>
      <c r="H108" s="49">
        <v>0.96506848999999995</v>
      </c>
      <c r="I108" s="49">
        <v>0.93591318999999995</v>
      </c>
      <c r="J108" t="str">
        <f t="shared" si="1"/>
        <v/>
      </c>
      <c r="L108" t="s">
        <v>264</v>
      </c>
      <c r="M108" s="50">
        <v>0</v>
      </c>
      <c r="N108" s="49">
        <v>0.93591318999999995</v>
      </c>
      <c r="O108" s="49">
        <v>0.96170602999999999</v>
      </c>
      <c r="P108" s="49">
        <v>0.99126528999999997</v>
      </c>
      <c r="Q108" s="49">
        <v>0.99155609</v>
      </c>
      <c r="R108" s="49">
        <v>0.99455705999999999</v>
      </c>
      <c r="S108" s="49">
        <v>0.98035075999999999</v>
      </c>
      <c r="T108" s="50">
        <v>0.92717612000000005</v>
      </c>
      <c r="U108">
        <f t="shared" si="2"/>
        <v>1</v>
      </c>
      <c r="V108" s="49">
        <f t="shared" si="3"/>
        <v>0</v>
      </c>
      <c r="X108" t="s">
        <v>160</v>
      </c>
      <c r="Y108" s="49">
        <v>0</v>
      </c>
      <c r="Z108" s="49">
        <v>0.89820752999999998</v>
      </c>
      <c r="AA108" s="49">
        <v>0.90059071999999996</v>
      </c>
      <c r="AB108" s="49">
        <v>0.91049435999999995</v>
      </c>
      <c r="AC108" s="49">
        <v>0.91320884999999996</v>
      </c>
      <c r="AD108" s="49">
        <v>0.92291182000000005</v>
      </c>
      <c r="AE108" s="49">
        <v>0.94409187000000006</v>
      </c>
      <c r="AF108" s="49">
        <v>0.93088521000000002</v>
      </c>
    </row>
    <row r="109" spans="1:32">
      <c r="A109" t="s">
        <v>151</v>
      </c>
      <c r="B109" s="49" t="s">
        <v>266</v>
      </c>
      <c r="C109" s="50">
        <v>0.80769230999999997</v>
      </c>
      <c r="D109" s="49">
        <v>0.99671429</v>
      </c>
      <c r="E109" s="49">
        <v>0.99074074000000001</v>
      </c>
      <c r="F109" s="49">
        <v>0.96608696000000005</v>
      </c>
      <c r="G109" s="49">
        <v>0.99150579000000005</v>
      </c>
      <c r="H109" s="49">
        <v>0.9948361</v>
      </c>
      <c r="I109" s="49">
        <v>0.99407243000000001</v>
      </c>
      <c r="J109">
        <f t="shared" si="1"/>
        <v>1</v>
      </c>
      <c r="L109" t="s">
        <v>151</v>
      </c>
      <c r="M109" s="50">
        <v>0</v>
      </c>
      <c r="N109" s="49">
        <v>0.99407243000000001</v>
      </c>
      <c r="O109" s="49">
        <v>0.99347271000000004</v>
      </c>
      <c r="P109" s="49">
        <v>0.97438033999999996</v>
      </c>
      <c r="Q109" s="49">
        <v>0.98944107000000003</v>
      </c>
      <c r="R109" s="49">
        <v>0.99043130999999995</v>
      </c>
      <c r="S109" s="49">
        <v>0.98461757999999999</v>
      </c>
      <c r="T109" s="50">
        <v>0.89367565999999998</v>
      </c>
      <c r="U109">
        <f t="shared" si="2"/>
        <v>1</v>
      </c>
      <c r="V109" s="49">
        <f t="shared" si="3"/>
        <v>0</v>
      </c>
      <c r="X109" t="s">
        <v>0</v>
      </c>
      <c r="Y109" s="49">
        <v>0</v>
      </c>
      <c r="Z109" s="49">
        <v>0.86854293000000005</v>
      </c>
      <c r="AA109" s="49">
        <v>0.93989665</v>
      </c>
      <c r="AB109" s="49">
        <v>0.97362696999999998</v>
      </c>
      <c r="AC109" s="49">
        <v>0.96776437999999998</v>
      </c>
      <c r="AD109" s="49">
        <v>0.97067528000000003</v>
      </c>
      <c r="AE109" s="49">
        <v>0.95579000000000003</v>
      </c>
      <c r="AF109" s="49">
        <v>0.97225368000000001</v>
      </c>
    </row>
    <row r="110" spans="1:32">
      <c r="A110" t="s">
        <v>39</v>
      </c>
      <c r="B110" s="49">
        <v>0.96450047999999999</v>
      </c>
      <c r="C110" s="49">
        <v>0.96481148999999999</v>
      </c>
      <c r="D110" s="49">
        <v>0.96264033999999998</v>
      </c>
      <c r="E110" s="49">
        <v>0.96409409999999995</v>
      </c>
      <c r="F110" s="49">
        <v>0.95552433999999997</v>
      </c>
      <c r="G110" s="49">
        <v>0.96648595000000004</v>
      </c>
      <c r="H110" s="49">
        <v>0.95838084000000001</v>
      </c>
      <c r="I110" s="50">
        <v>0</v>
      </c>
      <c r="J110">
        <f t="shared" si="1"/>
        <v>1</v>
      </c>
      <c r="L110" t="s">
        <v>39</v>
      </c>
      <c r="M110" s="50">
        <v>0</v>
      </c>
      <c r="N110" s="49">
        <v>0.97237236999999999</v>
      </c>
      <c r="O110" s="49">
        <v>0.96035839999999995</v>
      </c>
      <c r="P110" s="49">
        <v>0.95974683999999999</v>
      </c>
      <c r="Q110" s="49">
        <v>0.95511168000000002</v>
      </c>
      <c r="R110" s="49">
        <v>0.95158208</v>
      </c>
      <c r="S110" s="49">
        <v>0.93585158999999996</v>
      </c>
      <c r="T110" s="49">
        <v>0.94507233000000002</v>
      </c>
      <c r="U110" t="str">
        <f t="shared" si="2"/>
        <v/>
      </c>
      <c r="V110" s="50">
        <f t="shared" si="3"/>
        <v>0.97237236999999999</v>
      </c>
      <c r="X110" t="s">
        <v>71</v>
      </c>
      <c r="Y110" s="49">
        <v>0</v>
      </c>
      <c r="Z110" s="49">
        <v>0.91204691000000004</v>
      </c>
      <c r="AA110" s="49">
        <v>0.97310039000000004</v>
      </c>
      <c r="AB110" s="49">
        <v>0.97804208999999998</v>
      </c>
      <c r="AC110" s="49">
        <v>0.98538205999999995</v>
      </c>
      <c r="AD110" s="49">
        <v>0.97252395999999997</v>
      </c>
      <c r="AE110" s="49">
        <v>0.98675710999999999</v>
      </c>
      <c r="AF110" s="49">
        <v>0.98976744000000005</v>
      </c>
    </row>
    <row r="111" spans="1:32">
      <c r="A111" t="s">
        <v>36</v>
      </c>
      <c r="B111" s="49">
        <v>0.42721088000000002</v>
      </c>
      <c r="C111" s="49">
        <v>0.42675016999999998</v>
      </c>
      <c r="D111" s="49">
        <v>0.42419789000000002</v>
      </c>
      <c r="E111" s="49">
        <v>0.40848107</v>
      </c>
      <c r="F111" s="49">
        <v>0.43503752000000001</v>
      </c>
      <c r="G111" s="49">
        <v>0.44444444</v>
      </c>
      <c r="H111" s="49">
        <v>0.44511239000000002</v>
      </c>
      <c r="I111" s="49">
        <v>0.43323971999999999</v>
      </c>
      <c r="J111" t="str">
        <f t="shared" si="1"/>
        <v/>
      </c>
      <c r="L111" t="s">
        <v>36</v>
      </c>
      <c r="M111" s="49">
        <v>0.44511239000000002</v>
      </c>
      <c r="N111" s="49">
        <v>0.43323971999999999</v>
      </c>
      <c r="O111" s="49">
        <v>0.43492628</v>
      </c>
      <c r="P111" s="49">
        <v>0.42886025</v>
      </c>
      <c r="Q111" s="50">
        <v>0</v>
      </c>
      <c r="R111" s="50">
        <v>0</v>
      </c>
      <c r="S111" s="50">
        <v>0</v>
      </c>
      <c r="T111" s="49" t="s">
        <v>266</v>
      </c>
      <c r="U111">
        <f t="shared" si="2"/>
        <v>1</v>
      </c>
      <c r="V111" s="49">
        <f t="shared" si="3"/>
        <v>0</v>
      </c>
      <c r="X111" t="s">
        <v>15</v>
      </c>
      <c r="Y111" s="49">
        <v>0</v>
      </c>
      <c r="Z111" s="49">
        <v>0.95506418999999998</v>
      </c>
      <c r="AA111" s="49">
        <v>0.95223084000000002</v>
      </c>
      <c r="AB111" s="49">
        <v>0.95365915000000001</v>
      </c>
      <c r="AC111" s="49">
        <v>0.94986143000000001</v>
      </c>
      <c r="AD111" s="49">
        <v>0.95204769</v>
      </c>
      <c r="AE111" s="49">
        <v>0.95499224000000005</v>
      </c>
      <c r="AF111" s="49">
        <v>0.95470043999999998</v>
      </c>
    </row>
    <row r="112" spans="1:32">
      <c r="A112" t="s">
        <v>26</v>
      </c>
      <c r="B112" s="49">
        <v>0.98123853000000005</v>
      </c>
      <c r="C112" s="49">
        <v>0.97270058999999998</v>
      </c>
      <c r="D112" s="49">
        <v>0.98181543000000004</v>
      </c>
      <c r="E112" s="49">
        <v>0.98550947</v>
      </c>
      <c r="F112" s="49">
        <v>0.98438873000000005</v>
      </c>
      <c r="G112" s="49">
        <v>0.98531484000000003</v>
      </c>
      <c r="H112" s="49">
        <v>0.98380310000000004</v>
      </c>
      <c r="I112" s="49">
        <v>0.97360073000000003</v>
      </c>
      <c r="J112" t="str">
        <f t="shared" si="1"/>
        <v/>
      </c>
      <c r="L112" t="s">
        <v>26</v>
      </c>
      <c r="M112" s="50">
        <v>0</v>
      </c>
      <c r="N112" s="49">
        <v>0.97360073000000003</v>
      </c>
      <c r="O112" s="49">
        <v>0.96825490000000003</v>
      </c>
      <c r="P112" s="49">
        <v>0.97732384000000005</v>
      </c>
      <c r="Q112" s="49">
        <v>0.98015943000000005</v>
      </c>
      <c r="R112" s="49">
        <v>0.98134352000000002</v>
      </c>
      <c r="S112" s="49">
        <v>0.98816141000000002</v>
      </c>
      <c r="T112" s="49">
        <v>0.98806243999999999</v>
      </c>
      <c r="U112" t="str">
        <f t="shared" si="2"/>
        <v/>
      </c>
      <c r="V112" s="49">
        <f t="shared" si="3"/>
        <v>0</v>
      </c>
    </row>
    <row r="113" spans="1:38">
      <c r="A113" t="s">
        <v>92</v>
      </c>
      <c r="B113" s="49" t="s">
        <v>266</v>
      </c>
      <c r="C113" s="49">
        <v>0.97612065000000003</v>
      </c>
      <c r="D113" s="49">
        <v>0.97296740000000004</v>
      </c>
      <c r="E113" s="49">
        <v>0.97555471999999999</v>
      </c>
      <c r="F113" s="49">
        <v>0.97098874999999996</v>
      </c>
      <c r="G113" s="49">
        <v>0.97308697</v>
      </c>
      <c r="H113" s="49">
        <v>0.97714515000000002</v>
      </c>
      <c r="I113" s="49">
        <v>0.97439127000000003</v>
      </c>
      <c r="J113" t="str">
        <f t="shared" si="1"/>
        <v/>
      </c>
      <c r="L113" t="s">
        <v>92</v>
      </c>
      <c r="M113" s="50">
        <v>0</v>
      </c>
      <c r="N113" s="49">
        <v>0.97439127000000003</v>
      </c>
      <c r="O113" s="49">
        <v>0.98163265</v>
      </c>
      <c r="P113" s="49">
        <v>0.97944297000000002</v>
      </c>
      <c r="Q113" s="49">
        <v>0.98180637000000004</v>
      </c>
      <c r="R113" s="49">
        <v>0.98242410000000002</v>
      </c>
      <c r="S113" s="49">
        <v>0.98182654999999996</v>
      </c>
      <c r="T113" s="49">
        <v>0.98415492999999998</v>
      </c>
      <c r="U113" t="str">
        <f t="shared" si="2"/>
        <v/>
      </c>
      <c r="V113" s="49">
        <f t="shared" si="3"/>
        <v>0</v>
      </c>
    </row>
    <row r="114" spans="1:38">
      <c r="A114" t="s">
        <v>150</v>
      </c>
      <c r="B114" s="49">
        <v>0.98209188000000003</v>
      </c>
      <c r="C114" s="49">
        <v>0.97845691000000001</v>
      </c>
      <c r="D114" s="49">
        <v>0.98420808000000004</v>
      </c>
      <c r="E114" s="49">
        <v>0.98439938000000005</v>
      </c>
      <c r="F114" s="49">
        <v>0.98915498999999996</v>
      </c>
      <c r="G114" s="49">
        <v>0.98283997999999995</v>
      </c>
      <c r="H114" s="49">
        <v>0.97585887000000004</v>
      </c>
      <c r="I114" s="49">
        <v>0.97859024999999999</v>
      </c>
      <c r="J114" t="str">
        <f t="shared" si="1"/>
        <v/>
      </c>
      <c r="L114" t="s">
        <v>150</v>
      </c>
      <c r="M114" s="50">
        <v>0</v>
      </c>
      <c r="N114" s="49">
        <v>0.97859024999999999</v>
      </c>
      <c r="O114" s="49">
        <v>0.98349633000000003</v>
      </c>
      <c r="P114" s="49">
        <v>0.97297297000000005</v>
      </c>
      <c r="Q114" s="49">
        <v>0.98027841999999998</v>
      </c>
      <c r="R114" s="49">
        <v>0.97168367</v>
      </c>
      <c r="S114" s="49">
        <v>0.99225664000000002</v>
      </c>
      <c r="T114" s="49">
        <v>0.99189419999999995</v>
      </c>
      <c r="U114" t="str">
        <f t="shared" si="2"/>
        <v/>
      </c>
      <c r="V114" s="49">
        <f t="shared" si="3"/>
        <v>0</v>
      </c>
      <c r="Y114" s="49">
        <v>0.81200097000000004</v>
      </c>
      <c r="Z114" s="49">
        <v>0.86205001000000003</v>
      </c>
      <c r="AA114" s="49">
        <v>0.78476246000000005</v>
      </c>
      <c r="AB114" s="49">
        <v>0.93151479999999998</v>
      </c>
      <c r="AC114" s="49">
        <v>0.90472028000000004</v>
      </c>
      <c r="AD114" s="49">
        <v>0.88840326000000003</v>
      </c>
      <c r="AE114" s="49">
        <v>0.87526881999999995</v>
      </c>
      <c r="AF114" s="49">
        <v>0.93554130999999996</v>
      </c>
      <c r="AG114" s="49">
        <v>0.90764215999999998</v>
      </c>
      <c r="AH114" s="49">
        <v>0.90958019000000001</v>
      </c>
      <c r="AI114" s="49">
        <v>0.74647403000000001</v>
      </c>
      <c r="AJ114" s="49">
        <v>0.85068761999999998</v>
      </c>
      <c r="AK114" s="49">
        <v>0.93672131000000003</v>
      </c>
      <c r="AL114" s="49">
        <v>0.91221783999999995</v>
      </c>
    </row>
    <row r="115" spans="1:38">
      <c r="A115" t="s">
        <v>96</v>
      </c>
      <c r="B115" s="49" t="s">
        <v>266</v>
      </c>
      <c r="C115" s="49">
        <v>0.97865139000000001</v>
      </c>
      <c r="D115" s="49">
        <v>0.98983509999999997</v>
      </c>
      <c r="E115" s="49">
        <v>0.98965214000000001</v>
      </c>
      <c r="F115" s="49">
        <v>0.99359215999999995</v>
      </c>
      <c r="G115" s="49">
        <v>0.98375098000000005</v>
      </c>
      <c r="H115" s="49">
        <v>0.99245501999999997</v>
      </c>
      <c r="I115" s="49">
        <v>0.99355415999999996</v>
      </c>
      <c r="J115" t="str">
        <f t="shared" si="1"/>
        <v/>
      </c>
      <c r="L115" t="s">
        <v>96</v>
      </c>
      <c r="M115" s="50">
        <v>0</v>
      </c>
      <c r="N115" s="49">
        <v>0.99355415999999996</v>
      </c>
      <c r="O115" s="49">
        <v>0.99375230000000003</v>
      </c>
      <c r="P115" s="49">
        <v>0.99405536000000005</v>
      </c>
      <c r="Q115" s="49">
        <v>0.99602422999999995</v>
      </c>
      <c r="R115" s="49">
        <v>0.99643594000000002</v>
      </c>
      <c r="S115" s="49">
        <v>0.99587861</v>
      </c>
      <c r="T115" s="49">
        <v>0.98489307000000004</v>
      </c>
      <c r="U115" t="str">
        <f t="shared" si="2"/>
        <v/>
      </c>
      <c r="V115" s="49">
        <f t="shared" si="3"/>
        <v>0</v>
      </c>
      <c r="Y115" s="49">
        <v>0.29721265000000002</v>
      </c>
      <c r="Z115" s="49">
        <v>0.94485467000000001</v>
      </c>
      <c r="AA115" s="49">
        <v>0.93751021999999995</v>
      </c>
      <c r="AB115" s="49">
        <v>0.99573979999999995</v>
      </c>
      <c r="AC115" s="49">
        <v>0.99649882999999995</v>
      </c>
      <c r="AD115" s="49">
        <v>0.99548002000000002</v>
      </c>
      <c r="AE115" s="49">
        <v>0.98506165999999995</v>
      </c>
      <c r="AF115" s="49">
        <v>0.98563995999999998</v>
      </c>
      <c r="AG115" s="49">
        <v>0.99226561000000002</v>
      </c>
      <c r="AH115" s="49">
        <v>0.99658703000000004</v>
      </c>
      <c r="AI115" s="49">
        <v>0.99754730000000003</v>
      </c>
      <c r="AJ115" s="49">
        <v>0.99614891000000005</v>
      </c>
      <c r="AK115" s="49">
        <v>0.99624131000000005</v>
      </c>
      <c r="AL115" s="49">
        <v>0.99690941</v>
      </c>
    </row>
    <row r="116" spans="1:38">
      <c r="A116" t="s">
        <v>68</v>
      </c>
      <c r="B116" s="49" t="s">
        <v>266</v>
      </c>
      <c r="C116" s="49" t="s">
        <v>266</v>
      </c>
      <c r="D116" s="49" t="s">
        <v>266</v>
      </c>
      <c r="E116" s="49">
        <v>0.97728501999999995</v>
      </c>
      <c r="F116" s="49">
        <v>0.97633835999999996</v>
      </c>
      <c r="G116" s="49">
        <v>0.98227637999999995</v>
      </c>
      <c r="H116" s="49">
        <v>0.98184817999999996</v>
      </c>
      <c r="I116" s="49">
        <v>0.98755599999999999</v>
      </c>
      <c r="J116" t="str">
        <f t="shared" si="1"/>
        <v/>
      </c>
      <c r="L116" t="s">
        <v>68</v>
      </c>
      <c r="M116" s="50">
        <v>0</v>
      </c>
      <c r="N116" s="49">
        <v>0.98755599999999999</v>
      </c>
      <c r="O116" s="49">
        <v>0.98241206000000003</v>
      </c>
      <c r="P116" s="49">
        <v>0.98951361000000004</v>
      </c>
      <c r="Q116" s="49">
        <v>0.98879366999999996</v>
      </c>
      <c r="R116" s="49">
        <v>0.98827772999999997</v>
      </c>
      <c r="S116" s="49">
        <v>0.99046955000000003</v>
      </c>
      <c r="T116" s="49">
        <v>0.99476701000000001</v>
      </c>
      <c r="U116" t="str">
        <f t="shared" si="2"/>
        <v/>
      </c>
      <c r="V116" s="49">
        <f t="shared" si="3"/>
        <v>0</v>
      </c>
      <c r="Y116" s="49">
        <v>0.96269800999999999</v>
      </c>
      <c r="Z116" s="49">
        <v>0.96901981000000004</v>
      </c>
      <c r="AA116" s="49">
        <v>0.95637768999999995</v>
      </c>
      <c r="AB116" s="49">
        <v>0.92763874000000002</v>
      </c>
      <c r="AC116" s="49">
        <v>0.98356310000000002</v>
      </c>
      <c r="AD116" s="49">
        <v>0.98052691999999997</v>
      </c>
      <c r="AE116" s="49">
        <v>0.98382438000000005</v>
      </c>
      <c r="AF116" s="49">
        <v>0.97809798000000003</v>
      </c>
      <c r="AG116" s="49">
        <v>0.98844597999999995</v>
      </c>
      <c r="AH116" s="49">
        <v>0.98092486000000001</v>
      </c>
      <c r="AI116" s="49">
        <v>0</v>
      </c>
      <c r="AJ116" s="49">
        <v>0</v>
      </c>
      <c r="AK116" s="49">
        <v>0</v>
      </c>
      <c r="AL116" s="49" t="s">
        <v>266</v>
      </c>
    </row>
    <row r="117" spans="1:38">
      <c r="A117" t="s">
        <v>160</v>
      </c>
      <c r="B117" s="49" t="s">
        <v>266</v>
      </c>
      <c r="C117" s="49">
        <v>0.41999587999999999</v>
      </c>
      <c r="D117" s="49">
        <v>0.46018031999999998</v>
      </c>
      <c r="E117" s="49">
        <v>0.45829251999999998</v>
      </c>
      <c r="F117" s="49">
        <v>0.46418195000000001</v>
      </c>
      <c r="G117" s="49">
        <v>0.46726699999999999</v>
      </c>
      <c r="H117" s="49">
        <v>0.46750981000000003</v>
      </c>
      <c r="I117" s="49">
        <v>0.46086073</v>
      </c>
      <c r="J117" t="str">
        <f t="shared" si="1"/>
        <v/>
      </c>
      <c r="L117" t="s">
        <v>160</v>
      </c>
      <c r="M117" s="50">
        <v>0</v>
      </c>
      <c r="N117" s="49">
        <v>0.46272449999999998</v>
      </c>
      <c r="O117" s="49">
        <v>0.45849802000000001</v>
      </c>
      <c r="P117" s="49">
        <v>0.46295642999999997</v>
      </c>
      <c r="Q117" s="49">
        <v>0.47114441000000001</v>
      </c>
      <c r="R117" s="49">
        <v>0.48062592999999998</v>
      </c>
      <c r="S117" s="49">
        <v>0.49034687999999998</v>
      </c>
      <c r="T117" s="49">
        <v>0.49168178000000001</v>
      </c>
      <c r="U117" t="str">
        <f t="shared" si="2"/>
        <v/>
      </c>
      <c r="V117" s="49">
        <f t="shared" si="3"/>
        <v>1.8637699999999868E-3</v>
      </c>
      <c r="Y117" s="49" t="s">
        <v>266</v>
      </c>
      <c r="Z117" s="49">
        <v>0.82055924000000002</v>
      </c>
      <c r="AA117" s="49">
        <v>0.90640030000000005</v>
      </c>
      <c r="AB117" s="49">
        <v>0.89998396999999997</v>
      </c>
      <c r="AC117" s="49">
        <v>0.90179003000000002</v>
      </c>
      <c r="AD117" s="49">
        <v>0.89883941999999994</v>
      </c>
      <c r="AE117" s="49">
        <v>0.90084034000000002</v>
      </c>
      <c r="AF117" s="49">
        <v>0.89820752999999998</v>
      </c>
      <c r="AG117" s="49">
        <v>0.90059071999999996</v>
      </c>
      <c r="AH117" s="49">
        <v>0.91049435999999995</v>
      </c>
      <c r="AI117" s="49">
        <v>0.91320884999999996</v>
      </c>
      <c r="AJ117" s="49">
        <v>0.92291182000000005</v>
      </c>
      <c r="AK117" s="49">
        <v>0.94409187000000006</v>
      </c>
      <c r="AL117" s="49">
        <v>0.93088521000000002</v>
      </c>
    </row>
    <row r="118" spans="1:38">
      <c r="A118" t="s">
        <v>0</v>
      </c>
      <c r="B118" s="49">
        <v>0.46932681999999998</v>
      </c>
      <c r="C118" s="49">
        <v>0.47489023000000002</v>
      </c>
      <c r="D118" s="49">
        <v>0.51075190999999998</v>
      </c>
      <c r="E118" s="49">
        <v>0.51726081000000002</v>
      </c>
      <c r="F118" s="49">
        <v>0.51300060000000003</v>
      </c>
      <c r="G118" s="49">
        <v>0.51226662999999995</v>
      </c>
      <c r="H118" s="49">
        <v>0.49636804000000001</v>
      </c>
      <c r="I118" s="49">
        <v>0.47281411000000001</v>
      </c>
      <c r="J118" t="str">
        <f t="shared" si="1"/>
        <v/>
      </c>
      <c r="L118" t="s">
        <v>0</v>
      </c>
      <c r="M118" s="50">
        <v>0</v>
      </c>
      <c r="N118" s="49">
        <v>0.44783247999999998</v>
      </c>
      <c r="O118" s="49">
        <v>0.47840532000000002</v>
      </c>
      <c r="P118" s="49">
        <v>0.49729203999999999</v>
      </c>
      <c r="Q118" s="49">
        <v>0.49030666000000001</v>
      </c>
      <c r="R118" s="49">
        <v>0.49424657999999999</v>
      </c>
      <c r="S118" s="49">
        <v>0.49389927</v>
      </c>
      <c r="T118" s="49">
        <v>0.50462894999999997</v>
      </c>
      <c r="U118">
        <f t="shared" si="2"/>
        <v>1</v>
      </c>
      <c r="V118" s="49">
        <f t="shared" si="3"/>
        <v>-2.4981630000000032E-2</v>
      </c>
      <c r="Y118" s="49">
        <v>0.93967391</v>
      </c>
      <c r="Z118" s="49">
        <v>0.94330879999999995</v>
      </c>
      <c r="AA118" s="49">
        <v>0.97600662000000005</v>
      </c>
      <c r="AB118" s="49">
        <v>0.97867234999999997</v>
      </c>
      <c r="AC118" s="49">
        <v>0.97917854999999998</v>
      </c>
      <c r="AD118" s="49">
        <v>0.98137748000000002</v>
      </c>
      <c r="AE118" s="49">
        <v>0.96123789000000004</v>
      </c>
      <c r="AF118" s="49">
        <v>0.86854293000000005</v>
      </c>
      <c r="AG118" s="49">
        <v>0.93989665</v>
      </c>
      <c r="AH118" s="49">
        <v>0.97362696999999998</v>
      </c>
      <c r="AI118" s="49">
        <v>0.96776437999999998</v>
      </c>
      <c r="AJ118" s="49">
        <v>0.97067528000000003</v>
      </c>
      <c r="AK118" s="49">
        <v>0.95579000000000003</v>
      </c>
      <c r="AL118" s="49">
        <v>0.97225368000000001</v>
      </c>
    </row>
    <row r="119" spans="1:38">
      <c r="A119" t="s">
        <v>232</v>
      </c>
      <c r="B119" s="49" t="s">
        <v>266</v>
      </c>
      <c r="C119" s="49">
        <v>0.95850460000000004</v>
      </c>
      <c r="D119" s="49">
        <v>0.96101988999999999</v>
      </c>
      <c r="E119" s="49">
        <v>0.96349065</v>
      </c>
      <c r="F119" s="49">
        <v>0.96399944999999998</v>
      </c>
      <c r="G119" s="49">
        <v>0.96674090999999995</v>
      </c>
      <c r="H119" s="49">
        <v>0.97226864999999996</v>
      </c>
      <c r="I119" s="49">
        <v>0.97222867000000002</v>
      </c>
      <c r="J119" t="str">
        <f t="shared" si="1"/>
        <v/>
      </c>
      <c r="L119" t="s">
        <v>232</v>
      </c>
      <c r="M119" s="50">
        <v>0</v>
      </c>
      <c r="N119" s="49">
        <v>0.97160981000000002</v>
      </c>
      <c r="O119" s="49">
        <v>0.97626179000000002</v>
      </c>
      <c r="P119" s="49">
        <v>0.97528921000000002</v>
      </c>
      <c r="Q119" s="49">
        <v>0.97425726999999995</v>
      </c>
      <c r="R119" s="49">
        <v>0.97527993000000002</v>
      </c>
      <c r="S119" s="49">
        <v>0.96702222000000004</v>
      </c>
      <c r="T119" s="49">
        <v>0.96686848000000003</v>
      </c>
      <c r="U119" t="str">
        <f t="shared" si="2"/>
        <v/>
      </c>
      <c r="V119" s="49">
        <f t="shared" si="3"/>
        <v>-6.1885999999999886E-4</v>
      </c>
      <c r="Y119" s="49">
        <v>0.91347381999999999</v>
      </c>
      <c r="Z119" s="49">
        <v>0.86851904999999996</v>
      </c>
      <c r="AA119" s="49">
        <v>0.87958630999999998</v>
      </c>
      <c r="AB119" s="49">
        <v>0.93100276000000004</v>
      </c>
      <c r="AC119" s="49">
        <v>0.91520071999999997</v>
      </c>
      <c r="AD119" s="49">
        <v>0.91102786000000002</v>
      </c>
      <c r="AE119" s="49">
        <v>0.91472677999999996</v>
      </c>
      <c r="AF119" s="49">
        <v>0.91204691000000004</v>
      </c>
      <c r="AG119" s="49">
        <v>0.97310039000000004</v>
      </c>
      <c r="AH119" s="49">
        <v>0.97804208999999998</v>
      </c>
      <c r="AI119" s="49">
        <v>0.98538205999999995</v>
      </c>
      <c r="AJ119" s="49">
        <v>0.97252395999999997</v>
      </c>
      <c r="AK119" s="49">
        <v>0.98675710999999999</v>
      </c>
      <c r="AL119" s="49">
        <v>0.98976744000000005</v>
      </c>
    </row>
    <row r="120" spans="1:38">
      <c r="A120" t="s">
        <v>183</v>
      </c>
      <c r="B120" s="49">
        <v>0.98972603000000003</v>
      </c>
      <c r="C120" s="49">
        <v>0.98585705999999995</v>
      </c>
      <c r="D120" s="49">
        <v>0.98617604999999997</v>
      </c>
      <c r="E120" s="49">
        <v>0.98303664999999996</v>
      </c>
      <c r="F120" s="49">
        <v>0.98842348999999996</v>
      </c>
      <c r="G120" s="49">
        <v>0.97057638000000002</v>
      </c>
      <c r="H120" s="49">
        <v>0.97477957999999998</v>
      </c>
      <c r="I120" s="49">
        <v>0.98271697000000002</v>
      </c>
      <c r="J120" t="str">
        <f t="shared" si="1"/>
        <v/>
      </c>
      <c r="L120" t="s">
        <v>183</v>
      </c>
      <c r="M120" s="50">
        <v>0</v>
      </c>
      <c r="N120" s="49">
        <v>0.97807098999999997</v>
      </c>
      <c r="O120" s="49">
        <v>0.99227591000000004</v>
      </c>
      <c r="P120" s="49">
        <v>0.98724761000000005</v>
      </c>
      <c r="Q120" s="49">
        <v>0.99261569000000005</v>
      </c>
      <c r="R120" s="49">
        <v>0.99300699000000003</v>
      </c>
      <c r="S120" s="49">
        <v>0.99125943999999999</v>
      </c>
      <c r="T120" s="49">
        <v>0.99074624</v>
      </c>
      <c r="U120" t="str">
        <f t="shared" si="2"/>
        <v/>
      </c>
      <c r="V120" s="49">
        <f t="shared" si="3"/>
        <v>-4.6459800000000495E-3</v>
      </c>
      <c r="Y120" s="49" t="s">
        <v>266</v>
      </c>
      <c r="Z120" s="49">
        <v>0.90447838000000003</v>
      </c>
      <c r="AA120" s="49">
        <v>0.94317424999999999</v>
      </c>
      <c r="AB120" s="49">
        <v>0.94334278000000005</v>
      </c>
      <c r="AC120" s="49">
        <v>0.94879380999999996</v>
      </c>
      <c r="AD120" s="49">
        <v>0.94750948999999995</v>
      </c>
      <c r="AE120" s="49">
        <v>0.95615629000000002</v>
      </c>
      <c r="AF120" s="49">
        <v>0.95506418999999998</v>
      </c>
      <c r="AG120" s="49">
        <v>0.95223084000000002</v>
      </c>
      <c r="AH120" s="49">
        <v>0.95365915000000001</v>
      </c>
      <c r="AI120" s="49">
        <v>0.94986143000000001</v>
      </c>
      <c r="AJ120" s="49">
        <v>0.95204769</v>
      </c>
      <c r="AK120" s="49">
        <v>0.95499224000000005</v>
      </c>
      <c r="AL120" s="49">
        <v>0.95470043999999998</v>
      </c>
    </row>
    <row r="121" spans="1:38">
      <c r="A121" t="s">
        <v>265</v>
      </c>
      <c r="B121" s="49" t="s">
        <v>266</v>
      </c>
      <c r="C121" s="49" t="s">
        <v>266</v>
      </c>
      <c r="D121" s="49" t="s">
        <v>266</v>
      </c>
      <c r="E121" s="49">
        <v>0.91866791000000003</v>
      </c>
      <c r="F121" s="49">
        <v>0.92424448000000003</v>
      </c>
      <c r="G121" s="49">
        <v>0.93165772000000002</v>
      </c>
      <c r="H121" s="49">
        <v>0.94056441999999996</v>
      </c>
      <c r="I121" s="49">
        <v>0.94343759000000005</v>
      </c>
      <c r="J121" t="str">
        <f t="shared" si="1"/>
        <v/>
      </c>
      <c r="L121" t="s">
        <v>265</v>
      </c>
      <c r="M121" s="50">
        <v>0</v>
      </c>
      <c r="N121" s="49">
        <v>0.94343759000000005</v>
      </c>
      <c r="O121" s="49">
        <v>0.96376174000000003</v>
      </c>
      <c r="P121" s="49">
        <v>0.94462208999999997</v>
      </c>
      <c r="Q121" s="49">
        <v>0.94570799999999999</v>
      </c>
      <c r="R121" s="49">
        <v>0.95248379999999999</v>
      </c>
      <c r="S121" s="49">
        <v>0.95507078999999995</v>
      </c>
      <c r="T121" s="49">
        <v>0.95801691</v>
      </c>
      <c r="U121" t="str">
        <f t="shared" si="2"/>
        <v/>
      </c>
      <c r="V121" s="49">
        <f t="shared" si="3"/>
        <v>0</v>
      </c>
    </row>
    <row r="122" spans="1:38">
      <c r="A122" t="s">
        <v>46</v>
      </c>
      <c r="B122" s="49" t="s">
        <v>266</v>
      </c>
      <c r="C122" s="49" t="s">
        <v>266</v>
      </c>
      <c r="D122" s="49" t="s">
        <v>266</v>
      </c>
      <c r="E122" s="49" t="s">
        <v>266</v>
      </c>
      <c r="F122" s="49" t="s">
        <v>266</v>
      </c>
      <c r="G122" s="49" t="s">
        <v>266</v>
      </c>
      <c r="H122" s="49" t="s">
        <v>266</v>
      </c>
      <c r="I122" s="49" t="s">
        <v>266</v>
      </c>
      <c r="J122" t="str">
        <f t="shared" si="1"/>
        <v/>
      </c>
      <c r="L122" t="s">
        <v>46</v>
      </c>
      <c r="M122" s="49" t="s">
        <v>266</v>
      </c>
      <c r="N122" s="49" t="s">
        <v>266</v>
      </c>
      <c r="O122" s="49" t="s">
        <v>266</v>
      </c>
      <c r="P122" s="49">
        <v>0.92716504</v>
      </c>
      <c r="Q122" s="49">
        <v>0.93395717</v>
      </c>
      <c r="R122" s="49">
        <v>0.96247068000000002</v>
      </c>
      <c r="S122" s="49">
        <v>0.96432191</v>
      </c>
      <c r="T122" s="49">
        <v>0.96784566000000005</v>
      </c>
      <c r="U122" t="str">
        <f t="shared" si="2"/>
        <v/>
      </c>
      <c r="V122" s="49" t="e">
        <f t="shared" si="3"/>
        <v>#VALUE!</v>
      </c>
    </row>
    <row r="123" spans="1:38">
      <c r="A123" t="s">
        <v>71</v>
      </c>
      <c r="B123" s="49">
        <v>0.45062215</v>
      </c>
      <c r="C123" s="49">
        <v>0.43758118000000001</v>
      </c>
      <c r="D123" s="49">
        <v>0.44633263000000001</v>
      </c>
      <c r="E123" s="49">
        <v>0.47009638999999998</v>
      </c>
      <c r="F123" s="49">
        <v>0.45780685999999998</v>
      </c>
      <c r="G123" s="49">
        <v>0.46426441000000002</v>
      </c>
      <c r="H123" s="49">
        <v>0.46200495000000003</v>
      </c>
      <c r="I123" s="49">
        <v>0.45289759000000002</v>
      </c>
      <c r="J123" t="str">
        <f t="shared" si="1"/>
        <v/>
      </c>
      <c r="L123" t="s">
        <v>71</v>
      </c>
      <c r="M123" s="50">
        <v>0</v>
      </c>
      <c r="N123" s="49">
        <v>0.45276527999999999</v>
      </c>
      <c r="O123" s="49">
        <v>0.47418918999999998</v>
      </c>
      <c r="P123" s="49">
        <v>0.48480726000000002</v>
      </c>
      <c r="Q123" s="49">
        <v>0.48758836</v>
      </c>
      <c r="R123" s="49">
        <v>0.48371206</v>
      </c>
      <c r="S123" s="49">
        <v>0.49869408999999998</v>
      </c>
      <c r="T123" s="49">
        <v>0.49742871</v>
      </c>
      <c r="U123" t="str">
        <f t="shared" si="2"/>
        <v/>
      </c>
      <c r="V123" s="49">
        <f t="shared" si="3"/>
        <v>-1.3231000000002435E-4</v>
      </c>
    </row>
    <row r="124" spans="1:38">
      <c r="A124" t="s">
        <v>15</v>
      </c>
      <c r="B124" s="49" t="s">
        <v>266</v>
      </c>
      <c r="C124" s="49">
        <v>0.30123285999999999</v>
      </c>
      <c r="D124" s="49">
        <v>0.32113975</v>
      </c>
      <c r="E124" s="49">
        <v>0.32679097000000001</v>
      </c>
      <c r="F124" s="49">
        <v>0.33074176999999999</v>
      </c>
      <c r="G124" s="49">
        <v>0.33666667</v>
      </c>
      <c r="H124" s="49">
        <v>0.34607795000000002</v>
      </c>
      <c r="I124" s="49">
        <v>0.34587243000000001</v>
      </c>
      <c r="J124" t="str">
        <f t="shared" si="1"/>
        <v/>
      </c>
      <c r="L124" t="s">
        <v>15</v>
      </c>
      <c r="M124" s="50">
        <v>0</v>
      </c>
      <c r="N124" s="49">
        <v>0.34578635000000002</v>
      </c>
      <c r="O124" s="49">
        <v>0.35188172000000001</v>
      </c>
      <c r="P124" s="49">
        <v>0.35428034000000003</v>
      </c>
      <c r="Q124" s="49">
        <v>0.35316159000000003</v>
      </c>
      <c r="R124" s="49">
        <v>0.35988634000000003</v>
      </c>
      <c r="S124" s="49">
        <v>0.36167712000000002</v>
      </c>
      <c r="T124" s="49">
        <v>0.36155691000000001</v>
      </c>
      <c r="U124" t="str">
        <f t="shared" si="2"/>
        <v/>
      </c>
      <c r="V124" s="49">
        <f t="shared" si="3"/>
        <v>-8.6079999999988388E-5</v>
      </c>
    </row>
    <row r="125" spans="1:38">
      <c r="A125" t="s">
        <v>146</v>
      </c>
      <c r="B125" s="49" t="s">
        <v>266</v>
      </c>
      <c r="C125" s="49">
        <v>0.97987069999999998</v>
      </c>
      <c r="D125" s="49">
        <v>0.98460610000000004</v>
      </c>
      <c r="E125" s="49">
        <v>0.98756741000000003</v>
      </c>
      <c r="F125" s="49">
        <v>0.99279161000000005</v>
      </c>
      <c r="G125" s="49">
        <v>0.99347766000000004</v>
      </c>
      <c r="H125" s="49">
        <v>0.99625520000000001</v>
      </c>
      <c r="I125" s="49">
        <v>0.99335008000000002</v>
      </c>
      <c r="J125" t="str">
        <f t="shared" si="1"/>
        <v/>
      </c>
      <c r="L125" t="s">
        <v>146</v>
      </c>
      <c r="M125" s="50">
        <v>0</v>
      </c>
      <c r="N125" s="49">
        <v>0.99364562999999995</v>
      </c>
      <c r="O125" s="49">
        <v>0.99415545999999999</v>
      </c>
      <c r="P125" s="49">
        <v>0.99652041999999996</v>
      </c>
      <c r="Q125" s="49">
        <v>0.99746193000000005</v>
      </c>
      <c r="R125" s="49">
        <v>0.99706486999999999</v>
      </c>
      <c r="S125" s="49">
        <v>0.99744317999999998</v>
      </c>
      <c r="T125" s="49">
        <v>0.99511143000000002</v>
      </c>
      <c r="U125" t="str">
        <f t="shared" si="2"/>
        <v/>
      </c>
      <c r="V125" s="49">
        <f t="shared" si="3"/>
        <v>2.9554999999992226E-4</v>
      </c>
    </row>
    <row r="126" spans="1:38">
      <c r="A126" t="s">
        <v>86</v>
      </c>
      <c r="B126" s="49" t="s">
        <v>266</v>
      </c>
      <c r="C126" s="49">
        <v>0.97662926000000005</v>
      </c>
      <c r="D126" s="49">
        <v>0.97208949</v>
      </c>
      <c r="E126" s="49">
        <v>0.95647716000000005</v>
      </c>
      <c r="F126" s="49">
        <v>0.98556136000000005</v>
      </c>
      <c r="G126" s="50">
        <v>0.94146887000000001</v>
      </c>
      <c r="H126" s="49">
        <v>0.93706385999999997</v>
      </c>
      <c r="I126" s="49">
        <v>0.92282664999999997</v>
      </c>
      <c r="J126">
        <f t="shared" si="1"/>
        <v>1</v>
      </c>
      <c r="L126" t="s">
        <v>86</v>
      </c>
      <c r="M126" s="50">
        <v>0</v>
      </c>
      <c r="N126" s="50">
        <v>0.93388859999999996</v>
      </c>
      <c r="O126" s="49">
        <v>0.96624429000000001</v>
      </c>
      <c r="P126" s="49">
        <v>0.97595754000000001</v>
      </c>
      <c r="Q126" s="49">
        <v>0.99546926000000002</v>
      </c>
      <c r="R126" s="49">
        <v>0.99493580999999998</v>
      </c>
      <c r="S126" s="49">
        <v>0.99137743</v>
      </c>
      <c r="T126" s="49">
        <v>0.97416974000000001</v>
      </c>
      <c r="U126">
        <f t="shared" si="2"/>
        <v>1</v>
      </c>
      <c r="V126" s="49">
        <f t="shared" si="3"/>
        <v>1.1061949999999987E-2</v>
      </c>
    </row>
    <row r="129" spans="1:22">
      <c r="A129" t="s">
        <v>404</v>
      </c>
      <c r="H129" s="43" t="s">
        <v>405</v>
      </c>
    </row>
    <row r="130" spans="1:22">
      <c r="A130" t="s">
        <v>398</v>
      </c>
      <c r="B130">
        <v>2004</v>
      </c>
      <c r="C130">
        <v>2005</v>
      </c>
      <c r="D130">
        <v>2006</v>
      </c>
      <c r="E130">
        <v>2007</v>
      </c>
      <c r="F130">
        <v>2008</v>
      </c>
      <c r="G130">
        <v>2009</v>
      </c>
      <c r="H130">
        <v>2010</v>
      </c>
      <c r="I130">
        <v>2011</v>
      </c>
      <c r="L130" t="s">
        <v>399</v>
      </c>
      <c r="M130">
        <v>2010</v>
      </c>
      <c r="N130">
        <v>2011</v>
      </c>
      <c r="O130">
        <v>2012</v>
      </c>
      <c r="P130">
        <v>2013</v>
      </c>
      <c r="Q130">
        <v>2014</v>
      </c>
      <c r="R130">
        <v>2015</v>
      </c>
      <c r="S130">
        <v>2016</v>
      </c>
      <c r="T130">
        <v>2017</v>
      </c>
      <c r="V130" t="s">
        <v>400</v>
      </c>
    </row>
    <row r="131" spans="1:22">
      <c r="A131" t="s">
        <v>57</v>
      </c>
      <c r="B131" s="49">
        <v>0.69589082000000002</v>
      </c>
      <c r="C131" s="49">
        <v>0.71867110000000001</v>
      </c>
      <c r="D131" s="49">
        <v>0.71720974000000004</v>
      </c>
      <c r="E131" s="49">
        <v>0.66768938</v>
      </c>
      <c r="F131" s="49">
        <v>0.67340067000000003</v>
      </c>
      <c r="G131" s="49">
        <v>0.69782496000000005</v>
      </c>
      <c r="H131" s="49">
        <v>0.72143994</v>
      </c>
      <c r="I131" s="49">
        <v>0.71823884000000005</v>
      </c>
      <c r="J131">
        <f>IF(ABS(MIN(B131:I131)-MAX(B131:I131))&gt;0.05, 1, "")</f>
        <v>1</v>
      </c>
      <c r="L131" t="s">
        <v>57</v>
      </c>
      <c r="M131" s="49">
        <v>0</v>
      </c>
      <c r="N131" s="49">
        <v>0.71823884000000005</v>
      </c>
      <c r="O131" s="49">
        <v>0.70528405000000005</v>
      </c>
      <c r="P131" s="49">
        <v>0.72364596999999997</v>
      </c>
      <c r="Q131" s="49">
        <v>0.72805485000000003</v>
      </c>
      <c r="R131" s="49">
        <v>0.73236460000000003</v>
      </c>
      <c r="S131" s="49">
        <v>0.73863484000000001</v>
      </c>
      <c r="T131" s="49">
        <v>0.76075196</v>
      </c>
      <c r="U131">
        <f>IF(ABS(MIN(N131:T131)-MAX(N131:T131))&gt;0.05, 1, "")</f>
        <v>1</v>
      </c>
      <c r="V131" s="49">
        <f>N131-I131</f>
        <v>0</v>
      </c>
    </row>
    <row r="132" spans="1:22">
      <c r="A132" t="s">
        <v>42</v>
      </c>
      <c r="B132" s="49">
        <v>0.67378183000000003</v>
      </c>
      <c r="C132" s="49">
        <v>0.69326080000000001</v>
      </c>
      <c r="D132" s="49">
        <v>0.72764015999999998</v>
      </c>
      <c r="E132" s="49">
        <v>0.73923709000000004</v>
      </c>
      <c r="F132" s="49">
        <v>0.72656827000000002</v>
      </c>
      <c r="G132" s="49">
        <v>0.71569128999999998</v>
      </c>
      <c r="H132" s="49">
        <v>0.72494753000000001</v>
      </c>
      <c r="I132" s="49">
        <v>0.69579332000000005</v>
      </c>
      <c r="J132">
        <f t="shared" ref="J132:J162" si="4">IF(ABS(MIN(B132:I132)-MAX(B132:I132))&gt;0.05, 1, "")</f>
        <v>1</v>
      </c>
      <c r="L132" t="s">
        <v>42</v>
      </c>
      <c r="M132" s="49">
        <v>0</v>
      </c>
      <c r="N132" s="49">
        <v>0.69701069000000004</v>
      </c>
      <c r="O132" s="49">
        <v>0.73136842000000002</v>
      </c>
      <c r="P132" s="49">
        <v>0.72419354999999996</v>
      </c>
      <c r="Q132" s="49">
        <v>0.73013245000000004</v>
      </c>
      <c r="R132" s="49">
        <v>0.73115861000000004</v>
      </c>
      <c r="S132" s="49">
        <v>0.73547642999999996</v>
      </c>
      <c r="T132" s="49">
        <v>0.75620127999999998</v>
      </c>
      <c r="U132">
        <f t="shared" ref="U132:U162" si="5">IF(ABS(MIN(N132:T132)-MAX(N132:T132))&gt;0.05, 1, "")</f>
        <v>1</v>
      </c>
      <c r="V132" s="49">
        <f t="shared" ref="V132:V162" si="6">N132-I132</f>
        <v>1.2173699999999954E-3</v>
      </c>
    </row>
    <row r="133" spans="1:22">
      <c r="A133" t="s">
        <v>147</v>
      </c>
      <c r="B133" s="49" t="s">
        <v>266</v>
      </c>
      <c r="C133" s="49" t="s">
        <v>266</v>
      </c>
      <c r="D133" s="49" t="s">
        <v>266</v>
      </c>
      <c r="E133" s="50">
        <v>0.96744821000000003</v>
      </c>
      <c r="F133" s="49">
        <v>0.71365838999999998</v>
      </c>
      <c r="G133" s="49">
        <v>0.71363745000000001</v>
      </c>
      <c r="H133" s="49">
        <v>0.70692717999999999</v>
      </c>
      <c r="I133" s="50">
        <v>0</v>
      </c>
      <c r="J133">
        <f t="shared" si="4"/>
        <v>1</v>
      </c>
      <c r="L133" t="s">
        <v>147</v>
      </c>
      <c r="M133" s="49">
        <v>0</v>
      </c>
      <c r="N133" s="49">
        <v>0.70773390999999997</v>
      </c>
      <c r="O133" s="49">
        <v>0.70127174000000003</v>
      </c>
      <c r="P133" s="49">
        <v>0.71113170000000003</v>
      </c>
      <c r="Q133" s="49">
        <v>0.71421747999999996</v>
      </c>
      <c r="R133" s="49">
        <v>0.72746675000000005</v>
      </c>
      <c r="S133" s="49">
        <v>0.73360700999999995</v>
      </c>
      <c r="T133" s="49">
        <v>0.75163471999999998</v>
      </c>
      <c r="U133">
        <f t="shared" si="5"/>
        <v>1</v>
      </c>
      <c r="V133" s="50">
        <f t="shared" si="6"/>
        <v>0.70773390999999997</v>
      </c>
    </row>
    <row r="134" spans="1:22">
      <c r="A134" t="s">
        <v>62</v>
      </c>
      <c r="B134" s="49" t="s">
        <v>266</v>
      </c>
      <c r="C134" s="49" t="s">
        <v>266</v>
      </c>
      <c r="D134" s="49" t="s">
        <v>266</v>
      </c>
      <c r="E134" s="49">
        <v>0.84916201000000002</v>
      </c>
      <c r="F134" s="49">
        <v>0.87694563999999997</v>
      </c>
      <c r="G134" s="49">
        <v>0.86378962000000004</v>
      </c>
      <c r="H134" s="49">
        <v>0.84337088000000004</v>
      </c>
      <c r="I134" s="50">
        <v>0.79077602999999996</v>
      </c>
      <c r="J134">
        <f t="shared" si="4"/>
        <v>1</v>
      </c>
      <c r="L134" t="s">
        <v>62</v>
      </c>
      <c r="M134" s="49">
        <v>0.84337088000000004</v>
      </c>
      <c r="N134" s="49">
        <v>0.79077602999999996</v>
      </c>
      <c r="O134" s="49">
        <v>0.79569891999999998</v>
      </c>
      <c r="P134" s="49">
        <v>0.78527332000000005</v>
      </c>
      <c r="Q134" s="49">
        <v>0.78878124999999999</v>
      </c>
      <c r="R134" s="49">
        <v>0.79037013</v>
      </c>
      <c r="S134" s="49">
        <v>0.76980974000000002</v>
      </c>
      <c r="T134" s="49" t="s">
        <v>266</v>
      </c>
      <c r="U134" t="str">
        <f t="shared" si="5"/>
        <v/>
      </c>
      <c r="V134" s="49">
        <f t="shared" si="6"/>
        <v>0</v>
      </c>
    </row>
    <row r="135" spans="1:22">
      <c r="A135" t="s">
        <v>115</v>
      </c>
      <c r="B135" s="49" t="s">
        <v>266</v>
      </c>
      <c r="C135" s="49">
        <v>0.79735608999999996</v>
      </c>
      <c r="D135" s="49">
        <v>0.79259133000000004</v>
      </c>
      <c r="E135" s="49">
        <v>0.78881765999999998</v>
      </c>
      <c r="F135" s="49">
        <v>0.80300722999999996</v>
      </c>
      <c r="G135" s="49">
        <v>0.78490088999999996</v>
      </c>
      <c r="H135" s="49">
        <v>0.78441965999999996</v>
      </c>
      <c r="I135" s="49">
        <v>0.78485921000000003</v>
      </c>
      <c r="J135" t="str">
        <f t="shared" si="4"/>
        <v/>
      </c>
      <c r="L135" t="s">
        <v>115</v>
      </c>
      <c r="M135" s="49">
        <v>0</v>
      </c>
      <c r="N135" s="49">
        <v>0.78485921000000003</v>
      </c>
      <c r="O135" s="49">
        <v>0.75868398999999997</v>
      </c>
      <c r="P135" s="50">
        <v>0.70823665999999996</v>
      </c>
      <c r="Q135" s="49">
        <v>0.70829299999999995</v>
      </c>
      <c r="R135" s="49">
        <v>0.70995459999999999</v>
      </c>
      <c r="S135" s="49">
        <v>0.72500439000000005</v>
      </c>
      <c r="T135" s="49">
        <v>0.75274536999999997</v>
      </c>
      <c r="U135">
        <f t="shared" si="5"/>
        <v>1</v>
      </c>
      <c r="V135" s="49">
        <f t="shared" si="6"/>
        <v>0</v>
      </c>
    </row>
    <row r="136" spans="1:22">
      <c r="A136" t="s">
        <v>262</v>
      </c>
      <c r="B136" s="49" t="s">
        <v>266</v>
      </c>
      <c r="C136" s="49">
        <v>0.72474916</v>
      </c>
      <c r="D136" s="49">
        <v>0.71853524000000002</v>
      </c>
      <c r="E136" s="49">
        <v>0.72872340000000002</v>
      </c>
      <c r="F136" s="49">
        <v>0.74046747999999996</v>
      </c>
      <c r="G136" s="49">
        <v>0.72788447000000001</v>
      </c>
      <c r="H136" s="49">
        <v>0.71307913000000001</v>
      </c>
      <c r="I136" s="49">
        <v>0.72307958000000006</v>
      </c>
      <c r="J136" t="str">
        <f t="shared" si="4"/>
        <v/>
      </c>
      <c r="L136" t="s">
        <v>262</v>
      </c>
      <c r="M136" s="49">
        <v>0</v>
      </c>
      <c r="N136" s="49">
        <v>0.72307958000000006</v>
      </c>
      <c r="O136" s="49">
        <v>0.73892022999999996</v>
      </c>
      <c r="P136" s="49">
        <v>0.75295928999999995</v>
      </c>
      <c r="Q136" s="49">
        <v>0.76402084000000003</v>
      </c>
      <c r="R136" s="49">
        <v>0.77923867999999996</v>
      </c>
      <c r="S136" s="49">
        <v>0.79626843000000003</v>
      </c>
      <c r="T136" s="49">
        <v>0.80596864000000001</v>
      </c>
      <c r="U136">
        <f t="shared" si="5"/>
        <v>1</v>
      </c>
      <c r="V136" s="49">
        <f t="shared" si="6"/>
        <v>0</v>
      </c>
    </row>
    <row r="137" spans="1:22">
      <c r="A137" t="s">
        <v>49</v>
      </c>
      <c r="B137" s="49" t="s">
        <v>266</v>
      </c>
      <c r="C137" s="50">
        <v>0.65096569999999998</v>
      </c>
      <c r="D137" s="49">
        <v>0.71921904999999997</v>
      </c>
      <c r="E137" s="49">
        <v>0.84166099000000005</v>
      </c>
      <c r="F137" s="49">
        <v>0.89616068999999998</v>
      </c>
      <c r="G137" s="49">
        <v>0.86283809</v>
      </c>
      <c r="H137" s="49">
        <v>0.72650798000000005</v>
      </c>
      <c r="I137" s="49">
        <v>0.74180729000000001</v>
      </c>
      <c r="J137">
        <f t="shared" si="4"/>
        <v>1</v>
      </c>
      <c r="L137" t="s">
        <v>49</v>
      </c>
      <c r="M137" s="49">
        <v>0</v>
      </c>
      <c r="N137" s="49">
        <v>0.74180729000000001</v>
      </c>
      <c r="O137" s="49">
        <v>0.74856058000000003</v>
      </c>
      <c r="P137" s="49">
        <v>0.75830021999999997</v>
      </c>
      <c r="Q137" s="49">
        <v>0.76279969999999997</v>
      </c>
      <c r="R137" s="49">
        <v>0.76572470000000004</v>
      </c>
      <c r="S137" s="49">
        <v>0.75726068999999996</v>
      </c>
      <c r="T137" s="49">
        <v>0.75982472000000001</v>
      </c>
      <c r="U137" t="str">
        <f t="shared" si="5"/>
        <v/>
      </c>
      <c r="V137" s="49">
        <f t="shared" si="6"/>
        <v>0</v>
      </c>
    </row>
    <row r="138" spans="1:22">
      <c r="A138" t="s">
        <v>11</v>
      </c>
      <c r="B138" s="49">
        <v>0.40375360999999999</v>
      </c>
      <c r="C138" s="49">
        <v>0.42581784</v>
      </c>
      <c r="D138" s="50">
        <v>0.38392857000000002</v>
      </c>
      <c r="E138" s="49">
        <v>0.45109611999999999</v>
      </c>
      <c r="F138" s="49">
        <v>0.44293865999999998</v>
      </c>
      <c r="G138" s="50">
        <v>0.36576296000000003</v>
      </c>
      <c r="H138" s="49">
        <v>0.35334242999999999</v>
      </c>
      <c r="I138" s="49">
        <v>0.35306206000000001</v>
      </c>
      <c r="J138">
        <f t="shared" si="4"/>
        <v>1</v>
      </c>
      <c r="L138" t="s">
        <v>11</v>
      </c>
      <c r="M138" s="49">
        <v>0</v>
      </c>
      <c r="N138" s="49">
        <v>0.35991232000000001</v>
      </c>
      <c r="O138" s="49">
        <v>0.35196160999999998</v>
      </c>
      <c r="P138" s="50">
        <v>0.35811770999999998</v>
      </c>
      <c r="Q138" s="50">
        <v>0.29545144000000001</v>
      </c>
      <c r="R138" s="50">
        <v>0.35051407000000001</v>
      </c>
      <c r="S138" s="50">
        <v>0.39636515</v>
      </c>
      <c r="T138" s="49">
        <v>0.42341593</v>
      </c>
      <c r="U138">
        <f t="shared" si="5"/>
        <v>1</v>
      </c>
      <c r="V138" s="49">
        <f t="shared" si="6"/>
        <v>6.8502599999999969E-3</v>
      </c>
    </row>
    <row r="139" spans="1:22">
      <c r="A139" t="s">
        <v>263</v>
      </c>
      <c r="B139" s="49">
        <v>0.77874688999999997</v>
      </c>
      <c r="C139" s="49">
        <v>0.75717016999999998</v>
      </c>
      <c r="D139" s="49">
        <v>0.78272220000000003</v>
      </c>
      <c r="E139" s="49">
        <v>0.79907085</v>
      </c>
      <c r="F139" s="49">
        <v>0.79470293000000003</v>
      </c>
      <c r="G139" s="50">
        <v>0.72320932999999998</v>
      </c>
      <c r="H139" s="50">
        <v>0.67256389000000005</v>
      </c>
      <c r="I139" s="49">
        <v>0.70288625000000005</v>
      </c>
      <c r="J139">
        <f t="shared" si="4"/>
        <v>1</v>
      </c>
      <c r="L139" t="s">
        <v>263</v>
      </c>
      <c r="M139" s="49">
        <v>0.67256389000000005</v>
      </c>
      <c r="N139" s="49">
        <v>0.70288625000000005</v>
      </c>
      <c r="O139" s="49">
        <v>0.71181746000000001</v>
      </c>
      <c r="P139" s="49">
        <v>0.72458155999999996</v>
      </c>
      <c r="Q139" s="49">
        <v>0.74450923999999996</v>
      </c>
      <c r="R139" s="49">
        <v>0.77410935999999997</v>
      </c>
      <c r="S139" s="49">
        <v>0.77640975000000001</v>
      </c>
      <c r="T139" s="49">
        <v>0.79713012999999999</v>
      </c>
      <c r="U139">
        <f t="shared" si="5"/>
        <v>1</v>
      </c>
      <c r="V139" s="49">
        <f t="shared" si="6"/>
        <v>0</v>
      </c>
    </row>
    <row r="140" spans="1:22">
      <c r="A140" t="s">
        <v>19</v>
      </c>
      <c r="B140" s="49">
        <v>0.71435459000000001</v>
      </c>
      <c r="C140" s="49">
        <v>0.71163178000000005</v>
      </c>
      <c r="D140" s="49">
        <v>0.71049408000000003</v>
      </c>
      <c r="E140" s="49">
        <v>0.71357272000000005</v>
      </c>
      <c r="F140" s="49">
        <v>0.72728362999999996</v>
      </c>
      <c r="G140" s="49">
        <v>0.71456025000000001</v>
      </c>
      <c r="H140" s="49">
        <v>0.69235239000000004</v>
      </c>
      <c r="I140" s="49">
        <v>0.61606128999999998</v>
      </c>
      <c r="J140">
        <f t="shared" si="4"/>
        <v>1</v>
      </c>
      <c r="L140" t="s">
        <v>19</v>
      </c>
      <c r="M140" s="49">
        <v>0</v>
      </c>
      <c r="N140" s="49">
        <v>0.61606128999999998</v>
      </c>
      <c r="O140" s="49">
        <v>0.61721208000000005</v>
      </c>
      <c r="P140" s="49">
        <v>0.59043383999999999</v>
      </c>
      <c r="Q140" s="49">
        <v>0.57670080000000001</v>
      </c>
      <c r="R140" s="49">
        <v>0.61509342</v>
      </c>
      <c r="S140" s="49">
        <v>0.62963683000000004</v>
      </c>
      <c r="T140" s="49">
        <v>0.65514872000000002</v>
      </c>
      <c r="U140">
        <f t="shared" si="5"/>
        <v>1</v>
      </c>
      <c r="V140" s="49">
        <f t="shared" si="6"/>
        <v>0</v>
      </c>
    </row>
    <row r="141" spans="1:22">
      <c r="A141" t="s">
        <v>72</v>
      </c>
      <c r="B141" s="49">
        <v>0.64761718999999995</v>
      </c>
      <c r="C141" s="49">
        <v>0.68837634999999997</v>
      </c>
      <c r="D141" s="49">
        <v>0.68811990000000001</v>
      </c>
      <c r="E141" s="49">
        <v>0.69595309000000005</v>
      </c>
      <c r="F141" s="49">
        <v>0.69954346999999995</v>
      </c>
      <c r="G141" s="50">
        <v>0.64816832000000002</v>
      </c>
      <c r="H141" s="49">
        <v>0.64365634000000005</v>
      </c>
      <c r="I141" s="49">
        <v>0.62949248999999996</v>
      </c>
      <c r="J141">
        <f t="shared" si="4"/>
        <v>1</v>
      </c>
      <c r="L141" t="s">
        <v>72</v>
      </c>
      <c r="M141" s="49">
        <v>0.64365634000000005</v>
      </c>
      <c r="N141" s="49">
        <v>0.62949248999999996</v>
      </c>
      <c r="O141" s="49">
        <v>0.61461851000000001</v>
      </c>
      <c r="P141" s="49">
        <v>0.60274779999999994</v>
      </c>
      <c r="Q141" s="49">
        <v>0.61700096000000004</v>
      </c>
      <c r="R141" s="49">
        <v>0.6428488</v>
      </c>
      <c r="S141" s="49">
        <v>0.65541446999999997</v>
      </c>
      <c r="T141" s="49">
        <v>0.67412678999999998</v>
      </c>
      <c r="U141">
        <f t="shared" si="5"/>
        <v>1</v>
      </c>
      <c r="V141" s="49">
        <f t="shared" si="6"/>
        <v>0</v>
      </c>
    </row>
    <row r="142" spans="1:22">
      <c r="A142" t="s">
        <v>208</v>
      </c>
      <c r="B142" s="50">
        <v>0.14818862999999999</v>
      </c>
      <c r="C142" s="49">
        <v>0.40936628000000003</v>
      </c>
      <c r="D142" s="49">
        <v>0.40384751000000002</v>
      </c>
      <c r="E142" s="49">
        <v>0.42198458</v>
      </c>
      <c r="F142" s="49">
        <v>0.42270155999999998</v>
      </c>
      <c r="G142" s="50">
        <v>0.35683733000000001</v>
      </c>
      <c r="H142" s="49">
        <v>0.35437106000000002</v>
      </c>
      <c r="I142" s="49">
        <v>0</v>
      </c>
      <c r="J142">
        <f t="shared" si="4"/>
        <v>1</v>
      </c>
      <c r="L142" t="s">
        <v>208</v>
      </c>
      <c r="M142" s="49">
        <v>0</v>
      </c>
      <c r="N142" s="49">
        <v>0.37406208000000002</v>
      </c>
      <c r="O142" s="49">
        <v>0.38804868999999997</v>
      </c>
      <c r="P142" s="49">
        <v>0.38095237999999998</v>
      </c>
      <c r="Q142" s="49">
        <v>0.38338271000000002</v>
      </c>
      <c r="R142" s="49">
        <v>0.37766808000000002</v>
      </c>
      <c r="S142" s="49">
        <v>0.37775244000000002</v>
      </c>
      <c r="T142" s="49">
        <v>0.38763706999999997</v>
      </c>
      <c r="U142" t="str">
        <f t="shared" si="5"/>
        <v/>
      </c>
      <c r="V142" s="50">
        <f t="shared" si="6"/>
        <v>0.37406208000000002</v>
      </c>
    </row>
    <row r="143" spans="1:22">
      <c r="A143" t="s">
        <v>53</v>
      </c>
      <c r="B143" s="49">
        <v>0.72223464000000004</v>
      </c>
      <c r="C143" s="49">
        <v>0.72284990000000005</v>
      </c>
      <c r="D143" s="49">
        <v>0.72160239999999998</v>
      </c>
      <c r="E143" s="49">
        <v>0.72699188000000003</v>
      </c>
      <c r="F143" s="50">
        <v>0.66378225999999996</v>
      </c>
      <c r="G143" s="49">
        <v>0.68330756000000004</v>
      </c>
      <c r="H143" s="49">
        <v>0.65197265000000004</v>
      </c>
      <c r="I143" s="49">
        <v>0.62413090999999998</v>
      </c>
      <c r="J143">
        <f t="shared" si="4"/>
        <v>1</v>
      </c>
      <c r="L143" t="s">
        <v>53</v>
      </c>
      <c r="M143" s="49">
        <v>0</v>
      </c>
      <c r="N143" s="49">
        <v>0.61205140999999996</v>
      </c>
      <c r="O143" s="49">
        <v>0.68143317999999997</v>
      </c>
      <c r="P143" s="49">
        <v>0.68023343000000003</v>
      </c>
      <c r="Q143" s="49">
        <v>0.65593710999999999</v>
      </c>
      <c r="R143" s="49">
        <v>0.65783513999999998</v>
      </c>
      <c r="S143" s="49">
        <v>0.66258636000000004</v>
      </c>
      <c r="T143" s="49">
        <v>0.66435462000000001</v>
      </c>
      <c r="U143">
        <f t="shared" si="5"/>
        <v>1</v>
      </c>
      <c r="V143" s="49">
        <f t="shared" si="6"/>
        <v>-1.2079500000000021E-2</v>
      </c>
    </row>
    <row r="144" spans="1:22">
      <c r="A144" t="s">
        <v>264</v>
      </c>
      <c r="B144" s="49" t="s">
        <v>266</v>
      </c>
      <c r="C144" s="49" t="s">
        <v>266</v>
      </c>
      <c r="D144" s="49" t="s">
        <v>266</v>
      </c>
      <c r="E144" s="49" t="s">
        <v>266</v>
      </c>
      <c r="F144" s="49" t="s">
        <v>266</v>
      </c>
      <c r="G144" s="49" t="s">
        <v>266</v>
      </c>
      <c r="H144" s="49">
        <v>0.56472946000000002</v>
      </c>
      <c r="I144" s="49">
        <v>0.53801789</v>
      </c>
      <c r="J144" t="str">
        <f t="shared" si="4"/>
        <v/>
      </c>
      <c r="L144" t="s">
        <v>264</v>
      </c>
      <c r="M144" s="49">
        <v>0</v>
      </c>
      <c r="N144" s="49">
        <v>0.53801789</v>
      </c>
      <c r="O144" s="49">
        <v>0.55300632999999999</v>
      </c>
      <c r="P144" s="49">
        <v>0.56252654999999996</v>
      </c>
      <c r="Q144" s="49">
        <v>0.57346169999999996</v>
      </c>
      <c r="R144" s="49">
        <v>0.59747435000000004</v>
      </c>
      <c r="S144" s="49">
        <v>0.60219451000000002</v>
      </c>
      <c r="T144" s="49">
        <v>0.58263772999999996</v>
      </c>
      <c r="U144">
        <f t="shared" si="5"/>
        <v>1</v>
      </c>
      <c r="V144" s="49">
        <f t="shared" si="6"/>
        <v>0</v>
      </c>
    </row>
    <row r="145" spans="1:22">
      <c r="A145" t="s">
        <v>151</v>
      </c>
      <c r="B145" s="49" t="s">
        <v>266</v>
      </c>
      <c r="C145" s="50">
        <v>0.59252393999999997</v>
      </c>
      <c r="D145" s="49">
        <v>0.66424601000000005</v>
      </c>
      <c r="E145" s="49">
        <v>0.64582326999999995</v>
      </c>
      <c r="F145" s="49">
        <v>0.62022489999999997</v>
      </c>
      <c r="G145" s="49">
        <v>0.63519435000000002</v>
      </c>
      <c r="H145" s="49">
        <v>0.63079222999999995</v>
      </c>
      <c r="I145" s="49">
        <v>0.63727586000000003</v>
      </c>
      <c r="J145">
        <f t="shared" si="4"/>
        <v>1</v>
      </c>
      <c r="L145" t="s">
        <v>151</v>
      </c>
      <c r="M145" s="49">
        <v>0</v>
      </c>
      <c r="N145" s="49">
        <v>0.63727586000000003</v>
      </c>
      <c r="O145" s="49">
        <v>0.64397842000000005</v>
      </c>
      <c r="P145" s="49">
        <v>0.66129146000000005</v>
      </c>
      <c r="Q145" s="49">
        <v>0.66767348000000004</v>
      </c>
      <c r="R145" s="49">
        <v>0.68010199000000005</v>
      </c>
      <c r="S145" s="49">
        <v>0.69554280999999996</v>
      </c>
      <c r="T145" s="49">
        <v>0.64546882999999999</v>
      </c>
      <c r="U145">
        <f t="shared" si="5"/>
        <v>1</v>
      </c>
      <c r="V145" s="49">
        <f t="shared" si="6"/>
        <v>0</v>
      </c>
    </row>
    <row r="146" spans="1:22">
      <c r="A146" t="s">
        <v>39</v>
      </c>
      <c r="B146" s="50">
        <v>0.74576271000000005</v>
      </c>
      <c r="C146" s="50">
        <v>0.84311265000000002</v>
      </c>
      <c r="D146" s="50">
        <v>0.68442059</v>
      </c>
      <c r="E146" s="49">
        <v>0.68746320999999999</v>
      </c>
      <c r="F146" s="49">
        <v>0.65270227000000003</v>
      </c>
      <c r="G146" s="49">
        <v>0.62145459999999997</v>
      </c>
      <c r="H146" s="49">
        <v>0.59284077000000002</v>
      </c>
      <c r="I146" s="50">
        <v>0</v>
      </c>
      <c r="J146">
        <f t="shared" si="4"/>
        <v>1</v>
      </c>
      <c r="L146" t="s">
        <v>39</v>
      </c>
      <c r="M146" s="49">
        <v>0</v>
      </c>
      <c r="N146" s="49">
        <v>0.61094340000000003</v>
      </c>
      <c r="O146" s="49">
        <v>0.61760084000000004</v>
      </c>
      <c r="P146" s="49">
        <v>0.62157731000000005</v>
      </c>
      <c r="Q146" s="49">
        <v>0.64740136999999998</v>
      </c>
      <c r="R146" s="49">
        <v>0.67131085999999995</v>
      </c>
      <c r="S146" s="49">
        <v>0.66820937999999996</v>
      </c>
      <c r="T146" s="49">
        <v>0.70092204999999996</v>
      </c>
      <c r="U146">
        <f t="shared" si="5"/>
        <v>1</v>
      </c>
      <c r="V146" s="50">
        <f t="shared" si="6"/>
        <v>0.61094340000000003</v>
      </c>
    </row>
    <row r="147" spans="1:22">
      <c r="A147" t="s">
        <v>36</v>
      </c>
      <c r="B147" s="49">
        <v>0.38646153999999999</v>
      </c>
      <c r="C147" s="49">
        <v>0.39154525000000001</v>
      </c>
      <c r="D147" s="49">
        <v>0.39045059999999998</v>
      </c>
      <c r="E147" s="49">
        <v>0.38612245000000001</v>
      </c>
      <c r="F147" s="49">
        <v>0.41023049</v>
      </c>
      <c r="G147" s="50">
        <v>0.34001986000000001</v>
      </c>
      <c r="H147" s="49">
        <v>0.33023075000000002</v>
      </c>
      <c r="I147" s="49">
        <v>0.32201139000000001</v>
      </c>
      <c r="J147">
        <f t="shared" si="4"/>
        <v>1</v>
      </c>
      <c r="L147" t="s">
        <v>36</v>
      </c>
      <c r="M147" s="49">
        <v>0.33023075000000002</v>
      </c>
      <c r="N147" s="49">
        <v>0.32201139000000001</v>
      </c>
      <c r="O147" s="49">
        <v>0.32119392000000002</v>
      </c>
      <c r="P147" s="49">
        <v>0.32182818000000002</v>
      </c>
      <c r="Q147" s="50">
        <v>0</v>
      </c>
      <c r="R147" s="50">
        <v>0</v>
      </c>
      <c r="S147" s="50">
        <v>0</v>
      </c>
      <c r="T147" s="50" t="s">
        <v>266</v>
      </c>
      <c r="U147">
        <f t="shared" si="5"/>
        <v>1</v>
      </c>
      <c r="V147" s="49">
        <f t="shared" si="6"/>
        <v>0</v>
      </c>
    </row>
    <row r="148" spans="1:22">
      <c r="A148" t="s">
        <v>26</v>
      </c>
      <c r="B148" s="49">
        <v>0.68765273999999998</v>
      </c>
      <c r="C148" s="49">
        <v>0.68878516999999995</v>
      </c>
      <c r="D148" s="49">
        <v>0.69604745999999995</v>
      </c>
      <c r="E148" s="49">
        <v>0.71000582000000001</v>
      </c>
      <c r="F148" s="49">
        <v>0.71533497000000001</v>
      </c>
      <c r="G148" s="49">
        <v>0.70286046000000002</v>
      </c>
      <c r="H148" s="49">
        <v>0.70482325999999995</v>
      </c>
      <c r="I148" s="49">
        <v>0.69225811999999998</v>
      </c>
      <c r="J148" t="str">
        <f t="shared" si="4"/>
        <v/>
      </c>
      <c r="L148" t="s">
        <v>26</v>
      </c>
      <c r="M148" s="49">
        <v>0</v>
      </c>
      <c r="N148" s="49">
        <v>0.69225811999999998</v>
      </c>
      <c r="O148" s="49">
        <v>0.68097529000000001</v>
      </c>
      <c r="P148" s="49">
        <v>0.69027134000000001</v>
      </c>
      <c r="Q148" s="49">
        <v>0.69205753999999997</v>
      </c>
      <c r="R148" s="49">
        <v>0.68358023999999995</v>
      </c>
      <c r="S148" s="49">
        <v>0.70931577999999995</v>
      </c>
      <c r="T148" s="49">
        <v>0.74152748999999996</v>
      </c>
      <c r="U148">
        <f t="shared" si="5"/>
        <v>1</v>
      </c>
      <c r="V148" s="49">
        <f t="shared" si="6"/>
        <v>0</v>
      </c>
    </row>
    <row r="149" spans="1:22">
      <c r="A149" t="s">
        <v>92</v>
      </c>
      <c r="B149" s="49" t="s">
        <v>266</v>
      </c>
      <c r="C149" s="49">
        <v>0.71090770000000003</v>
      </c>
      <c r="D149" s="49">
        <v>0.72482705999999997</v>
      </c>
      <c r="E149" s="49">
        <v>0.75330333000000005</v>
      </c>
      <c r="F149" s="49">
        <v>0.75599262</v>
      </c>
      <c r="G149" s="49">
        <v>0.70217390999999996</v>
      </c>
      <c r="H149" s="49">
        <v>0.67600554999999996</v>
      </c>
      <c r="I149" s="49">
        <v>0.68435794999999999</v>
      </c>
      <c r="J149">
        <f t="shared" si="4"/>
        <v>1</v>
      </c>
      <c r="L149" t="s">
        <v>92</v>
      </c>
      <c r="M149" s="49">
        <v>0</v>
      </c>
      <c r="N149" s="49">
        <v>0.68435794999999999</v>
      </c>
      <c r="O149" s="49">
        <v>0.70301082000000004</v>
      </c>
      <c r="P149" s="49">
        <v>0.71180723000000001</v>
      </c>
      <c r="Q149" s="49">
        <v>0.72365900000000005</v>
      </c>
      <c r="R149" s="49">
        <v>0.74822633999999999</v>
      </c>
      <c r="S149" s="49">
        <v>0.74960740000000003</v>
      </c>
      <c r="T149" s="49">
        <v>0.76770780000000005</v>
      </c>
      <c r="U149">
        <f t="shared" si="5"/>
        <v>1</v>
      </c>
      <c r="V149" s="49">
        <f t="shared" si="6"/>
        <v>0</v>
      </c>
    </row>
    <row r="150" spans="1:22">
      <c r="A150" t="s">
        <v>150</v>
      </c>
      <c r="B150" s="49">
        <v>0.66949751999999996</v>
      </c>
      <c r="C150" s="49">
        <v>0.68585468999999999</v>
      </c>
      <c r="D150" s="49">
        <v>0.70591174000000001</v>
      </c>
      <c r="E150" s="49">
        <v>0.71762793999999996</v>
      </c>
      <c r="F150" s="49">
        <v>0.73601075000000005</v>
      </c>
      <c r="G150" s="49">
        <v>0.69868861999999998</v>
      </c>
      <c r="H150" s="49">
        <v>0.69345473999999996</v>
      </c>
      <c r="I150" s="49">
        <v>0.70228104999999996</v>
      </c>
      <c r="J150">
        <f t="shared" si="4"/>
        <v>1</v>
      </c>
      <c r="L150" t="s">
        <v>150</v>
      </c>
      <c r="M150" s="49">
        <v>0</v>
      </c>
      <c r="N150" s="49">
        <v>0.70228104999999996</v>
      </c>
      <c r="O150" s="49">
        <v>0.70277352999999998</v>
      </c>
      <c r="P150" s="49">
        <v>0.70129870000000005</v>
      </c>
      <c r="Q150" s="49">
        <v>0.72557101000000002</v>
      </c>
      <c r="R150" s="49">
        <v>0.71949377000000003</v>
      </c>
      <c r="S150" s="50">
        <v>0.86633185000000001</v>
      </c>
      <c r="T150" s="50">
        <v>0.87537651000000005</v>
      </c>
      <c r="U150">
        <f t="shared" si="5"/>
        <v>1</v>
      </c>
      <c r="V150" s="49">
        <f t="shared" si="6"/>
        <v>0</v>
      </c>
    </row>
    <row r="151" spans="1:22">
      <c r="A151" t="s">
        <v>96</v>
      </c>
      <c r="B151" s="49" t="s">
        <v>266</v>
      </c>
      <c r="C151" s="49">
        <v>0.7188755</v>
      </c>
      <c r="D151" s="49">
        <v>0.74739893999999996</v>
      </c>
      <c r="E151" s="49">
        <v>0.75980391999999997</v>
      </c>
      <c r="F151" s="49">
        <v>0.75616753000000003</v>
      </c>
      <c r="G151" s="50">
        <v>0.66397991999999995</v>
      </c>
      <c r="H151" s="49">
        <v>0.63200690000000004</v>
      </c>
      <c r="I151" s="49">
        <v>0.65949608000000004</v>
      </c>
      <c r="J151">
        <f t="shared" si="4"/>
        <v>1</v>
      </c>
      <c r="L151" t="s">
        <v>96</v>
      </c>
      <c r="M151" s="49">
        <v>0</v>
      </c>
      <c r="N151" s="49">
        <v>0.65949608000000004</v>
      </c>
      <c r="O151" s="49">
        <v>0.67718506999999994</v>
      </c>
      <c r="P151" s="49">
        <v>0.71213733999999995</v>
      </c>
      <c r="Q151" s="49">
        <v>0.72998474000000002</v>
      </c>
      <c r="R151" s="49">
        <v>0.75007060000000003</v>
      </c>
      <c r="S151" s="49">
        <v>0.7578047</v>
      </c>
      <c r="T151" s="49">
        <v>0.75228532999999997</v>
      </c>
      <c r="U151">
        <f t="shared" si="5"/>
        <v>1</v>
      </c>
      <c r="V151" s="49">
        <f t="shared" si="6"/>
        <v>0</v>
      </c>
    </row>
    <row r="152" spans="1:22">
      <c r="A152" t="s">
        <v>68</v>
      </c>
      <c r="B152" s="49" t="s">
        <v>266</v>
      </c>
      <c r="C152" s="49" t="s">
        <v>266</v>
      </c>
      <c r="D152" s="49" t="s">
        <v>266</v>
      </c>
      <c r="E152" s="49">
        <v>0.64203233000000004</v>
      </c>
      <c r="F152" s="49">
        <v>0.62924133000000004</v>
      </c>
      <c r="G152" s="49">
        <v>0.62656774000000004</v>
      </c>
      <c r="H152" s="49">
        <v>0.62985179999999996</v>
      </c>
      <c r="I152" s="49">
        <v>0.64562317000000002</v>
      </c>
      <c r="J152" t="str">
        <f t="shared" si="4"/>
        <v/>
      </c>
      <c r="L152" t="s">
        <v>68</v>
      </c>
      <c r="M152" s="49">
        <v>0</v>
      </c>
      <c r="N152" s="49">
        <v>0.64562317000000002</v>
      </c>
      <c r="O152" s="49">
        <v>0.66383700999999995</v>
      </c>
      <c r="P152" s="49">
        <v>0.68367504000000001</v>
      </c>
      <c r="Q152" s="49">
        <v>0.69962687000000001</v>
      </c>
      <c r="R152" s="49">
        <v>0.70930044000000003</v>
      </c>
      <c r="S152" s="49">
        <v>0.72632479000000005</v>
      </c>
      <c r="T152" s="49">
        <v>0.74386359000000002</v>
      </c>
      <c r="U152">
        <f t="shared" si="5"/>
        <v>1</v>
      </c>
      <c r="V152" s="49">
        <f t="shared" si="6"/>
        <v>0</v>
      </c>
    </row>
    <row r="153" spans="1:22">
      <c r="A153" t="s">
        <v>160</v>
      </c>
      <c r="B153" s="49" t="s">
        <v>266</v>
      </c>
      <c r="C153" s="50">
        <v>0.36257778000000002</v>
      </c>
      <c r="D153" s="49">
        <v>0.40606613000000003</v>
      </c>
      <c r="E153" s="49">
        <v>0.41120468999999998</v>
      </c>
      <c r="F153" s="49">
        <v>0.41166078</v>
      </c>
      <c r="G153" s="49">
        <v>0.38329148000000002</v>
      </c>
      <c r="H153" s="49">
        <v>0.38154896999999999</v>
      </c>
      <c r="I153" s="49">
        <v>0.37832950999999998</v>
      </c>
      <c r="J153" t="str">
        <f t="shared" si="4"/>
        <v/>
      </c>
      <c r="L153" t="s">
        <v>160</v>
      </c>
      <c r="M153" s="49">
        <v>0</v>
      </c>
      <c r="N153" s="49">
        <v>0.37985952000000001</v>
      </c>
      <c r="O153" s="49">
        <v>0.37889654</v>
      </c>
      <c r="P153" s="49">
        <v>0.37735442000000002</v>
      </c>
      <c r="Q153" s="49">
        <v>0.38250415999999998</v>
      </c>
      <c r="R153" s="49">
        <v>0.38916961999999999</v>
      </c>
      <c r="S153" s="49">
        <v>0.38074344999999998</v>
      </c>
      <c r="T153" s="49">
        <v>0.38015117999999998</v>
      </c>
      <c r="U153" t="str">
        <f t="shared" si="5"/>
        <v/>
      </c>
      <c r="V153" s="49">
        <f t="shared" si="6"/>
        <v>1.5300100000000261E-3</v>
      </c>
    </row>
    <row r="154" spans="1:22">
      <c r="A154" t="s">
        <v>0</v>
      </c>
      <c r="B154" s="50">
        <v>0.45317946999999997</v>
      </c>
      <c r="C154" s="50">
        <v>0.44665505999999999</v>
      </c>
      <c r="D154" s="50">
        <v>0.50451767000000003</v>
      </c>
      <c r="E154" s="49">
        <v>0.47700103999999999</v>
      </c>
      <c r="F154" s="49">
        <v>0.47390944000000002</v>
      </c>
      <c r="G154" s="49">
        <v>0.45869025000000002</v>
      </c>
      <c r="H154" s="50">
        <v>0.41325091000000003</v>
      </c>
      <c r="I154" s="49">
        <v>0.38759222999999998</v>
      </c>
      <c r="J154">
        <f t="shared" si="4"/>
        <v>1</v>
      </c>
      <c r="L154" t="s">
        <v>0</v>
      </c>
      <c r="M154" s="49">
        <v>0</v>
      </c>
      <c r="N154" s="49">
        <v>0.36711338999999998</v>
      </c>
      <c r="O154" s="49">
        <v>0.39375641</v>
      </c>
      <c r="P154" s="49">
        <v>0.41284298000000003</v>
      </c>
      <c r="Q154" s="49">
        <v>0.49030666000000001</v>
      </c>
      <c r="R154" s="49">
        <v>0.42557207000000002</v>
      </c>
      <c r="S154" s="49">
        <v>0.40422819999999998</v>
      </c>
      <c r="T154" s="49">
        <v>0.41614153999999998</v>
      </c>
      <c r="U154">
        <f t="shared" si="5"/>
        <v>1</v>
      </c>
      <c r="V154" s="49">
        <f t="shared" si="6"/>
        <v>-2.0478839999999998E-2</v>
      </c>
    </row>
    <row r="155" spans="1:22">
      <c r="A155" t="s">
        <v>232</v>
      </c>
      <c r="B155" s="49" t="s">
        <v>266</v>
      </c>
      <c r="C155" s="49">
        <v>0.59724067999999997</v>
      </c>
      <c r="D155" s="49">
        <v>0.62144200999999999</v>
      </c>
      <c r="E155" s="49">
        <v>0.64228470000000004</v>
      </c>
      <c r="F155" s="49">
        <v>0.65948136999999996</v>
      </c>
      <c r="G155" s="49">
        <v>0.64934676000000002</v>
      </c>
      <c r="H155" s="49">
        <v>0.65230909999999998</v>
      </c>
      <c r="I155" s="49">
        <v>0.65240863999999998</v>
      </c>
      <c r="J155">
        <f t="shared" si="4"/>
        <v>1</v>
      </c>
      <c r="L155" t="s">
        <v>232</v>
      </c>
      <c r="M155" s="49">
        <v>0</v>
      </c>
      <c r="N155" s="49">
        <v>0.65199335999999997</v>
      </c>
      <c r="O155" s="49">
        <v>0.66120606999999998</v>
      </c>
      <c r="P155" s="49">
        <v>0.66074856000000004</v>
      </c>
      <c r="Q155" s="49">
        <v>0.67316889999999996</v>
      </c>
      <c r="R155" s="49">
        <v>0.67847084999999996</v>
      </c>
      <c r="S155" s="49">
        <v>0.68074588999999996</v>
      </c>
      <c r="T155" s="49">
        <v>0.68735055</v>
      </c>
      <c r="U155" t="str">
        <f t="shared" si="5"/>
        <v/>
      </c>
      <c r="V155" s="49">
        <f t="shared" si="6"/>
        <v>-4.1528000000001786E-4</v>
      </c>
    </row>
    <row r="156" spans="1:22">
      <c r="A156" t="s">
        <v>183</v>
      </c>
      <c r="B156" s="49">
        <v>0.75555556000000001</v>
      </c>
      <c r="C156" s="49">
        <v>0.74781861999999999</v>
      </c>
      <c r="D156" s="49">
        <v>0.74333435000000003</v>
      </c>
      <c r="E156" s="49">
        <v>0.74519765000000004</v>
      </c>
      <c r="F156" s="49">
        <v>0.74587038999999999</v>
      </c>
      <c r="G156" s="49">
        <v>0.70132517999999999</v>
      </c>
      <c r="H156" s="49">
        <v>0.69118930000000001</v>
      </c>
      <c r="I156" s="49">
        <v>0.70039735000000003</v>
      </c>
      <c r="J156">
        <f t="shared" si="4"/>
        <v>1</v>
      </c>
      <c r="L156" t="s">
        <v>183</v>
      </c>
      <c r="M156" s="49">
        <v>0</v>
      </c>
      <c r="N156" s="49">
        <v>0.69708608999999999</v>
      </c>
      <c r="O156" s="49">
        <v>0.67006308000000003</v>
      </c>
      <c r="P156" s="49">
        <v>0.65132040000000002</v>
      </c>
      <c r="Q156" s="49">
        <v>0.67375808000000004</v>
      </c>
      <c r="R156" s="49">
        <v>0.69932607999999996</v>
      </c>
      <c r="S156" s="49">
        <v>0.71173869999999995</v>
      </c>
      <c r="T156" s="49">
        <v>0.73762720000000004</v>
      </c>
      <c r="U156">
        <f t="shared" si="5"/>
        <v>1</v>
      </c>
      <c r="V156" s="49">
        <f t="shared" si="6"/>
        <v>-3.3112600000000381E-3</v>
      </c>
    </row>
    <row r="157" spans="1:22">
      <c r="A157" t="s">
        <v>265</v>
      </c>
      <c r="B157" s="49" t="s">
        <v>266</v>
      </c>
      <c r="C157" s="49" t="s">
        <v>266</v>
      </c>
      <c r="D157" s="49" t="s">
        <v>266</v>
      </c>
      <c r="E157" s="49">
        <v>0.68841545000000004</v>
      </c>
      <c r="F157" s="49">
        <v>0.70443496000000005</v>
      </c>
      <c r="G157" s="49">
        <v>0.67519443000000001</v>
      </c>
      <c r="H157" s="49">
        <v>0.68789743000000003</v>
      </c>
      <c r="I157" s="49">
        <v>0.69059590999999998</v>
      </c>
      <c r="J157" t="str">
        <f t="shared" si="4"/>
        <v/>
      </c>
      <c r="L157" t="s">
        <v>265</v>
      </c>
      <c r="M157" s="49">
        <v>0</v>
      </c>
      <c r="N157" s="49">
        <v>0.69059590999999998</v>
      </c>
      <c r="O157" s="49">
        <v>0.71216391999999995</v>
      </c>
      <c r="P157" s="49">
        <v>0.71386203999999998</v>
      </c>
      <c r="Q157" s="49">
        <v>0.72726246999999999</v>
      </c>
      <c r="R157" s="49">
        <v>0.74468084999999995</v>
      </c>
      <c r="S157" s="49">
        <v>0.75313282999999998</v>
      </c>
      <c r="T157" s="49">
        <v>0.77491887000000004</v>
      </c>
      <c r="U157">
        <f t="shared" si="5"/>
        <v>1</v>
      </c>
      <c r="V157" s="49">
        <f t="shared" si="6"/>
        <v>0</v>
      </c>
    </row>
    <row r="158" spans="1:22">
      <c r="A158" t="s">
        <v>46</v>
      </c>
      <c r="B158" s="49" t="s">
        <v>266</v>
      </c>
      <c r="C158" s="49" t="s">
        <v>266</v>
      </c>
      <c r="D158" s="49" t="s">
        <v>266</v>
      </c>
      <c r="E158" s="49" t="s">
        <v>266</v>
      </c>
      <c r="F158" s="49" t="s">
        <v>266</v>
      </c>
      <c r="G158" s="49" t="s">
        <v>266</v>
      </c>
      <c r="H158" s="49" t="s">
        <v>266</v>
      </c>
      <c r="I158" s="49" t="s">
        <v>266</v>
      </c>
      <c r="J158" t="str">
        <f t="shared" si="4"/>
        <v/>
      </c>
      <c r="L158" t="s">
        <v>46</v>
      </c>
      <c r="M158" s="49" t="s">
        <v>266</v>
      </c>
      <c r="N158" s="49" t="s">
        <v>266</v>
      </c>
      <c r="O158" s="49" t="s">
        <v>266</v>
      </c>
      <c r="P158" s="49">
        <v>0.57233202000000005</v>
      </c>
      <c r="Q158" s="49">
        <v>0.55301012000000005</v>
      </c>
      <c r="R158" s="49">
        <v>0.55739189</v>
      </c>
      <c r="S158" s="49">
        <v>0.56395969000000001</v>
      </c>
      <c r="T158" s="49">
        <v>0.58018504000000004</v>
      </c>
      <c r="U158" t="str">
        <f t="shared" si="5"/>
        <v/>
      </c>
      <c r="V158" s="49" t="e">
        <f t="shared" si="6"/>
        <v>#VALUE!</v>
      </c>
    </row>
    <row r="159" spans="1:22">
      <c r="A159" t="s">
        <v>71</v>
      </c>
      <c r="B159" s="49">
        <v>0.40081254999999999</v>
      </c>
      <c r="C159" s="49">
        <v>0.40578157999999998</v>
      </c>
      <c r="D159" s="49">
        <v>0.40198064</v>
      </c>
      <c r="E159" s="49">
        <v>0.42597075000000001</v>
      </c>
      <c r="F159" s="49">
        <v>0.41744675999999997</v>
      </c>
      <c r="G159" s="49">
        <v>0.41870225</v>
      </c>
      <c r="H159" s="49">
        <v>0.42052495000000001</v>
      </c>
      <c r="I159" s="49">
        <v>0.40475346000000001</v>
      </c>
      <c r="J159" t="str">
        <f t="shared" si="4"/>
        <v/>
      </c>
      <c r="L159" t="s">
        <v>71</v>
      </c>
      <c r="M159" s="49">
        <v>0</v>
      </c>
      <c r="N159" s="49">
        <v>0.40463521000000002</v>
      </c>
      <c r="O159" s="49">
        <v>0.41088993000000001</v>
      </c>
      <c r="P159" s="49">
        <v>0.41316670999999999</v>
      </c>
      <c r="Q159" s="49">
        <v>0.41774647999999998</v>
      </c>
      <c r="R159" s="49">
        <v>0.42371937999999998</v>
      </c>
      <c r="S159" s="49">
        <v>0.43481354999999999</v>
      </c>
      <c r="T159" s="49">
        <v>0.43936682999999999</v>
      </c>
      <c r="U159" t="str">
        <f t="shared" si="5"/>
        <v/>
      </c>
      <c r="V159" s="49">
        <f t="shared" si="6"/>
        <v>-1.1824999999998642E-4</v>
      </c>
    </row>
    <row r="160" spans="1:22">
      <c r="A160" t="s">
        <v>15</v>
      </c>
      <c r="B160" s="49" t="s">
        <v>266</v>
      </c>
      <c r="C160" s="49">
        <v>0.28804616999999999</v>
      </c>
      <c r="D160" s="49">
        <v>0.28503388000000002</v>
      </c>
      <c r="E160" s="49">
        <v>0.29291893000000002</v>
      </c>
      <c r="F160" s="49">
        <v>0.29630419000000002</v>
      </c>
      <c r="G160" s="49">
        <v>0.25665536999999999</v>
      </c>
      <c r="H160" s="49">
        <v>0.25605305</v>
      </c>
      <c r="I160" s="49">
        <v>0.24978242000000001</v>
      </c>
      <c r="J160" t="str">
        <f t="shared" si="4"/>
        <v/>
      </c>
      <c r="L160" t="s">
        <v>15</v>
      </c>
      <c r="M160" s="49">
        <v>0</v>
      </c>
      <c r="N160" s="49">
        <v>0.24972025</v>
      </c>
      <c r="O160" s="49">
        <v>0.25038255999999998</v>
      </c>
      <c r="P160" s="49">
        <v>0.24993362999999999</v>
      </c>
      <c r="Q160" s="49">
        <v>0.24948713</v>
      </c>
      <c r="R160" s="49">
        <v>0.25948428000000001</v>
      </c>
      <c r="S160" s="49">
        <v>0.26824128000000003</v>
      </c>
      <c r="T160" s="49">
        <v>0.27638721999999999</v>
      </c>
      <c r="U160" t="str">
        <f t="shared" si="5"/>
        <v/>
      </c>
      <c r="V160" s="49">
        <f t="shared" si="6"/>
        <v>-6.2170000000000281E-5</v>
      </c>
    </row>
    <row r="161" spans="1:26">
      <c r="A161" t="s">
        <v>146</v>
      </c>
      <c r="B161" s="49" t="s">
        <v>266</v>
      </c>
      <c r="C161" s="49">
        <v>0.73625523999999998</v>
      </c>
      <c r="D161" s="49">
        <v>0.74525931000000001</v>
      </c>
      <c r="E161" s="49">
        <v>0.76017526000000002</v>
      </c>
      <c r="F161" s="49">
        <v>0.78489275999999997</v>
      </c>
      <c r="G161" s="49">
        <v>0.75901187000000003</v>
      </c>
      <c r="H161" s="49">
        <v>0.75746071999999998</v>
      </c>
      <c r="I161" s="49">
        <v>0.75664114999999998</v>
      </c>
      <c r="J161" t="str">
        <f t="shared" si="4"/>
        <v/>
      </c>
      <c r="L161" t="s">
        <v>146</v>
      </c>
      <c r="M161" s="49">
        <v>0</v>
      </c>
      <c r="N161" s="49">
        <v>0.75686628</v>
      </c>
      <c r="O161" s="49">
        <v>0.75257162</v>
      </c>
      <c r="P161" s="49">
        <v>0.74328594000000003</v>
      </c>
      <c r="Q161" s="49">
        <v>0.74790104000000002</v>
      </c>
      <c r="R161" s="49">
        <v>0.74675753</v>
      </c>
      <c r="S161" s="49">
        <v>0.76317791999999995</v>
      </c>
      <c r="T161" s="49">
        <v>0.77825255999999998</v>
      </c>
      <c r="U161" t="str">
        <f t="shared" si="5"/>
        <v/>
      </c>
      <c r="V161" s="49">
        <f t="shared" si="6"/>
        <v>2.2513000000001782E-4</v>
      </c>
    </row>
    <row r="162" spans="1:26">
      <c r="A162" t="s">
        <v>86</v>
      </c>
      <c r="B162" s="49" t="s">
        <v>266</v>
      </c>
      <c r="C162" s="49">
        <v>0.76853693000000001</v>
      </c>
      <c r="D162" s="49">
        <v>0.76484158999999996</v>
      </c>
      <c r="E162" s="49">
        <v>0.76608768000000005</v>
      </c>
      <c r="F162" s="49">
        <v>0.78044760999999996</v>
      </c>
      <c r="G162" s="49">
        <v>0.71769609999999995</v>
      </c>
      <c r="H162" s="49">
        <v>0.70451395999999999</v>
      </c>
      <c r="I162" s="49">
        <v>0.70529143000000005</v>
      </c>
      <c r="J162">
        <f t="shared" si="4"/>
        <v>1</v>
      </c>
      <c r="L162" t="s">
        <v>86</v>
      </c>
      <c r="M162" s="49">
        <v>0</v>
      </c>
      <c r="N162" s="49">
        <v>0.71334792000000002</v>
      </c>
      <c r="O162" s="49">
        <v>0.75395089000000004</v>
      </c>
      <c r="P162" s="49">
        <v>0.76515708000000004</v>
      </c>
      <c r="Q162" s="49">
        <v>0.78576294000000002</v>
      </c>
      <c r="R162" s="49">
        <v>0.78120953999999998</v>
      </c>
      <c r="S162" s="49">
        <v>0.78777103000000004</v>
      </c>
      <c r="T162" s="49">
        <v>0.78727634000000002</v>
      </c>
      <c r="U162">
        <f t="shared" si="5"/>
        <v>1</v>
      </c>
      <c r="V162" s="49">
        <f t="shared" si="6"/>
        <v>8.0564899999999717E-3</v>
      </c>
    </row>
    <row r="166" spans="1:26">
      <c r="A166" s="43" t="s">
        <v>406</v>
      </c>
    </row>
    <row r="167" spans="1:26">
      <c r="A167" t="s">
        <v>398</v>
      </c>
      <c r="B167">
        <v>2004</v>
      </c>
      <c r="C167">
        <v>2005</v>
      </c>
      <c r="D167">
        <v>2006</v>
      </c>
      <c r="E167">
        <v>2007</v>
      </c>
      <c r="F167">
        <v>2008</v>
      </c>
      <c r="G167">
        <v>2009</v>
      </c>
      <c r="H167">
        <v>2010</v>
      </c>
      <c r="I167">
        <v>2011</v>
      </c>
      <c r="M167">
        <v>2010</v>
      </c>
      <c r="N167">
        <v>2011</v>
      </c>
      <c r="O167">
        <v>2012</v>
      </c>
      <c r="P167">
        <v>2013</v>
      </c>
      <c r="Q167">
        <v>2014</v>
      </c>
      <c r="R167">
        <v>2015</v>
      </c>
      <c r="S167">
        <v>2016</v>
      </c>
      <c r="T167">
        <v>2017</v>
      </c>
      <c r="W167" t="s">
        <v>400</v>
      </c>
    </row>
    <row r="168" spans="1:26">
      <c r="A168" t="s">
        <v>57</v>
      </c>
      <c r="B168" s="49">
        <v>0.10145119</v>
      </c>
      <c r="C168" s="49">
        <v>8.3462289999999995E-2</v>
      </c>
      <c r="D168" s="49">
        <v>6.9430229999999996E-2</v>
      </c>
      <c r="E168" s="49">
        <v>4.1003959999999999E-2</v>
      </c>
      <c r="F168" s="49">
        <v>4.1804979999999999E-2</v>
      </c>
      <c r="G168" s="49">
        <v>7.8320029999999999E-2</v>
      </c>
      <c r="H168" s="49">
        <v>7.703778E-2</v>
      </c>
      <c r="I168" s="49">
        <v>9.8729259999999999E-2</v>
      </c>
      <c r="J168">
        <f>IF(ABS(MIN(B168:I168)-MAX(B168:I168))&gt;0.05, 1, "")</f>
        <v>1</v>
      </c>
      <c r="K168" s="49">
        <f>AVERAGE(C168:I168)</f>
        <v>6.996978999999999E-2</v>
      </c>
      <c r="L168" t="s">
        <v>57</v>
      </c>
      <c r="M168" t="s">
        <v>266</v>
      </c>
      <c r="N168" s="49">
        <v>0.11613332</v>
      </c>
      <c r="O168" s="49">
        <v>0.1081128</v>
      </c>
      <c r="P168" s="49">
        <v>0.11059077</v>
      </c>
      <c r="Q168" s="49">
        <v>0.11515601</v>
      </c>
      <c r="R168" s="49">
        <v>0.11446046999999999</v>
      </c>
      <c r="S168" s="49">
        <v>0.1118995</v>
      </c>
      <c r="T168" s="49">
        <v>0.10724307</v>
      </c>
      <c r="U168" t="str">
        <f>IF(ABS(MIN(N168:T168)-MAX(N168:T168))&gt;0.05, 1, "")</f>
        <v/>
      </c>
      <c r="V168" s="49">
        <f>AVERAGE(N168:T168)</f>
        <v>0.11194227714285716</v>
      </c>
      <c r="W168" s="49">
        <f t="shared" ref="W168:W199" si="7">N168-I168</f>
        <v>1.7404059999999999E-2</v>
      </c>
      <c r="Y168" s="49">
        <f>V168-K168</f>
        <v>4.1972487142857173E-2</v>
      </c>
      <c r="Z168">
        <f>Y168/K168</f>
        <v>0.59986584414298194</v>
      </c>
    </row>
    <row r="169" spans="1:26">
      <c r="A169" t="s">
        <v>42</v>
      </c>
      <c r="B169" s="49">
        <v>0.1098312</v>
      </c>
      <c r="C169" s="49">
        <v>9.652521E-2</v>
      </c>
      <c r="D169" s="49">
        <v>9.3085780000000007E-2</v>
      </c>
      <c r="E169" s="49">
        <v>9.0930919999999998E-2</v>
      </c>
      <c r="F169" s="49">
        <v>9.1152919999999998E-2</v>
      </c>
      <c r="G169" s="49">
        <v>8.056605E-2</v>
      </c>
      <c r="H169" s="49">
        <v>8.4932750000000001E-2</v>
      </c>
      <c r="I169" s="49">
        <v>8.7049790000000002E-2</v>
      </c>
      <c r="J169" t="str">
        <f t="shared" ref="J169:J199" si="8">IF(ABS(MIN(B169:I169)-MAX(B169:I169))&gt;0.05, 1, "")</f>
        <v/>
      </c>
      <c r="K169" s="49">
        <f t="shared" ref="K169:K174" si="9">AVERAGE(C169:I169)</f>
        <v>8.9177631428571422E-2</v>
      </c>
      <c r="L169" t="s">
        <v>42</v>
      </c>
      <c r="M169" t="s">
        <v>266</v>
      </c>
      <c r="N169" s="49">
        <v>9.5635520000000002E-2</v>
      </c>
      <c r="O169" s="49">
        <v>9.4348760000000004E-2</v>
      </c>
      <c r="P169" s="49">
        <v>9.370009E-2</v>
      </c>
      <c r="Q169" s="49">
        <v>9.1706709999999997E-2</v>
      </c>
      <c r="R169" s="49">
        <v>9.0572340000000001E-2</v>
      </c>
      <c r="S169" s="49">
        <v>9.3767970000000006E-2</v>
      </c>
      <c r="T169" s="49">
        <v>0.10793381000000001</v>
      </c>
      <c r="U169" t="str">
        <f t="shared" ref="U169:U199" si="10">IF(ABS(MIN(N169:T169)-MAX(N169:T169))&gt;0.05, 1, "")</f>
        <v/>
      </c>
      <c r="V169" s="49">
        <f t="shared" ref="V169:V174" si="11">AVERAGE(N169:T169)</f>
        <v>9.5380742857142861E-2</v>
      </c>
      <c r="W169" s="49">
        <f t="shared" si="7"/>
        <v>8.5857299999999998E-3</v>
      </c>
      <c r="Y169" s="49">
        <f t="shared" ref="Y169:Y199" si="12">V169-K169</f>
        <v>6.2031114285714395E-3</v>
      </c>
      <c r="Z169">
        <f t="shared" ref="Z169:Z199" si="13">Y169/K169</f>
        <v>6.9559051179105866E-2</v>
      </c>
    </row>
    <row r="170" spans="1:26">
      <c r="A170" t="s">
        <v>147</v>
      </c>
      <c r="B170" s="49" t="s">
        <v>266</v>
      </c>
      <c r="C170" s="49" t="s">
        <v>266</v>
      </c>
      <c r="D170" s="49" t="s">
        <v>266</v>
      </c>
      <c r="E170" s="50">
        <v>5.4427379999999997E-2</v>
      </c>
      <c r="F170" s="49">
        <v>0.16276905999999999</v>
      </c>
      <c r="G170" s="49">
        <v>0.14438276</v>
      </c>
      <c r="H170" s="49">
        <v>0.13443303000000001</v>
      </c>
      <c r="I170" s="49" t="s">
        <v>266</v>
      </c>
      <c r="J170">
        <f t="shared" si="8"/>
        <v>1</v>
      </c>
      <c r="K170" s="49">
        <f t="shared" si="9"/>
        <v>0.1240030575</v>
      </c>
      <c r="L170" t="s">
        <v>147</v>
      </c>
      <c r="M170" t="s">
        <v>266</v>
      </c>
      <c r="N170" s="49">
        <v>7.2389010000000004E-2</v>
      </c>
      <c r="O170" s="49">
        <v>6.6118399999999994E-2</v>
      </c>
      <c r="P170" s="49">
        <v>6.9014439999999996E-2</v>
      </c>
      <c r="Q170" s="49">
        <v>7.0627300000000004E-2</v>
      </c>
      <c r="R170" s="49">
        <v>7.8456280000000003E-2</v>
      </c>
      <c r="S170" s="49">
        <v>8.6654900000000007E-2</v>
      </c>
      <c r="T170" s="49">
        <v>8.7134450000000002E-2</v>
      </c>
      <c r="U170" t="str">
        <f t="shared" si="10"/>
        <v/>
      </c>
      <c r="V170" s="49">
        <f t="shared" si="11"/>
        <v>7.5770682857142849E-2</v>
      </c>
      <c r="W170" s="50" t="e">
        <f t="shared" si="7"/>
        <v>#VALUE!</v>
      </c>
      <c r="Y170" s="49">
        <f>V170-K170</f>
        <v>-4.8232374642857151E-2</v>
      </c>
      <c r="Z170">
        <f t="shared" si="13"/>
        <v>-0.38896117253283979</v>
      </c>
    </row>
    <row r="171" spans="1:26">
      <c r="A171" t="s">
        <v>62</v>
      </c>
      <c r="B171" s="49" t="s">
        <v>266</v>
      </c>
      <c r="C171" s="49" t="s">
        <v>266</v>
      </c>
      <c r="D171" s="49" t="s">
        <v>266</v>
      </c>
      <c r="E171" s="49">
        <v>0.10067031999999999</v>
      </c>
      <c r="F171" s="49">
        <v>0.10320367</v>
      </c>
      <c r="G171" s="49">
        <v>9.1229489999999996E-2</v>
      </c>
      <c r="H171" s="49">
        <v>7.9185480000000003E-2</v>
      </c>
      <c r="I171" s="49">
        <v>8.3362989999999998E-2</v>
      </c>
      <c r="J171" t="str">
        <f t="shared" si="8"/>
        <v/>
      </c>
      <c r="K171" s="49">
        <f t="shared" si="9"/>
        <v>9.1530390000000003E-2</v>
      </c>
      <c r="L171" t="s">
        <v>62</v>
      </c>
      <c r="M171" s="49">
        <v>8.6510260000000005E-2</v>
      </c>
      <c r="N171" s="49">
        <v>8.7055670000000002E-2</v>
      </c>
      <c r="O171" s="49">
        <v>7.8666760000000002E-2</v>
      </c>
      <c r="P171" s="49">
        <v>8.162693E-2</v>
      </c>
      <c r="Q171" s="49">
        <v>8.8815959999999999E-2</v>
      </c>
      <c r="R171" s="49">
        <v>8.7410379999999996E-2</v>
      </c>
      <c r="S171" s="49">
        <v>6.982025E-2</v>
      </c>
      <c r="T171" s="49" t="s">
        <v>266</v>
      </c>
      <c r="U171" t="str">
        <f t="shared" si="10"/>
        <v/>
      </c>
      <c r="V171" s="49">
        <f t="shared" si="11"/>
        <v>8.2232658333333333E-2</v>
      </c>
      <c r="W171" s="49">
        <f t="shared" si="7"/>
        <v>3.6926800000000037E-3</v>
      </c>
      <c r="Y171" s="49">
        <f t="shared" si="12"/>
        <v>-9.2977316666666698E-3</v>
      </c>
      <c r="Z171">
        <f t="shared" si="13"/>
        <v>-0.10158081558121482</v>
      </c>
    </row>
    <row r="172" spans="1:26">
      <c r="A172" t="s">
        <v>115</v>
      </c>
      <c r="B172" s="49" t="s">
        <v>266</v>
      </c>
      <c r="C172" s="49">
        <v>8.8337509999999994E-2</v>
      </c>
      <c r="D172" s="49">
        <v>6.6732399999999997E-2</v>
      </c>
      <c r="E172" s="49">
        <v>6.4362749999999996E-2</v>
      </c>
      <c r="F172" s="49">
        <v>6.8019860000000001E-2</v>
      </c>
      <c r="G172" s="49">
        <v>6.7480589999999993E-2</v>
      </c>
      <c r="H172" s="49">
        <v>5.9487470000000001E-2</v>
      </c>
      <c r="I172" s="49">
        <v>4.9459959999999997E-2</v>
      </c>
      <c r="J172" t="str">
        <f t="shared" si="8"/>
        <v/>
      </c>
      <c r="K172" s="49">
        <f t="shared" si="9"/>
        <v>6.6268648571428571E-2</v>
      </c>
      <c r="L172" t="s">
        <v>115</v>
      </c>
      <c r="M172" s="49" t="s">
        <v>266</v>
      </c>
      <c r="N172" s="49">
        <v>5.9692080000000002E-2</v>
      </c>
      <c r="O172" s="49">
        <v>6.1692900000000002E-2</v>
      </c>
      <c r="P172" s="49">
        <v>6.7611580000000004E-2</v>
      </c>
      <c r="Q172" s="49">
        <v>8.1921850000000004E-2</v>
      </c>
      <c r="R172" s="49">
        <v>9.2349059999999997E-2</v>
      </c>
      <c r="S172" s="49">
        <v>8.4834889999999996E-2</v>
      </c>
      <c r="T172" s="49">
        <v>9.1233069999999999E-2</v>
      </c>
      <c r="U172" t="str">
        <f t="shared" si="10"/>
        <v/>
      </c>
      <c r="V172" s="49">
        <f t="shared" si="11"/>
        <v>7.7047918571428564E-2</v>
      </c>
      <c r="W172" s="49">
        <f t="shared" si="7"/>
        <v>1.0232120000000004E-2</v>
      </c>
      <c r="Y172" s="49">
        <f t="shared" si="12"/>
        <v>1.0779269999999994E-2</v>
      </c>
      <c r="Z172">
        <f t="shared" si="13"/>
        <v>0.16266017539774347</v>
      </c>
    </row>
    <row r="173" spans="1:26">
      <c r="A173" t="s">
        <v>262</v>
      </c>
      <c r="B173" s="49" t="s">
        <v>266</v>
      </c>
      <c r="C173" s="49">
        <v>0.11540855</v>
      </c>
      <c r="D173" s="49">
        <v>0.13161808999999999</v>
      </c>
      <c r="E173" s="49">
        <v>0.13769824999999999</v>
      </c>
      <c r="F173" s="49">
        <v>0.13499037</v>
      </c>
      <c r="G173" s="49">
        <v>0.15974642999999999</v>
      </c>
      <c r="H173" s="49">
        <v>0.15426797</v>
      </c>
      <c r="I173" s="49">
        <v>0.15860445000000001</v>
      </c>
      <c r="J173" t="str">
        <f t="shared" si="8"/>
        <v/>
      </c>
      <c r="K173" s="49">
        <f t="shared" si="9"/>
        <v>0.14176201571428573</v>
      </c>
      <c r="L173" t="s">
        <v>262</v>
      </c>
      <c r="M173" s="49" t="s">
        <v>266</v>
      </c>
      <c r="N173" s="49">
        <v>0.17434896999999999</v>
      </c>
      <c r="O173" s="49">
        <v>0.16800925999999999</v>
      </c>
      <c r="P173" s="49">
        <v>0.17144256999999999</v>
      </c>
      <c r="Q173" s="49">
        <v>0.15533615000000001</v>
      </c>
      <c r="R173" s="49">
        <v>0.15356930999999999</v>
      </c>
      <c r="S173" s="49">
        <v>0.16493874</v>
      </c>
      <c r="T173" s="49">
        <v>0.15933959</v>
      </c>
      <c r="U173" t="str">
        <f t="shared" si="10"/>
        <v/>
      </c>
      <c r="V173" s="49">
        <f t="shared" si="11"/>
        <v>0.16385494142857143</v>
      </c>
      <c r="W173" s="49">
        <f t="shared" si="7"/>
        <v>1.5744519999999984E-2</v>
      </c>
      <c r="Y173" s="49">
        <f t="shared" si="12"/>
        <v>2.2092925714285699E-2</v>
      </c>
      <c r="Z173">
        <f t="shared" si="13"/>
        <v>0.15584517194516259</v>
      </c>
    </row>
    <row r="174" spans="1:26">
      <c r="A174" t="s">
        <v>49</v>
      </c>
      <c r="B174" s="49" t="s">
        <v>266</v>
      </c>
      <c r="C174" s="49">
        <v>0.12607681000000001</v>
      </c>
      <c r="D174" s="49">
        <v>0.10951739000000001</v>
      </c>
      <c r="E174" s="49">
        <v>0.11914054</v>
      </c>
      <c r="F174" s="49">
        <v>9.2225600000000005E-2</v>
      </c>
      <c r="G174" s="49">
        <v>8.1165200000000007E-2</v>
      </c>
      <c r="H174" s="49">
        <v>7.3616790000000001E-2</v>
      </c>
      <c r="I174" s="49">
        <v>6.3864580000000004E-2</v>
      </c>
      <c r="J174">
        <f t="shared" si="8"/>
        <v>1</v>
      </c>
      <c r="K174" s="49">
        <f t="shared" si="9"/>
        <v>9.5086701428571452E-2</v>
      </c>
      <c r="L174" t="s">
        <v>49</v>
      </c>
      <c r="M174" s="49" t="s">
        <v>266</v>
      </c>
      <c r="N174" s="49">
        <v>7.4591980000000002E-2</v>
      </c>
      <c r="O174" s="49">
        <v>6.7625359999999995E-2</v>
      </c>
      <c r="P174" s="49">
        <v>6.7149169999999994E-2</v>
      </c>
      <c r="Q174" s="49">
        <v>6.5882640000000006E-2</v>
      </c>
      <c r="R174" s="49">
        <v>8.0471379999999995E-2</v>
      </c>
      <c r="S174" s="49">
        <v>7.6912670000000002E-2</v>
      </c>
      <c r="T174" s="49">
        <v>7.7858330000000003E-2</v>
      </c>
      <c r="U174" t="str">
        <f t="shared" si="10"/>
        <v/>
      </c>
      <c r="V174" s="49">
        <f t="shared" si="11"/>
        <v>7.2927361428571438E-2</v>
      </c>
      <c r="W174" s="49">
        <f t="shared" si="7"/>
        <v>1.0727399999999998E-2</v>
      </c>
      <c r="Y174" s="49">
        <f t="shared" si="12"/>
        <v>-2.2159340000000013E-2</v>
      </c>
      <c r="Z174">
        <f t="shared" si="13"/>
        <v>-0.23304352414250035</v>
      </c>
    </row>
    <row r="175" spans="1:26">
      <c r="A175" t="s">
        <v>11</v>
      </c>
      <c r="B175" s="49">
        <v>6.0995559999999997E-2</v>
      </c>
      <c r="C175" s="49">
        <v>7.6664880000000005E-2</v>
      </c>
      <c r="D175" s="49">
        <v>6.8997729999999993E-2</v>
      </c>
      <c r="E175" s="49">
        <v>6.2974649999999993E-2</v>
      </c>
      <c r="F175" s="49">
        <v>7.5842740000000006E-2</v>
      </c>
      <c r="G175" s="49">
        <v>5.5520310000000003E-2</v>
      </c>
      <c r="H175" s="49">
        <v>4.1873340000000002E-2</v>
      </c>
      <c r="I175" s="49">
        <v>5.9515949999999998E-2</v>
      </c>
      <c r="J175" t="str">
        <f t="shared" si="8"/>
        <v/>
      </c>
      <c r="K175" s="49">
        <f>AVERAGE(C175:I175)</f>
        <v>6.3055657142857144E-2</v>
      </c>
      <c r="L175" t="s">
        <v>11</v>
      </c>
      <c r="M175" s="49" t="s">
        <v>266</v>
      </c>
      <c r="N175" s="49">
        <v>5.6443729999999998E-2</v>
      </c>
      <c r="O175" s="50">
        <v>0</v>
      </c>
      <c r="P175" s="50">
        <v>0</v>
      </c>
      <c r="Q175" s="50">
        <v>0</v>
      </c>
      <c r="R175" s="50">
        <v>0</v>
      </c>
      <c r="S175" s="49">
        <v>4.167796E-2</v>
      </c>
      <c r="T175" s="49">
        <v>5.8954119999999999E-2</v>
      </c>
      <c r="U175">
        <f>IF(ABS(MIN(N175:T175)-MAX(N175:T175))&gt;0.05, 1, "")</f>
        <v>1</v>
      </c>
      <c r="V175" s="49">
        <f>AVERAGE(N175:T175)</f>
        <v>2.2439401428571426E-2</v>
      </c>
      <c r="W175" s="49">
        <f t="shared" si="7"/>
        <v>-3.0722200000000005E-3</v>
      </c>
      <c r="Y175" s="49">
        <f t="shared" si="12"/>
        <v>-4.0616255714285718E-2</v>
      </c>
      <c r="Z175">
        <f t="shared" si="13"/>
        <v>-0.64413341410853364</v>
      </c>
    </row>
    <row r="176" spans="1:26">
      <c r="A176" t="s">
        <v>263</v>
      </c>
      <c r="B176" s="49">
        <v>5.0500499999999997E-2</v>
      </c>
      <c r="C176" s="49">
        <v>4.7908319999999997E-2</v>
      </c>
      <c r="D176" s="49">
        <v>4.467745E-2</v>
      </c>
      <c r="E176" s="49">
        <v>5.7177779999999997E-2</v>
      </c>
      <c r="F176" s="49">
        <v>4.6035619999999999E-2</v>
      </c>
      <c r="G176" s="49">
        <v>3.4779480000000002E-2</v>
      </c>
      <c r="H176" s="49">
        <v>5.0322939999999997E-2</v>
      </c>
      <c r="I176" s="49">
        <v>6.1155189999999998E-2</v>
      </c>
      <c r="J176" t="str">
        <f t="shared" si="8"/>
        <v/>
      </c>
      <c r="K176" s="49">
        <f t="shared" ref="K176:K199" si="14">AVERAGE(C176:I176)</f>
        <v>4.8865254285714275E-2</v>
      </c>
      <c r="L176" t="s">
        <v>263</v>
      </c>
      <c r="M176" s="49">
        <v>4.944366E-2</v>
      </c>
      <c r="N176" s="49">
        <v>5.8007040000000003E-2</v>
      </c>
      <c r="O176" s="49">
        <v>6.1216600000000003E-2</v>
      </c>
      <c r="P176" s="49">
        <v>5.560623E-2</v>
      </c>
      <c r="Q176" s="49">
        <v>7.1643040000000005E-2</v>
      </c>
      <c r="R176" s="49">
        <v>6.9189490000000006E-2</v>
      </c>
      <c r="S176" s="49">
        <v>7.8328770000000006E-2</v>
      </c>
      <c r="T176" s="49">
        <v>8.3617399999999995E-2</v>
      </c>
      <c r="U176" t="str">
        <f t="shared" si="10"/>
        <v/>
      </c>
      <c r="V176" s="49">
        <f t="shared" ref="V176:V199" si="15">AVERAGE(N176:T176)</f>
        <v>6.822979571428571E-2</v>
      </c>
      <c r="W176" s="49">
        <f t="shared" si="7"/>
        <v>-3.1481499999999954E-3</v>
      </c>
      <c r="Y176" s="49">
        <f t="shared" si="12"/>
        <v>1.9364541428571434E-2</v>
      </c>
      <c r="Z176">
        <f t="shared" si="13"/>
        <v>0.39628447066595218</v>
      </c>
    </row>
    <row r="177" spans="1:26">
      <c r="A177" t="s">
        <v>19</v>
      </c>
      <c r="B177" s="49">
        <v>0.20071918999999999</v>
      </c>
      <c r="C177" s="49">
        <v>0.18474911999999999</v>
      </c>
      <c r="D177" s="49">
        <v>0.20360882999999999</v>
      </c>
      <c r="E177" s="49">
        <v>0.22424759999999999</v>
      </c>
      <c r="F177" s="49">
        <v>0.22578374000000001</v>
      </c>
      <c r="G177" s="49">
        <v>0.22981805999999999</v>
      </c>
      <c r="H177" s="49">
        <v>0.23599254</v>
      </c>
      <c r="I177" s="49">
        <v>0.21955055000000001</v>
      </c>
      <c r="J177">
        <f t="shared" si="8"/>
        <v>1</v>
      </c>
      <c r="K177" s="49">
        <f t="shared" si="14"/>
        <v>0.2176786342857143</v>
      </c>
      <c r="L177" t="s">
        <v>19</v>
      </c>
      <c r="M177" s="49" t="s">
        <v>266</v>
      </c>
      <c r="N177" s="49">
        <v>0.22400438</v>
      </c>
      <c r="O177" s="49">
        <v>0.26458364000000001</v>
      </c>
      <c r="P177" s="49">
        <v>0.26039643000000001</v>
      </c>
      <c r="Q177" s="49">
        <v>0.25052819999999998</v>
      </c>
      <c r="R177" s="49">
        <v>0.23282990000000001</v>
      </c>
      <c r="S177" s="49">
        <v>0.21650728999999999</v>
      </c>
      <c r="T177" s="49">
        <v>0.21001581</v>
      </c>
      <c r="U177">
        <f t="shared" si="10"/>
        <v>1</v>
      </c>
      <c r="V177" s="49">
        <f t="shared" si="15"/>
        <v>0.23698080714285716</v>
      </c>
      <c r="W177" s="49">
        <f t="shared" si="7"/>
        <v>4.453829999999992E-3</v>
      </c>
      <c r="Y177" s="49">
        <f t="shared" si="12"/>
        <v>1.9302172857142863E-2</v>
      </c>
      <c r="Z177">
        <f t="shared" si="13"/>
        <v>8.8672794739275043E-2</v>
      </c>
    </row>
    <row r="178" spans="1:26">
      <c r="A178" t="s">
        <v>72</v>
      </c>
      <c r="B178" s="49">
        <v>0.11657861</v>
      </c>
      <c r="C178" s="49">
        <v>0.12671764999999999</v>
      </c>
      <c r="D178" s="49">
        <v>0.12216749</v>
      </c>
      <c r="E178" s="49">
        <v>0.11971606999999999</v>
      </c>
      <c r="F178" s="49">
        <v>0.11699777</v>
      </c>
      <c r="G178" s="49">
        <v>0.1044592</v>
      </c>
      <c r="H178" s="49">
        <v>0.10732319999999999</v>
      </c>
      <c r="I178" s="49">
        <v>0.13372411000000001</v>
      </c>
      <c r="J178" t="str">
        <f t="shared" si="8"/>
        <v/>
      </c>
      <c r="K178" s="49">
        <f t="shared" si="14"/>
        <v>0.11872935571428569</v>
      </c>
      <c r="L178" t="s">
        <v>72</v>
      </c>
      <c r="M178" s="49">
        <v>0.11477183000000001</v>
      </c>
      <c r="N178" s="49">
        <v>0.13389324</v>
      </c>
      <c r="O178" s="49">
        <v>0.11879082000000001</v>
      </c>
      <c r="P178" s="49">
        <v>0.12896794</v>
      </c>
      <c r="Q178" s="49">
        <v>0.13675340999999999</v>
      </c>
      <c r="R178" s="49">
        <v>0.13522160999999999</v>
      </c>
      <c r="S178" s="49">
        <v>0.13909109</v>
      </c>
      <c r="T178" s="49">
        <v>0.14258641</v>
      </c>
      <c r="U178" t="str">
        <f t="shared" si="10"/>
        <v/>
      </c>
      <c r="V178" s="49">
        <f t="shared" si="15"/>
        <v>0.13361493142857142</v>
      </c>
      <c r="W178" s="49">
        <f t="shared" si="7"/>
        <v>1.6912999999998957E-4</v>
      </c>
      <c r="Y178" s="49">
        <f t="shared" si="12"/>
        <v>1.4885575714285726E-2</v>
      </c>
      <c r="Z178">
        <f t="shared" si="13"/>
        <v>0.12537401238920959</v>
      </c>
    </row>
    <row r="179" spans="1:26">
      <c r="A179" t="s">
        <v>208</v>
      </c>
      <c r="B179" s="50">
        <v>1</v>
      </c>
      <c r="C179" s="49">
        <v>7.0596309999999995E-2</v>
      </c>
      <c r="D179" s="49">
        <v>6.9938790000000001E-2</v>
      </c>
      <c r="E179" s="49">
        <v>7.8817559999999995E-2</v>
      </c>
      <c r="F179" s="49">
        <v>7.0819160000000006E-2</v>
      </c>
      <c r="G179" s="49">
        <v>6.4375630000000003E-2</v>
      </c>
      <c r="H179" s="49">
        <v>7.1211460000000004E-2</v>
      </c>
      <c r="I179" s="49" t="s">
        <v>266</v>
      </c>
      <c r="J179">
        <f t="shared" si="8"/>
        <v>1</v>
      </c>
      <c r="K179" s="49">
        <f t="shared" si="14"/>
        <v>7.0959818333333327E-2</v>
      </c>
      <c r="L179" t="s">
        <v>208</v>
      </c>
      <c r="M179" s="49" t="s">
        <v>266</v>
      </c>
      <c r="N179" s="49">
        <v>8.5714579999999999E-2</v>
      </c>
      <c r="O179" s="49">
        <v>8.0750669999999997E-2</v>
      </c>
      <c r="P179" s="49">
        <v>8.8580039999999999E-2</v>
      </c>
      <c r="Q179" s="49">
        <v>9.0727769999999999E-2</v>
      </c>
      <c r="R179" s="49">
        <v>9.3697669999999997E-2</v>
      </c>
      <c r="S179" s="49">
        <v>9.0939950000000006E-2</v>
      </c>
      <c r="T179" s="49">
        <v>9.1196399999999997E-2</v>
      </c>
      <c r="U179" t="str">
        <f t="shared" si="10"/>
        <v/>
      </c>
      <c r="V179" s="49">
        <f t="shared" si="15"/>
        <v>8.8801011428571427E-2</v>
      </c>
      <c r="W179" s="50" t="e">
        <f t="shared" si="7"/>
        <v>#VALUE!</v>
      </c>
      <c r="Y179" s="49">
        <f t="shared" si="12"/>
        <v>1.78411930952381E-2</v>
      </c>
      <c r="Z179">
        <f t="shared" si="13"/>
        <v>0.25142670196010369</v>
      </c>
    </row>
    <row r="180" spans="1:26">
      <c r="A180" t="s">
        <v>53</v>
      </c>
      <c r="B180" s="49">
        <v>5.1139240000000002E-2</v>
      </c>
      <c r="C180" s="49">
        <v>6.0867520000000001E-2</v>
      </c>
      <c r="D180" s="49">
        <v>5.6347250000000002E-2</v>
      </c>
      <c r="E180" s="49">
        <v>6.682958E-2</v>
      </c>
      <c r="F180" s="49">
        <v>6.2279849999999998E-2</v>
      </c>
      <c r="G180" s="49">
        <v>5.9280439999999997E-2</v>
      </c>
      <c r="H180" s="49">
        <v>6.3492080000000006E-2</v>
      </c>
      <c r="I180" s="49">
        <v>6.5479919999999997E-2</v>
      </c>
      <c r="J180" t="str">
        <f t="shared" si="8"/>
        <v/>
      </c>
      <c r="K180" s="49">
        <f t="shared" si="14"/>
        <v>6.2082377142857137E-2</v>
      </c>
      <c r="L180" t="s">
        <v>53</v>
      </c>
      <c r="M180" s="49" t="s">
        <v>266</v>
      </c>
      <c r="N180" s="49">
        <v>7.0197129999999996E-2</v>
      </c>
      <c r="O180" s="49">
        <v>6.5424339999999997E-2</v>
      </c>
      <c r="P180" s="49">
        <v>6.6194859999999994E-2</v>
      </c>
      <c r="Q180" s="49">
        <v>6.5703449999999997E-2</v>
      </c>
      <c r="R180" s="49">
        <v>7.2276699999999999E-2</v>
      </c>
      <c r="S180" s="49">
        <v>7.2283539999999993E-2</v>
      </c>
      <c r="T180" s="49">
        <v>8.1709699999999996E-2</v>
      </c>
      <c r="U180" t="str">
        <f t="shared" si="10"/>
        <v/>
      </c>
      <c r="V180" s="49">
        <f t="shared" si="15"/>
        <v>7.0541388571428568E-2</v>
      </c>
      <c r="W180" s="49">
        <f t="shared" si="7"/>
        <v>4.7172099999999995E-3</v>
      </c>
      <c r="Y180" s="49">
        <f t="shared" si="12"/>
        <v>8.4590114285714307E-3</v>
      </c>
      <c r="Z180">
        <f t="shared" si="13"/>
        <v>0.13625463163413482</v>
      </c>
    </row>
    <row r="181" spans="1:26">
      <c r="A181" t="s">
        <v>264</v>
      </c>
      <c r="B181" s="49" t="s">
        <v>266</v>
      </c>
      <c r="C181" s="49" t="s">
        <v>266</v>
      </c>
      <c r="D181" s="49" t="s">
        <v>266</v>
      </c>
      <c r="E181" s="49" t="s">
        <v>266</v>
      </c>
      <c r="F181" s="49" t="s">
        <v>266</v>
      </c>
      <c r="G181" s="49" t="s">
        <v>266</v>
      </c>
      <c r="H181" s="49">
        <v>9.278045E-2</v>
      </c>
      <c r="I181" s="49">
        <v>7.2160130000000003E-2</v>
      </c>
      <c r="J181" t="str">
        <f t="shared" si="8"/>
        <v/>
      </c>
      <c r="K181" s="49">
        <f t="shared" si="14"/>
        <v>8.2470290000000002E-2</v>
      </c>
      <c r="L181" t="s">
        <v>264</v>
      </c>
      <c r="M181" s="49" t="s">
        <v>266</v>
      </c>
      <c r="N181" s="49">
        <v>6.3177239999999996E-2</v>
      </c>
      <c r="O181" s="49">
        <v>5.9212220000000003E-2</v>
      </c>
      <c r="P181" s="49">
        <v>4.0923550000000003E-2</v>
      </c>
      <c r="Q181" s="49">
        <v>4.7099290000000002E-2</v>
      </c>
      <c r="R181" s="49">
        <v>5.6997150000000003E-2</v>
      </c>
      <c r="S181" s="49">
        <v>4.8073959999999999E-2</v>
      </c>
      <c r="T181" s="49">
        <v>4.9105000000000003E-2</v>
      </c>
      <c r="U181" t="str">
        <f t="shared" si="10"/>
        <v/>
      </c>
      <c r="V181" s="49">
        <f t="shared" si="15"/>
        <v>5.2084058571428574E-2</v>
      </c>
      <c r="W181" s="49">
        <f t="shared" si="7"/>
        <v>-8.9828900000000073E-3</v>
      </c>
      <c r="Y181" s="49">
        <f>V181-K181</f>
        <v>-3.0386231428571428E-2</v>
      </c>
      <c r="Z181">
        <f t="shared" si="13"/>
        <v>-0.36845064360233759</v>
      </c>
    </row>
    <row r="182" spans="1:26">
      <c r="A182" t="s">
        <v>151</v>
      </c>
      <c r="B182" s="49" t="s">
        <v>266</v>
      </c>
      <c r="C182" s="49">
        <v>0.13313389</v>
      </c>
      <c r="D182" s="49">
        <v>0.13224326</v>
      </c>
      <c r="E182" s="49">
        <v>0.10177012000000001</v>
      </c>
      <c r="F182" s="49">
        <v>8.8611040000000002E-2</v>
      </c>
      <c r="G182" s="50">
        <v>0.11942629</v>
      </c>
      <c r="H182" s="50">
        <v>0.22598583</v>
      </c>
      <c r="I182" s="50">
        <v>0.18634626000000001</v>
      </c>
      <c r="J182">
        <f t="shared" si="8"/>
        <v>1</v>
      </c>
      <c r="K182" s="49">
        <f t="shared" si="14"/>
        <v>0.14107381285714285</v>
      </c>
      <c r="L182" t="s">
        <v>151</v>
      </c>
      <c r="M182" s="49" t="s">
        <v>266</v>
      </c>
      <c r="N182" s="49">
        <v>0.17809964</v>
      </c>
      <c r="O182" s="49">
        <v>0.16436596000000001</v>
      </c>
      <c r="P182" s="50">
        <v>0.15659397</v>
      </c>
      <c r="Q182" s="50">
        <v>8.5155990000000001E-2</v>
      </c>
      <c r="R182" s="49">
        <v>9.8042439999999995E-2</v>
      </c>
      <c r="S182" s="49">
        <v>0.10262826</v>
      </c>
      <c r="T182" s="49">
        <v>0.11251153</v>
      </c>
      <c r="U182">
        <f t="shared" si="10"/>
        <v>1</v>
      </c>
      <c r="V182" s="49">
        <f t="shared" si="15"/>
        <v>0.12819968428571429</v>
      </c>
      <c r="W182" s="49">
        <f t="shared" si="7"/>
        <v>-8.2466200000000101E-3</v>
      </c>
      <c r="Y182" s="49">
        <f t="shared" si="12"/>
        <v>-1.2874128571428556E-2</v>
      </c>
      <c r="Z182">
        <f t="shared" si="13"/>
        <v>-9.1258103192159615E-2</v>
      </c>
    </row>
    <row r="183" spans="1:26">
      <c r="A183" t="s">
        <v>39</v>
      </c>
      <c r="B183" s="49">
        <v>9.7036129999999998E-2</v>
      </c>
      <c r="C183" s="49">
        <v>0.10618768000000001</v>
      </c>
      <c r="D183" s="49">
        <v>9.2062439999999995E-2</v>
      </c>
      <c r="E183" s="49">
        <v>8.1820470000000006E-2</v>
      </c>
      <c r="F183" s="49">
        <v>8.6019330000000005E-2</v>
      </c>
      <c r="G183" s="49">
        <v>8.6177580000000004E-2</v>
      </c>
      <c r="H183" s="49">
        <v>0.10039766</v>
      </c>
      <c r="I183" s="49" t="s">
        <v>266</v>
      </c>
      <c r="J183" t="str">
        <f t="shared" si="8"/>
        <v/>
      </c>
      <c r="K183" s="49">
        <f t="shared" si="14"/>
        <v>9.2110860000000017E-2</v>
      </c>
      <c r="L183" t="s">
        <v>39</v>
      </c>
      <c r="M183" s="49" t="s">
        <v>266</v>
      </c>
      <c r="N183" s="49">
        <v>0.10077018</v>
      </c>
      <c r="O183" s="49">
        <v>0.1046521</v>
      </c>
      <c r="P183" s="49">
        <v>0.1085184</v>
      </c>
      <c r="Q183" s="49">
        <v>0.11133386000000001</v>
      </c>
      <c r="R183" s="49">
        <v>0.10615719999999999</v>
      </c>
      <c r="S183" s="49">
        <v>9.6584669999999997E-2</v>
      </c>
      <c r="T183" s="49">
        <v>0.10920858999999999</v>
      </c>
      <c r="U183" t="str">
        <f t="shared" si="10"/>
        <v/>
      </c>
      <c r="V183" s="49">
        <f t="shared" si="15"/>
        <v>0.10531785714285714</v>
      </c>
      <c r="W183" s="50" t="e">
        <f t="shared" si="7"/>
        <v>#VALUE!</v>
      </c>
      <c r="Y183" s="49">
        <f t="shared" si="12"/>
        <v>1.3206997142857127E-2</v>
      </c>
      <c r="Z183">
        <f t="shared" si="13"/>
        <v>0.1433815420120616</v>
      </c>
    </row>
    <row r="184" spans="1:26">
      <c r="A184" t="s">
        <v>36</v>
      </c>
      <c r="B184" s="49">
        <v>5.4942919999999999E-2</v>
      </c>
      <c r="C184" s="49">
        <v>5.1294550000000001E-2</v>
      </c>
      <c r="D184" s="49">
        <v>5.8442250000000001E-2</v>
      </c>
      <c r="E184" s="49">
        <v>7.6690649999999999E-2</v>
      </c>
      <c r="F184" s="49">
        <v>9.8103960000000004E-2</v>
      </c>
      <c r="G184" s="49">
        <v>7.3878009999999994E-2</v>
      </c>
      <c r="H184" s="49">
        <v>6.1442469999999999E-2</v>
      </c>
      <c r="I184" s="49">
        <v>6.3767959999999999E-2</v>
      </c>
      <c r="J184" t="str">
        <f t="shared" si="8"/>
        <v/>
      </c>
      <c r="K184" s="49">
        <f t="shared" si="14"/>
        <v>6.9088549999999999E-2</v>
      </c>
      <c r="L184" t="s">
        <v>36</v>
      </c>
      <c r="M184" s="49">
        <v>6.0243900000000003E-2</v>
      </c>
      <c r="N184" s="49">
        <v>6.997022E-2</v>
      </c>
      <c r="O184" s="50">
        <v>8.0674830000000003E-2</v>
      </c>
      <c r="P184" s="50">
        <v>0.12604046999999999</v>
      </c>
      <c r="Q184" s="49" t="s">
        <v>266</v>
      </c>
      <c r="R184" s="49" t="s">
        <v>266</v>
      </c>
      <c r="S184" s="49" t="s">
        <v>266</v>
      </c>
      <c r="T184" s="49" t="s">
        <v>266</v>
      </c>
      <c r="U184">
        <f t="shared" si="10"/>
        <v>1</v>
      </c>
      <c r="V184" s="49">
        <f t="shared" si="15"/>
        <v>9.2228506666666668E-2</v>
      </c>
      <c r="W184" s="49">
        <f t="shared" si="7"/>
        <v>6.2022600000000011E-3</v>
      </c>
      <c r="Y184" s="49">
        <f>V184-K184</f>
        <v>2.313995666666667E-2</v>
      </c>
      <c r="Z184">
        <f t="shared" si="13"/>
        <v>0.33493186159887089</v>
      </c>
    </row>
    <row r="185" spans="1:26">
      <c r="A185" t="s">
        <v>26</v>
      </c>
      <c r="B185" s="49">
        <v>0.22988682999999999</v>
      </c>
      <c r="C185" s="49">
        <v>0.21547975999999999</v>
      </c>
      <c r="D185" s="49">
        <v>0.22549427999999999</v>
      </c>
      <c r="E185" s="49">
        <v>0.23625177999999999</v>
      </c>
      <c r="F185" s="49">
        <v>0.23034226999999999</v>
      </c>
      <c r="G185" s="49">
        <v>0.22711709999999999</v>
      </c>
      <c r="H185" s="49">
        <v>0.22580130000000001</v>
      </c>
      <c r="I185" s="49">
        <v>0.20777936</v>
      </c>
      <c r="J185" t="str">
        <f t="shared" si="8"/>
        <v/>
      </c>
      <c r="K185" s="49">
        <f t="shared" si="14"/>
        <v>0.22403797857142857</v>
      </c>
      <c r="L185" t="s">
        <v>26</v>
      </c>
      <c r="M185" t="s">
        <v>266</v>
      </c>
      <c r="N185" s="49">
        <v>0.24340692</v>
      </c>
      <c r="O185" s="49">
        <v>0.26150786999999998</v>
      </c>
      <c r="P185" s="49">
        <v>0.25641749000000003</v>
      </c>
      <c r="Q185" s="49">
        <v>0.25358883999999998</v>
      </c>
      <c r="R185" s="49">
        <v>0.24930869999999999</v>
      </c>
      <c r="S185" s="49">
        <v>0.23219212</v>
      </c>
      <c r="T185" s="49">
        <v>0.22827462000000001</v>
      </c>
      <c r="U185" t="str">
        <f t="shared" si="10"/>
        <v/>
      </c>
      <c r="V185" s="49">
        <f t="shared" si="15"/>
        <v>0.24638522285714284</v>
      </c>
      <c r="W185" s="49">
        <f t="shared" si="7"/>
        <v>3.5627560000000003E-2</v>
      </c>
      <c r="Y185" s="49">
        <f t="shared" si="12"/>
        <v>2.2347244285714274E-2</v>
      </c>
      <c r="Z185">
        <f t="shared" si="13"/>
        <v>9.9747571497523793E-2</v>
      </c>
    </row>
    <row r="186" spans="1:26">
      <c r="A186" t="s">
        <v>92</v>
      </c>
      <c r="B186" s="49" t="s">
        <v>266</v>
      </c>
      <c r="C186" s="49">
        <v>2.0912119999999999E-2</v>
      </c>
      <c r="D186" s="49">
        <v>3.3901529999999999E-2</v>
      </c>
      <c r="E186" s="49">
        <v>2.65676E-2</v>
      </c>
      <c r="F186" s="49">
        <v>4.3180580000000003E-2</v>
      </c>
      <c r="G186" s="49">
        <v>5.2608820000000001E-2</v>
      </c>
      <c r="H186" s="49">
        <v>4.2806070000000002E-2</v>
      </c>
      <c r="I186" s="49">
        <v>3.0875400000000001E-2</v>
      </c>
      <c r="J186" t="str">
        <f t="shared" si="8"/>
        <v/>
      </c>
      <c r="K186" s="49">
        <f t="shared" si="14"/>
        <v>3.5836017142857148E-2</v>
      </c>
      <c r="L186" t="s">
        <v>92</v>
      </c>
      <c r="M186" t="s">
        <v>266</v>
      </c>
      <c r="N186" s="49">
        <v>4.3545809999999997E-2</v>
      </c>
      <c r="O186" s="49">
        <v>3.8868890000000003E-2</v>
      </c>
      <c r="P186" s="49">
        <v>5.1384560000000003E-2</v>
      </c>
      <c r="Q186" s="49">
        <v>5.1642840000000002E-2</v>
      </c>
      <c r="R186" s="49">
        <v>6.6499649999999993E-2</v>
      </c>
      <c r="S186" s="49">
        <v>5.254723E-2</v>
      </c>
      <c r="T186" s="49">
        <v>6.4754720000000002E-2</v>
      </c>
      <c r="U186" t="str">
        <f t="shared" si="10"/>
        <v/>
      </c>
      <c r="V186" s="49">
        <f t="shared" si="15"/>
        <v>5.2749099999999993E-2</v>
      </c>
      <c r="W186" s="49">
        <f t="shared" si="7"/>
        <v>1.2670409999999997E-2</v>
      </c>
      <c r="Y186" s="49">
        <f t="shared" si="12"/>
        <v>1.6913082857142846E-2</v>
      </c>
      <c r="Z186">
        <f t="shared" si="13"/>
        <v>0.4719576617490811</v>
      </c>
    </row>
    <row r="187" spans="1:26">
      <c r="A187" t="s">
        <v>150</v>
      </c>
      <c r="B187" s="49">
        <v>7.1862129999999996E-2</v>
      </c>
      <c r="C187" s="49">
        <v>7.1748980000000004E-2</v>
      </c>
      <c r="D187" s="49">
        <v>7.6751340000000001E-2</v>
      </c>
      <c r="E187" s="49">
        <v>6.4283220000000002E-2</v>
      </c>
      <c r="F187" s="49">
        <v>6.6380649999999999E-2</v>
      </c>
      <c r="G187" s="49">
        <v>7.6874680000000001E-2</v>
      </c>
      <c r="H187" s="49">
        <v>8.0123819999999998E-2</v>
      </c>
      <c r="I187" s="49">
        <v>6.7365789999999995E-2</v>
      </c>
      <c r="J187" t="str">
        <f t="shared" si="8"/>
        <v/>
      </c>
      <c r="K187" s="49">
        <f t="shared" si="14"/>
        <v>7.1932640000000006E-2</v>
      </c>
      <c r="L187" t="s">
        <v>150</v>
      </c>
      <c r="M187" t="s">
        <v>266</v>
      </c>
      <c r="N187" s="49">
        <v>6.2719179999999999E-2</v>
      </c>
      <c r="O187" s="49">
        <v>6.3025789999999998E-2</v>
      </c>
      <c r="P187" s="49">
        <v>8.8402099999999997E-2</v>
      </c>
      <c r="Q187" s="49">
        <v>7.0939130000000003E-2</v>
      </c>
      <c r="R187" s="49">
        <v>7.8409119999999999E-2</v>
      </c>
      <c r="S187" s="49">
        <v>6.7598199999999997E-2</v>
      </c>
      <c r="T187" s="49">
        <v>5.9780229999999997E-2</v>
      </c>
      <c r="U187" t="str">
        <f t="shared" si="10"/>
        <v/>
      </c>
      <c r="V187" s="49">
        <f t="shared" si="15"/>
        <v>7.0124821428571432E-2</v>
      </c>
      <c r="W187" s="49">
        <f t="shared" si="7"/>
        <v>-4.6466099999999955E-3</v>
      </c>
      <c r="Y187" s="49">
        <f t="shared" si="12"/>
        <v>-1.8078185714285738E-3</v>
      </c>
      <c r="Z187">
        <f t="shared" si="13"/>
        <v>-2.5132103749126593E-2</v>
      </c>
    </row>
    <row r="188" spans="1:26">
      <c r="A188" t="s">
        <v>96</v>
      </c>
      <c r="B188" s="49" t="s">
        <v>266</v>
      </c>
      <c r="C188" s="49">
        <v>6.1788950000000002E-2</v>
      </c>
      <c r="D188" s="49">
        <v>8.4439810000000004E-2</v>
      </c>
      <c r="E188" s="49">
        <v>7.5650850000000006E-2</v>
      </c>
      <c r="F188" s="49">
        <v>0.1134664</v>
      </c>
      <c r="G188" s="49">
        <v>7.2831290000000007E-2</v>
      </c>
      <c r="H188" s="49">
        <v>8.6093799999999998E-2</v>
      </c>
      <c r="I188" s="49">
        <v>6.9953189999999998E-2</v>
      </c>
      <c r="J188">
        <f t="shared" si="8"/>
        <v>1</v>
      </c>
      <c r="K188" s="49">
        <f t="shared" si="14"/>
        <v>8.0603469999999997E-2</v>
      </c>
      <c r="L188" t="s">
        <v>96</v>
      </c>
      <c r="M188" t="s">
        <v>266</v>
      </c>
      <c r="N188" s="49">
        <v>8.8405709999999998E-2</v>
      </c>
      <c r="O188" s="49">
        <v>9.2431490000000005E-2</v>
      </c>
      <c r="P188" s="49">
        <v>9.9757230000000002E-2</v>
      </c>
      <c r="Q188" s="49">
        <v>9.7337720000000003E-2</v>
      </c>
      <c r="R188" s="49">
        <v>0.11776503000000001</v>
      </c>
      <c r="S188" s="49">
        <v>0.10895718</v>
      </c>
      <c r="T188" s="49">
        <v>9.8858039999999994E-2</v>
      </c>
      <c r="U188" t="str">
        <f t="shared" si="10"/>
        <v/>
      </c>
      <c r="V188" s="49">
        <f t="shared" si="15"/>
        <v>0.10050177142857143</v>
      </c>
      <c r="W188" s="49">
        <f t="shared" si="7"/>
        <v>1.845252E-2</v>
      </c>
      <c r="Y188" s="49">
        <f t="shared" si="12"/>
        <v>1.9898301428571435E-2</v>
      </c>
      <c r="Z188">
        <f t="shared" si="13"/>
        <v>0.24686656081396294</v>
      </c>
    </row>
    <row r="189" spans="1:26">
      <c r="A189" t="s">
        <v>68</v>
      </c>
      <c r="B189" s="49" t="s">
        <v>266</v>
      </c>
      <c r="C189" s="49" t="s">
        <v>266</v>
      </c>
      <c r="D189" s="49" t="s">
        <v>266</v>
      </c>
      <c r="E189" s="49">
        <v>9.2921110000000001E-2</v>
      </c>
      <c r="F189" s="49">
        <v>4.8479130000000002E-2</v>
      </c>
      <c r="G189" s="49">
        <v>3.9218570000000001E-2</v>
      </c>
      <c r="H189" s="49">
        <v>4.8915979999999998E-2</v>
      </c>
      <c r="I189" s="49">
        <v>4.1976010000000001E-2</v>
      </c>
      <c r="J189">
        <f t="shared" si="8"/>
        <v>1</v>
      </c>
      <c r="K189" s="49">
        <f t="shared" si="14"/>
        <v>5.4302160000000002E-2</v>
      </c>
      <c r="L189" t="s">
        <v>68</v>
      </c>
      <c r="M189" t="s">
        <v>266</v>
      </c>
      <c r="N189" s="49">
        <v>4.374231E-2</v>
      </c>
      <c r="O189" s="49">
        <v>5.0383459999999998E-2</v>
      </c>
      <c r="P189" s="49">
        <v>5.6287179999999999E-2</v>
      </c>
      <c r="Q189" s="49">
        <v>5.9893040000000002E-2</v>
      </c>
      <c r="R189" s="49">
        <v>4.5058239999999999E-2</v>
      </c>
      <c r="S189" s="49">
        <v>3.6928790000000003E-2</v>
      </c>
      <c r="T189" s="49">
        <v>4.187101E-2</v>
      </c>
      <c r="U189" t="str">
        <f t="shared" si="10"/>
        <v/>
      </c>
      <c r="V189" s="49">
        <f t="shared" si="15"/>
        <v>4.7737718571428563E-2</v>
      </c>
      <c r="W189" s="49">
        <f t="shared" si="7"/>
        <v>1.7662999999999984E-3</v>
      </c>
      <c r="Y189" s="49">
        <f t="shared" si="12"/>
        <v>-6.5644414285714395E-3</v>
      </c>
      <c r="Z189">
        <f t="shared" si="13"/>
        <v>-0.12088729856365639</v>
      </c>
    </row>
    <row r="190" spans="1:26">
      <c r="A190" t="s">
        <v>160</v>
      </c>
      <c r="B190" s="49" t="s">
        <v>266</v>
      </c>
      <c r="C190" s="49">
        <v>0.11438899</v>
      </c>
      <c r="D190" s="49">
        <v>8.8108580000000006E-2</v>
      </c>
      <c r="E190" s="49">
        <v>9.5118839999999996E-2</v>
      </c>
      <c r="F190" s="49">
        <v>0.10496324</v>
      </c>
      <c r="G190" s="49">
        <v>0.12069733000000001</v>
      </c>
      <c r="H190" s="49">
        <v>0.13374382000000001</v>
      </c>
      <c r="I190" s="49">
        <v>0.12230613999999999</v>
      </c>
      <c r="J190" t="str">
        <f t="shared" si="8"/>
        <v/>
      </c>
      <c r="K190" s="49">
        <f t="shared" si="14"/>
        <v>0.11133241999999999</v>
      </c>
      <c r="L190" t="s">
        <v>160</v>
      </c>
      <c r="M190" t="s">
        <v>266</v>
      </c>
      <c r="N190" s="49">
        <v>0.12680258</v>
      </c>
      <c r="O190" s="49">
        <v>0.11994352</v>
      </c>
      <c r="P190" s="49">
        <v>0.12738720000000001</v>
      </c>
      <c r="Q190" s="49">
        <v>0.13870830000000001</v>
      </c>
      <c r="R190" s="49">
        <v>0.16786034999999999</v>
      </c>
      <c r="S190" s="49">
        <v>0.14522377</v>
      </c>
      <c r="T190" s="49">
        <v>0.14337864</v>
      </c>
      <c r="U190" t="str">
        <f t="shared" si="10"/>
        <v/>
      </c>
      <c r="V190" s="49">
        <f t="shared" si="15"/>
        <v>0.13847205142857141</v>
      </c>
      <c r="W190" s="49">
        <f t="shared" si="7"/>
        <v>4.4964400000000043E-3</v>
      </c>
      <c r="Y190" s="49">
        <f t="shared" si="12"/>
        <v>2.7139631428571426E-2</v>
      </c>
      <c r="Z190">
        <f t="shared" si="13"/>
        <v>0.24377114436721511</v>
      </c>
    </row>
    <row r="191" spans="1:26">
      <c r="A191" t="s">
        <v>0</v>
      </c>
      <c r="B191" s="49">
        <v>6.1667479999999997E-2</v>
      </c>
      <c r="C191" s="49">
        <v>5.7729080000000002E-2</v>
      </c>
      <c r="D191" s="49">
        <v>6.0541060000000001E-2</v>
      </c>
      <c r="E191" s="49">
        <v>6.4387050000000001E-2</v>
      </c>
      <c r="F191" s="49">
        <v>5.6009499999999997E-2</v>
      </c>
      <c r="G191" s="49">
        <v>5.765472E-2</v>
      </c>
      <c r="H191" s="49">
        <v>4.9161009999999998E-2</v>
      </c>
      <c r="I191" s="49">
        <v>5.6076099999999997E-2</v>
      </c>
      <c r="J191" t="str">
        <f t="shared" si="8"/>
        <v/>
      </c>
      <c r="K191" s="49">
        <f t="shared" si="14"/>
        <v>5.7365502857142862E-2</v>
      </c>
      <c r="L191" t="s">
        <v>0</v>
      </c>
      <c r="M191" t="s">
        <v>266</v>
      </c>
      <c r="N191" s="49">
        <v>5.360057E-2</v>
      </c>
      <c r="O191" s="49">
        <v>5.0149970000000002E-2</v>
      </c>
      <c r="P191" s="49">
        <v>4.9866830000000001E-2</v>
      </c>
      <c r="Q191" s="49">
        <v>4.4366639999999999E-2</v>
      </c>
      <c r="R191" s="49">
        <v>3.8890269999999998E-2</v>
      </c>
      <c r="S191" s="49">
        <v>3.9588039999999998E-2</v>
      </c>
      <c r="T191" s="49">
        <v>4.5901150000000002E-2</v>
      </c>
      <c r="U191" t="str">
        <f t="shared" si="10"/>
        <v/>
      </c>
      <c r="V191" s="49">
        <f t="shared" si="15"/>
        <v>4.6051924285714287E-2</v>
      </c>
      <c r="W191" s="49">
        <f t="shared" si="7"/>
        <v>-2.4755299999999966E-3</v>
      </c>
      <c r="Y191" s="49">
        <f t="shared" si="12"/>
        <v>-1.1313578571428576E-2</v>
      </c>
      <c r="Z191">
        <f t="shared" si="13"/>
        <v>-0.19721919983169584</v>
      </c>
    </row>
    <row r="192" spans="1:26">
      <c r="A192" t="s">
        <v>232</v>
      </c>
      <c r="B192" s="49" t="s">
        <v>266</v>
      </c>
      <c r="C192" s="49">
        <v>8.1920980000000004E-2</v>
      </c>
      <c r="D192" s="49">
        <v>8.0889249999999996E-2</v>
      </c>
      <c r="E192" s="49">
        <v>7.9791130000000002E-2</v>
      </c>
      <c r="F192" s="49">
        <v>9.1545290000000001E-2</v>
      </c>
      <c r="G192" s="49">
        <v>7.9813629999999997E-2</v>
      </c>
      <c r="H192" s="49">
        <v>9.5345289999999999E-2</v>
      </c>
      <c r="I192" s="49">
        <v>9.4289289999999998E-2</v>
      </c>
      <c r="J192" t="str">
        <f t="shared" si="8"/>
        <v/>
      </c>
      <c r="K192" s="49">
        <f t="shared" si="14"/>
        <v>8.6227837142857131E-2</v>
      </c>
      <c r="L192" t="s">
        <v>232</v>
      </c>
      <c r="M192" t="s">
        <v>266</v>
      </c>
      <c r="N192" s="49">
        <v>9.7023499999999999E-2</v>
      </c>
      <c r="O192" s="49">
        <v>9.7353060000000005E-2</v>
      </c>
      <c r="P192" s="49">
        <v>0.102184</v>
      </c>
      <c r="Q192" s="49">
        <v>8.8900099999999996E-2</v>
      </c>
      <c r="R192" s="49">
        <v>9.3776390000000001E-2</v>
      </c>
      <c r="S192" s="49">
        <v>0.10576453</v>
      </c>
      <c r="T192" s="49">
        <v>9.8093100000000003E-2</v>
      </c>
      <c r="U192" t="str">
        <f t="shared" si="10"/>
        <v/>
      </c>
      <c r="V192" s="49">
        <f t="shared" si="15"/>
        <v>9.7584954285714273E-2</v>
      </c>
      <c r="W192" s="49">
        <f t="shared" si="7"/>
        <v>2.7342100000000008E-3</v>
      </c>
      <c r="Y192" s="49">
        <f t="shared" si="12"/>
        <v>1.1357117142857143E-2</v>
      </c>
      <c r="Z192">
        <f t="shared" si="13"/>
        <v>0.13171056493092073</v>
      </c>
    </row>
    <row r="193" spans="1:26">
      <c r="A193" t="s">
        <v>183</v>
      </c>
      <c r="B193" s="49">
        <v>0.15389227999999999</v>
      </c>
      <c r="C193" s="49">
        <v>0.12305737999999999</v>
      </c>
      <c r="D193" s="49">
        <v>0.11361245</v>
      </c>
      <c r="E193" s="49">
        <v>0.14772329000000001</v>
      </c>
      <c r="F193" s="49">
        <v>0.12519706</v>
      </c>
      <c r="G193" s="49">
        <v>0.12226724999999999</v>
      </c>
      <c r="H193" s="49">
        <v>0.10297964</v>
      </c>
      <c r="I193" s="49">
        <v>0.11444459999999999</v>
      </c>
      <c r="J193">
        <f t="shared" si="8"/>
        <v>1</v>
      </c>
      <c r="K193" s="49">
        <f t="shared" si="14"/>
        <v>0.12132595285714286</v>
      </c>
      <c r="L193" t="s">
        <v>183</v>
      </c>
      <c r="M193" t="s">
        <v>266</v>
      </c>
      <c r="N193" s="49">
        <v>9.6789470000000002E-2</v>
      </c>
      <c r="O193" s="49">
        <v>7.1323319999999996E-2</v>
      </c>
      <c r="P193" s="49">
        <v>7.419133E-2</v>
      </c>
      <c r="Q193" s="49">
        <v>8.4536769999999997E-2</v>
      </c>
      <c r="R193" s="49">
        <v>9.4542340000000002E-2</v>
      </c>
      <c r="S193" s="49">
        <v>9.3692289999999998E-2</v>
      </c>
      <c r="T193" s="49">
        <v>9.4727660000000005E-2</v>
      </c>
      <c r="U193" t="str">
        <f t="shared" si="10"/>
        <v/>
      </c>
      <c r="V193" s="49">
        <f t="shared" si="15"/>
        <v>8.7114739999999996E-2</v>
      </c>
      <c r="W193" s="49">
        <f t="shared" si="7"/>
        <v>-1.7655129999999991E-2</v>
      </c>
      <c r="Y193" s="49">
        <f t="shared" si="12"/>
        <v>-3.4211212857142861E-2</v>
      </c>
      <c r="Z193">
        <f t="shared" si="13"/>
        <v>-0.28197769769362857</v>
      </c>
    </row>
    <row r="194" spans="1:26">
      <c r="A194" t="s">
        <v>265</v>
      </c>
      <c r="B194" s="49" t="s">
        <v>266</v>
      </c>
      <c r="C194" s="49" t="s">
        <v>266</v>
      </c>
      <c r="D194" s="49" t="s">
        <v>266</v>
      </c>
      <c r="E194" s="49">
        <v>0.16783676</v>
      </c>
      <c r="F194" s="49">
        <v>0.14426621000000001</v>
      </c>
      <c r="G194" s="49">
        <v>0.122042</v>
      </c>
      <c r="H194" s="49">
        <v>0.13089883999999999</v>
      </c>
      <c r="I194" s="49">
        <v>0.11222644</v>
      </c>
      <c r="J194">
        <f t="shared" si="8"/>
        <v>1</v>
      </c>
      <c r="K194" s="49">
        <f t="shared" si="14"/>
        <v>0.13545404999999999</v>
      </c>
      <c r="L194" t="s">
        <v>265</v>
      </c>
      <c r="M194" t="s">
        <v>266</v>
      </c>
      <c r="N194" s="49">
        <v>0.10303455</v>
      </c>
      <c r="O194" s="49">
        <v>9.6661150000000001E-2</v>
      </c>
      <c r="P194" s="49">
        <v>8.8659489999999994E-2</v>
      </c>
      <c r="Q194" s="49">
        <v>9.8321000000000006E-2</v>
      </c>
      <c r="R194" s="49">
        <v>9.6663910000000006E-2</v>
      </c>
      <c r="S194" s="49">
        <v>8.807123E-2</v>
      </c>
      <c r="T194" s="49">
        <v>9.755627E-2</v>
      </c>
      <c r="U194" t="str">
        <f t="shared" si="10"/>
        <v/>
      </c>
      <c r="V194" s="49">
        <f t="shared" si="15"/>
        <v>9.5566799999999993E-2</v>
      </c>
      <c r="W194" s="49">
        <f t="shared" si="7"/>
        <v>-9.1918899999999942E-3</v>
      </c>
      <c r="Y194" s="49">
        <f t="shared" si="12"/>
        <v>-3.9887249999999999E-2</v>
      </c>
      <c r="Z194">
        <f t="shared" si="13"/>
        <v>-0.2944707079633278</v>
      </c>
    </row>
    <row r="195" spans="1:26">
      <c r="A195" t="s">
        <v>46</v>
      </c>
      <c r="B195" s="49" t="s">
        <v>266</v>
      </c>
      <c r="C195" s="49" t="s">
        <v>266</v>
      </c>
      <c r="D195" s="49" t="s">
        <v>266</v>
      </c>
      <c r="E195" s="49" t="s">
        <v>266</v>
      </c>
      <c r="F195" s="49" t="s">
        <v>266</v>
      </c>
      <c r="G195" s="49" t="s">
        <v>266</v>
      </c>
      <c r="H195" s="49" t="s">
        <v>266</v>
      </c>
      <c r="I195" s="49" t="s">
        <v>266</v>
      </c>
      <c r="J195" t="str">
        <f t="shared" si="8"/>
        <v/>
      </c>
      <c r="K195" s="49" t="e">
        <f t="shared" si="14"/>
        <v>#DIV/0!</v>
      </c>
      <c r="L195" t="s">
        <v>46</v>
      </c>
      <c r="M195" t="s">
        <v>266</v>
      </c>
      <c r="N195" s="49" t="s">
        <v>266</v>
      </c>
      <c r="O195" s="49" t="s">
        <v>266</v>
      </c>
      <c r="P195" s="49">
        <v>5.518874E-2</v>
      </c>
      <c r="Q195" s="49">
        <v>9.5735009999999995E-2</v>
      </c>
      <c r="R195" s="49">
        <v>7.6200069999999995E-2</v>
      </c>
      <c r="S195" s="49">
        <v>8.4754309999999999E-2</v>
      </c>
      <c r="T195" s="49">
        <v>8.3845020000000006E-2</v>
      </c>
      <c r="U195" t="str">
        <f t="shared" si="10"/>
        <v/>
      </c>
      <c r="V195" s="49">
        <f t="shared" si="15"/>
        <v>7.9144629999999994E-2</v>
      </c>
      <c r="W195" s="49" t="e">
        <f t="shared" si="7"/>
        <v>#VALUE!</v>
      </c>
      <c r="Y195" s="49" t="e">
        <f t="shared" si="12"/>
        <v>#DIV/0!</v>
      </c>
      <c r="Z195" t="e">
        <f t="shared" si="13"/>
        <v>#DIV/0!</v>
      </c>
    </row>
    <row r="196" spans="1:26">
      <c r="A196" t="s">
        <v>71</v>
      </c>
      <c r="B196" s="49">
        <v>8.3305210000000005E-2</v>
      </c>
      <c r="C196" s="50">
        <v>8.5114510000000004E-2</v>
      </c>
      <c r="D196" s="50">
        <v>4.0997169999999999E-2</v>
      </c>
      <c r="E196" s="49">
        <v>4.5142219999999997E-2</v>
      </c>
      <c r="F196" s="49">
        <v>4.2996909999999999E-2</v>
      </c>
      <c r="G196" s="49">
        <v>3.6006610000000001E-2</v>
      </c>
      <c r="H196" s="49">
        <v>2.274149E-2</v>
      </c>
      <c r="I196" s="49">
        <v>3.5536129999999999E-2</v>
      </c>
      <c r="J196">
        <f t="shared" si="8"/>
        <v>1</v>
      </c>
      <c r="K196" s="49">
        <f t="shared" si="14"/>
        <v>4.4076434285714283E-2</v>
      </c>
      <c r="L196" t="s">
        <v>71</v>
      </c>
      <c r="M196" t="s">
        <v>266</v>
      </c>
      <c r="N196" s="50">
        <v>3.0874470000000001E-2</v>
      </c>
      <c r="O196" s="50">
        <v>8.491464E-2</v>
      </c>
      <c r="P196" s="49">
        <v>8.1847199999999995E-2</v>
      </c>
      <c r="Q196" s="49">
        <v>8.0956429999999996E-2</v>
      </c>
      <c r="R196" s="49">
        <v>9.4243229999999997E-2</v>
      </c>
      <c r="S196" s="49">
        <v>8.1031930000000002E-2</v>
      </c>
      <c r="T196" s="49">
        <v>7.7333559999999996E-2</v>
      </c>
      <c r="U196">
        <f t="shared" si="10"/>
        <v>1</v>
      </c>
      <c r="V196" s="49">
        <f t="shared" si="15"/>
        <v>7.5885922857142865E-2</v>
      </c>
      <c r="W196" s="49">
        <f t="shared" si="7"/>
        <v>-4.661659999999998E-3</v>
      </c>
      <c r="Y196" s="49">
        <f t="shared" si="12"/>
        <v>3.1809488571428582E-2</v>
      </c>
      <c r="Z196">
        <f t="shared" si="13"/>
        <v>0.72168924476130847</v>
      </c>
    </row>
    <row r="197" spans="1:26">
      <c r="A197" t="s">
        <v>15</v>
      </c>
      <c r="B197" s="49" t="s">
        <v>266</v>
      </c>
      <c r="C197" s="49">
        <v>3.8392410000000002E-2</v>
      </c>
      <c r="D197" s="49">
        <v>6.5962699999999999E-2</v>
      </c>
      <c r="E197" s="49">
        <v>5.9115139999999997E-2</v>
      </c>
      <c r="F197" s="49">
        <v>4.3290509999999997E-2</v>
      </c>
      <c r="G197" s="49">
        <v>5.9965749999999998E-2</v>
      </c>
      <c r="H197" s="49">
        <v>5.3643940000000001E-2</v>
      </c>
      <c r="I197" s="49">
        <v>4.7659670000000001E-2</v>
      </c>
      <c r="J197" t="str">
        <f t="shared" si="8"/>
        <v/>
      </c>
      <c r="K197" s="49">
        <f t="shared" si="14"/>
        <v>5.2575731428571422E-2</v>
      </c>
      <c r="L197" t="s">
        <v>15</v>
      </c>
      <c r="M197" t="s">
        <v>266</v>
      </c>
      <c r="N197" s="49">
        <v>6.3086859999999995E-2</v>
      </c>
      <c r="O197" s="49">
        <v>7.8512239999999997E-2</v>
      </c>
      <c r="P197" s="49">
        <v>6.13176E-2</v>
      </c>
      <c r="Q197" s="49">
        <v>7.0485800000000001E-2</v>
      </c>
      <c r="R197" s="49">
        <v>7.2854870000000002E-2</v>
      </c>
      <c r="S197" s="49">
        <v>6.6979869999999997E-2</v>
      </c>
      <c r="T197" s="49">
        <v>6.6075480000000006E-2</v>
      </c>
      <c r="U197" t="str">
        <f t="shared" si="10"/>
        <v/>
      </c>
      <c r="V197" s="49">
        <f t="shared" si="15"/>
        <v>6.8473245714285716E-2</v>
      </c>
      <c r="W197" s="49">
        <f t="shared" si="7"/>
        <v>1.5427189999999993E-2</v>
      </c>
      <c r="Y197" s="49">
        <f t="shared" si="12"/>
        <v>1.5897514285714294E-2</v>
      </c>
      <c r="Z197">
        <f t="shared" si="13"/>
        <v>0.30237362094167747</v>
      </c>
    </row>
    <row r="198" spans="1:26">
      <c r="A198" t="s">
        <v>146</v>
      </c>
      <c r="B198" s="49" t="s">
        <v>266</v>
      </c>
      <c r="C198" s="49">
        <v>9.7052250000000007E-2</v>
      </c>
      <c r="D198" s="49">
        <v>0.11435715</v>
      </c>
      <c r="E198" s="49">
        <v>0.10212010000000001</v>
      </c>
      <c r="F198" s="49">
        <v>0.10100761</v>
      </c>
      <c r="G198" s="49">
        <v>0.11070318</v>
      </c>
      <c r="H198" s="49">
        <v>0.10356149000000001</v>
      </c>
      <c r="I198" s="49">
        <v>0.11175794</v>
      </c>
      <c r="J198" t="str">
        <f t="shared" si="8"/>
        <v/>
      </c>
      <c r="K198" s="49">
        <f t="shared" si="14"/>
        <v>0.10579424571428572</v>
      </c>
      <c r="L198" t="s">
        <v>146</v>
      </c>
      <c r="M198" t="s">
        <v>266</v>
      </c>
      <c r="N198" s="49">
        <v>0.11547659</v>
      </c>
      <c r="O198" s="49">
        <v>0.15893570000000001</v>
      </c>
      <c r="P198" s="49">
        <v>0.17037436</v>
      </c>
      <c r="Q198" s="49">
        <v>0.17223147</v>
      </c>
      <c r="R198" s="49">
        <v>0.17407642000000001</v>
      </c>
      <c r="S198" s="49">
        <v>0.18102004999999999</v>
      </c>
      <c r="T198" s="49">
        <v>0.18327790999999999</v>
      </c>
      <c r="U198">
        <f t="shared" si="10"/>
        <v>1</v>
      </c>
      <c r="V198" s="49">
        <f t="shared" si="15"/>
        <v>0.16505607142857143</v>
      </c>
      <c r="W198" s="49">
        <f t="shared" si="7"/>
        <v>3.7186500000000039E-3</v>
      </c>
      <c r="Y198" s="49">
        <f>V198-K198</f>
        <v>5.9261825714285704E-2</v>
      </c>
      <c r="Z198">
        <f t="shared" si="13"/>
        <v>0.56016114406006301</v>
      </c>
    </row>
    <row r="199" spans="1:26">
      <c r="A199" t="s">
        <v>86</v>
      </c>
      <c r="B199" s="49" t="s">
        <v>266</v>
      </c>
      <c r="C199" s="49">
        <v>7.2076769999999998E-2</v>
      </c>
      <c r="D199" s="49">
        <v>6.5286640000000007E-2</v>
      </c>
      <c r="E199" s="49">
        <v>6.4021300000000003E-2</v>
      </c>
      <c r="F199" s="49">
        <v>6.3138710000000001E-2</v>
      </c>
      <c r="G199" s="49">
        <v>6.9980249999999994E-2</v>
      </c>
      <c r="H199" s="49">
        <v>6.4679429999999996E-2</v>
      </c>
      <c r="I199" s="49">
        <v>6.8740430000000005E-2</v>
      </c>
      <c r="J199" t="str">
        <f t="shared" si="8"/>
        <v/>
      </c>
      <c r="K199" s="49">
        <f t="shared" si="14"/>
        <v>6.684621857142857E-2</v>
      </c>
      <c r="L199" t="s">
        <v>86</v>
      </c>
      <c r="M199" t="s">
        <v>266</v>
      </c>
      <c r="N199" s="49">
        <v>8.624946E-2</v>
      </c>
      <c r="O199" s="49">
        <v>7.7569739999999998E-2</v>
      </c>
      <c r="P199" s="49">
        <v>6.8301139999999996E-2</v>
      </c>
      <c r="Q199" s="49">
        <v>7.4939690000000003E-2</v>
      </c>
      <c r="R199" s="49">
        <v>8.3281179999999996E-2</v>
      </c>
      <c r="S199" s="49">
        <v>9.079769E-2</v>
      </c>
      <c r="T199" s="49">
        <v>8.5281399999999993E-2</v>
      </c>
      <c r="U199" t="str">
        <f t="shared" si="10"/>
        <v/>
      </c>
      <c r="V199" s="49">
        <f t="shared" si="15"/>
        <v>8.0917185714285716E-2</v>
      </c>
      <c r="W199" s="49">
        <f t="shared" si="7"/>
        <v>1.7509029999999995E-2</v>
      </c>
      <c r="Y199" s="49">
        <f t="shared" si="12"/>
        <v>1.4070967142857146E-2</v>
      </c>
      <c r="Z199">
        <f t="shared" si="13"/>
        <v>0.21049757852527748</v>
      </c>
    </row>
    <row r="201" spans="1:26">
      <c r="A201" s="43" t="s">
        <v>407</v>
      </c>
    </row>
    <row r="202" spans="1:26">
      <c r="B202">
        <v>2004</v>
      </c>
      <c r="C202">
        <v>2005</v>
      </c>
      <c r="D202">
        <v>2006</v>
      </c>
      <c r="E202">
        <v>2007</v>
      </c>
      <c r="F202">
        <v>2008</v>
      </c>
      <c r="G202">
        <v>2009</v>
      </c>
      <c r="H202">
        <v>2010</v>
      </c>
      <c r="I202">
        <v>2011</v>
      </c>
      <c r="M202">
        <v>2010</v>
      </c>
      <c r="N202">
        <v>2011</v>
      </c>
      <c r="O202">
        <v>2012</v>
      </c>
      <c r="P202">
        <v>2013</v>
      </c>
      <c r="Q202">
        <v>2014</v>
      </c>
      <c r="R202">
        <v>2015</v>
      </c>
      <c r="S202">
        <v>2016</v>
      </c>
      <c r="T202">
        <v>2017</v>
      </c>
      <c r="W202" t="s">
        <v>400</v>
      </c>
    </row>
    <row r="203" spans="1:26">
      <c r="A203" t="s">
        <v>57</v>
      </c>
      <c r="B203" s="49">
        <v>0.31139588000000001</v>
      </c>
      <c r="C203" s="49">
        <v>0.25081385</v>
      </c>
      <c r="D203" s="50">
        <v>0.27368172000000002</v>
      </c>
      <c r="E203" s="50">
        <v>9.9413920000000003E-2</v>
      </c>
      <c r="F203" s="50">
        <v>9.7757990000000003E-2</v>
      </c>
      <c r="G203" s="50">
        <v>0.23482956999999999</v>
      </c>
      <c r="H203" s="49">
        <v>0.24758303000000001</v>
      </c>
      <c r="I203" s="49">
        <v>0.25285211000000002</v>
      </c>
      <c r="J203">
        <f>IF(ABS(MIN(B203:I203)-MAX(B203:I203))&gt;0.05, 1, "")</f>
        <v>1</v>
      </c>
      <c r="K203" s="49">
        <f>AVERAGE(C203:I203)</f>
        <v>0.20813317000000001</v>
      </c>
      <c r="L203" t="s">
        <v>57</v>
      </c>
      <c r="M203" t="s">
        <v>266</v>
      </c>
      <c r="N203" s="49">
        <v>0.26783129</v>
      </c>
      <c r="O203" s="49">
        <v>0.25077566000000001</v>
      </c>
      <c r="P203" s="49">
        <v>0.24773416000000001</v>
      </c>
      <c r="Q203" s="49">
        <v>0.24610819</v>
      </c>
      <c r="R203" s="49">
        <v>0.22746574999999999</v>
      </c>
      <c r="S203" s="49">
        <v>0.22988721000000001</v>
      </c>
      <c r="T203" s="49">
        <v>0.22276038000000001</v>
      </c>
      <c r="U203" t="str">
        <f>IF(ABS(MIN(N203:T203)-MAX(N203:T203))&gt;0.05, 1, "")</f>
        <v/>
      </c>
      <c r="V203" s="49">
        <f>AVERAGE(N203:T203)</f>
        <v>0.24179466285714285</v>
      </c>
      <c r="W203" s="49">
        <f t="shared" ref="W203:W234" si="16">N203-I203</f>
        <v>1.4979179999999981E-2</v>
      </c>
      <c r="Y203" s="49">
        <f>V203-K203</f>
        <v>3.3661492857142844E-2</v>
      </c>
      <c r="Z203">
        <f>Y203/K203</f>
        <v>0.16173055384272889</v>
      </c>
    </row>
    <row r="204" spans="1:26">
      <c r="A204" t="s">
        <v>42</v>
      </c>
      <c r="B204" s="49">
        <v>0.25044198000000001</v>
      </c>
      <c r="C204" s="49">
        <v>0.24375674</v>
      </c>
      <c r="D204" s="49">
        <v>0.23552922000000001</v>
      </c>
      <c r="E204" s="49">
        <v>0.23056844000000001</v>
      </c>
      <c r="F204" s="49">
        <v>0.21445401</v>
      </c>
      <c r="G204" s="49">
        <v>0.22428970000000001</v>
      </c>
      <c r="H204" s="49">
        <v>0.21653620000000001</v>
      </c>
      <c r="I204" s="49">
        <v>0.19916412</v>
      </c>
      <c r="J204">
        <f t="shared" ref="J204:J234" si="17">IF(ABS(MIN(B204:I204)-MAX(B204:I204))&gt;0.05, 1, "")</f>
        <v>1</v>
      </c>
      <c r="K204" s="49">
        <f t="shared" ref="K204:K234" si="18">AVERAGE(C204:I204)</f>
        <v>0.22347120428571429</v>
      </c>
      <c r="L204" t="s">
        <v>42</v>
      </c>
      <c r="M204" t="s">
        <v>266</v>
      </c>
      <c r="N204" s="49">
        <v>0.22839635999999999</v>
      </c>
      <c r="O204" s="49">
        <v>0.22591246000000001</v>
      </c>
      <c r="P204" s="49">
        <v>0.23417830000000001</v>
      </c>
      <c r="Q204" s="49">
        <v>0.24624670000000001</v>
      </c>
      <c r="R204" s="49">
        <v>0.26245171</v>
      </c>
      <c r="S204" s="49">
        <v>0.25867369000000001</v>
      </c>
      <c r="T204" s="49">
        <v>0.24839723999999999</v>
      </c>
      <c r="U204" t="str">
        <f t="shared" ref="U204:U234" si="19">IF(ABS(MIN(N204:T204)-MAX(N204:T204))&gt;0.05, 1, "")</f>
        <v/>
      </c>
      <c r="V204" s="49">
        <f t="shared" ref="V204:V234" si="20">AVERAGE(N204:T204)</f>
        <v>0.24346520857142859</v>
      </c>
      <c r="W204" s="49">
        <f t="shared" si="16"/>
        <v>2.9232239999999993E-2</v>
      </c>
      <c r="Y204" s="49">
        <f t="shared" ref="Y204:Y234" si="21">V204-K204</f>
        <v>1.9994004285714295E-2</v>
      </c>
      <c r="Z204">
        <f t="shared" ref="Z204:Z234" si="22">Y204/K204</f>
        <v>8.9470159475900049E-2</v>
      </c>
    </row>
    <row r="205" spans="1:26">
      <c r="A205" t="s">
        <v>147</v>
      </c>
      <c r="B205" s="49" t="s">
        <v>266</v>
      </c>
      <c r="C205" s="49" t="s">
        <v>266</v>
      </c>
      <c r="D205" s="49" t="s">
        <v>266</v>
      </c>
      <c r="E205" s="50">
        <v>0.34919071000000002</v>
      </c>
      <c r="F205" s="50">
        <v>0.45088224999999998</v>
      </c>
      <c r="G205" s="49">
        <v>0.43439781</v>
      </c>
      <c r="H205" s="49">
        <v>0.42558928000000001</v>
      </c>
      <c r="I205" s="49" t="s">
        <v>266</v>
      </c>
      <c r="J205">
        <f t="shared" si="17"/>
        <v>1</v>
      </c>
      <c r="K205" s="49">
        <f t="shared" si="18"/>
        <v>0.41501501250000006</v>
      </c>
      <c r="L205" t="s">
        <v>147</v>
      </c>
      <c r="M205" t="s">
        <v>266</v>
      </c>
      <c r="N205" s="49">
        <v>0.45092710000000003</v>
      </c>
      <c r="O205" s="49">
        <v>0.45950108000000001</v>
      </c>
      <c r="P205" s="49">
        <v>0.44276678000000003</v>
      </c>
      <c r="Q205" s="49">
        <v>0.43612501999999997</v>
      </c>
      <c r="R205" s="49">
        <v>0.45174119000000001</v>
      </c>
      <c r="S205" s="49">
        <v>0.45769244999999997</v>
      </c>
      <c r="T205" s="49">
        <v>0.47262518999999997</v>
      </c>
      <c r="U205" t="str">
        <f t="shared" si="19"/>
        <v/>
      </c>
      <c r="V205" s="49">
        <f t="shared" si="20"/>
        <v>0.45305411571428572</v>
      </c>
      <c r="W205" s="50" t="e">
        <f t="shared" si="16"/>
        <v>#VALUE!</v>
      </c>
      <c r="Y205" s="49">
        <f t="shared" si="21"/>
        <v>3.8039103214285663E-2</v>
      </c>
      <c r="Z205">
        <f t="shared" si="22"/>
        <v>9.1657174002315545E-2</v>
      </c>
    </row>
    <row r="206" spans="1:26">
      <c r="A206" t="s">
        <v>62</v>
      </c>
      <c r="B206" s="49" t="s">
        <v>266</v>
      </c>
      <c r="C206" s="49" t="s">
        <v>266</v>
      </c>
      <c r="D206" s="49" t="s">
        <v>266</v>
      </c>
      <c r="E206" s="49">
        <v>0.22952706</v>
      </c>
      <c r="F206" s="49">
        <v>0.22416611</v>
      </c>
      <c r="G206" s="49">
        <v>0.22214970000000001</v>
      </c>
      <c r="H206" s="49">
        <v>0.20692389</v>
      </c>
      <c r="I206" s="49">
        <v>0.18799615</v>
      </c>
      <c r="J206" t="str">
        <f t="shared" si="17"/>
        <v/>
      </c>
      <c r="K206" s="49">
        <f t="shared" si="18"/>
        <v>0.21415258200000001</v>
      </c>
      <c r="L206" t="s">
        <v>62</v>
      </c>
      <c r="M206" s="49">
        <v>0.2640827</v>
      </c>
      <c r="N206" s="49">
        <v>0.24407714</v>
      </c>
      <c r="O206" s="49">
        <v>0.26371843</v>
      </c>
      <c r="P206" s="49">
        <v>0.24179381</v>
      </c>
      <c r="Q206" s="49">
        <v>0.25364782000000002</v>
      </c>
      <c r="R206" s="49">
        <v>0.29176498000000001</v>
      </c>
      <c r="S206" s="49">
        <v>0.26769003000000002</v>
      </c>
      <c r="T206" s="49" t="s">
        <v>266</v>
      </c>
      <c r="U206" t="str">
        <f t="shared" si="19"/>
        <v/>
      </c>
      <c r="V206" s="49">
        <f t="shared" si="20"/>
        <v>0.26044870166666667</v>
      </c>
      <c r="W206" s="49">
        <f t="shared" si="16"/>
        <v>5.6080989999999997E-2</v>
      </c>
      <c r="Y206" s="49">
        <f t="shared" si="21"/>
        <v>4.6296119666666663E-2</v>
      </c>
      <c r="Z206">
        <f t="shared" si="22"/>
        <v>0.21618286940227815</v>
      </c>
    </row>
    <row r="207" spans="1:26">
      <c r="A207" t="s">
        <v>115</v>
      </c>
      <c r="B207" s="49" t="s">
        <v>266</v>
      </c>
      <c r="C207" s="49">
        <v>0.30600159999999998</v>
      </c>
      <c r="D207" s="49">
        <v>0.29114578000000002</v>
      </c>
      <c r="E207" s="49">
        <v>0.30934827999999998</v>
      </c>
      <c r="F207" s="49">
        <v>0.30377261999999999</v>
      </c>
      <c r="G207" s="49">
        <v>0.29093514999999998</v>
      </c>
      <c r="H207" s="49">
        <v>0.26633423000000001</v>
      </c>
      <c r="I207" s="49">
        <v>0.23912605000000001</v>
      </c>
      <c r="J207">
        <f t="shared" si="17"/>
        <v>1</v>
      </c>
      <c r="K207" s="49">
        <f t="shared" si="18"/>
        <v>0.28666624428571424</v>
      </c>
      <c r="L207" t="s">
        <v>115</v>
      </c>
      <c r="M207" s="49" t="s">
        <v>266</v>
      </c>
      <c r="N207" s="49">
        <v>0.30819400000000002</v>
      </c>
      <c r="O207" s="49">
        <v>0.32410959</v>
      </c>
      <c r="P207" s="49">
        <v>0.32398448000000002</v>
      </c>
      <c r="Q207" s="49">
        <v>0.32459122000000001</v>
      </c>
      <c r="R207" s="49">
        <v>0.32067857</v>
      </c>
      <c r="S207" s="49">
        <v>0.31812584999999999</v>
      </c>
      <c r="T207" s="49">
        <v>0.33223071999999998</v>
      </c>
      <c r="U207" t="str">
        <f t="shared" si="19"/>
        <v/>
      </c>
      <c r="V207" s="49">
        <f t="shared" si="20"/>
        <v>0.32170206142857144</v>
      </c>
      <c r="W207" s="49">
        <f t="shared" si="16"/>
        <v>6.9067950000000017E-2</v>
      </c>
      <c r="Y207" s="49">
        <f t="shared" si="21"/>
        <v>3.5035817142857195E-2</v>
      </c>
      <c r="Z207">
        <f t="shared" si="22"/>
        <v>0.12221814685630628</v>
      </c>
    </row>
    <row r="208" spans="1:26">
      <c r="A208" t="s">
        <v>262</v>
      </c>
      <c r="B208" s="49" t="s">
        <v>266</v>
      </c>
      <c r="C208" s="49">
        <v>0.39445413000000001</v>
      </c>
      <c r="D208" s="49">
        <v>0.37899961999999998</v>
      </c>
      <c r="E208" s="49">
        <v>0.37603170000000002</v>
      </c>
      <c r="F208" s="49">
        <v>0.37048843999999997</v>
      </c>
      <c r="G208" s="49">
        <v>0.37465956</v>
      </c>
      <c r="H208" s="49">
        <v>0.37413999999999997</v>
      </c>
      <c r="I208" s="49">
        <v>0.39415491000000002</v>
      </c>
      <c r="J208" t="str">
        <f t="shared" si="17"/>
        <v/>
      </c>
      <c r="K208" s="49">
        <f t="shared" si="18"/>
        <v>0.38041833714285717</v>
      </c>
      <c r="L208" t="s">
        <v>262</v>
      </c>
      <c r="M208" s="49" t="s">
        <v>266</v>
      </c>
      <c r="N208" s="49">
        <v>0.46931814999999999</v>
      </c>
      <c r="O208" s="49">
        <v>0.48620377999999997</v>
      </c>
      <c r="P208" s="49">
        <v>0.47914549000000001</v>
      </c>
      <c r="Q208" s="49">
        <v>0.47676542</v>
      </c>
      <c r="R208" s="49">
        <v>0.48311943000000002</v>
      </c>
      <c r="S208" s="49">
        <v>0.46204524000000002</v>
      </c>
      <c r="T208" s="49">
        <v>0.45116168000000001</v>
      </c>
      <c r="U208" t="str">
        <f t="shared" si="19"/>
        <v/>
      </c>
      <c r="V208" s="49">
        <f t="shared" si="20"/>
        <v>0.47253702714285722</v>
      </c>
      <c r="W208" s="49">
        <f t="shared" si="16"/>
        <v>7.5163239999999965E-2</v>
      </c>
      <c r="Y208" s="49">
        <f>V208-K208</f>
        <v>9.2118690000000059E-2</v>
      </c>
      <c r="Z208">
        <f t="shared" si="22"/>
        <v>0.24215102429567439</v>
      </c>
    </row>
    <row r="209" spans="1:26">
      <c r="A209" t="s">
        <v>49</v>
      </c>
      <c r="B209" s="49" t="s">
        <v>266</v>
      </c>
      <c r="C209" s="49">
        <v>0.13039786</v>
      </c>
      <c r="D209" s="49">
        <v>0.11852656</v>
      </c>
      <c r="E209" s="49">
        <v>0.11922059</v>
      </c>
      <c r="F209" s="49">
        <v>0.10464884000000001</v>
      </c>
      <c r="G209" s="49">
        <v>9.338863E-2</v>
      </c>
      <c r="H209" s="49">
        <v>9.9829130000000002E-2</v>
      </c>
      <c r="I209" s="49">
        <v>0.11453571999999999</v>
      </c>
      <c r="J209" t="str">
        <f t="shared" si="17"/>
        <v/>
      </c>
      <c r="K209" s="49">
        <f t="shared" si="18"/>
        <v>0.11150676142857144</v>
      </c>
      <c r="L209" t="s">
        <v>49</v>
      </c>
      <c r="M209" s="49" t="s">
        <v>266</v>
      </c>
      <c r="N209" s="49">
        <v>0.13647754000000001</v>
      </c>
      <c r="O209" s="49">
        <v>0.12709077999999999</v>
      </c>
      <c r="P209" s="49">
        <v>0.11373166</v>
      </c>
      <c r="Q209" s="49">
        <v>0.11415825</v>
      </c>
      <c r="R209" s="49">
        <v>8.6984389999999995E-2</v>
      </c>
      <c r="S209" s="49">
        <v>8.6575059999999995E-2</v>
      </c>
      <c r="T209" s="49">
        <v>7.8373219999999993E-2</v>
      </c>
      <c r="U209">
        <f t="shared" si="19"/>
        <v>1</v>
      </c>
      <c r="V209" s="49">
        <f t="shared" si="20"/>
        <v>0.10619870000000001</v>
      </c>
      <c r="W209" s="49">
        <f t="shared" si="16"/>
        <v>2.1941820000000015E-2</v>
      </c>
      <c r="Y209" s="49">
        <f t="shared" si="21"/>
        <v>-5.3080614285714312E-3</v>
      </c>
      <c r="Z209">
        <f t="shared" si="22"/>
        <v>-4.7603045416861542E-2</v>
      </c>
    </row>
    <row r="210" spans="1:26">
      <c r="A210" t="s">
        <v>11</v>
      </c>
      <c r="B210" s="49">
        <v>0.13996512</v>
      </c>
      <c r="C210" s="49">
        <v>0.11579929</v>
      </c>
      <c r="D210" s="49">
        <v>0.11317421</v>
      </c>
      <c r="E210" s="49">
        <v>8.8350860000000003E-2</v>
      </c>
      <c r="F210" s="49">
        <v>5.7548700000000001E-2</v>
      </c>
      <c r="G210" s="49">
        <v>9.1491829999999996E-2</v>
      </c>
      <c r="H210" s="49">
        <v>6.9948010000000005E-2</v>
      </c>
      <c r="I210" s="49">
        <v>8.7300210000000003E-2</v>
      </c>
      <c r="J210">
        <f t="shared" si="17"/>
        <v>1</v>
      </c>
      <c r="K210" s="49">
        <f t="shared" si="18"/>
        <v>8.9087587142857139E-2</v>
      </c>
      <c r="L210" t="s">
        <v>11</v>
      </c>
      <c r="M210" s="49" t="s">
        <v>266</v>
      </c>
      <c r="N210" s="50">
        <v>0.18093908</v>
      </c>
      <c r="O210" s="50">
        <v>0</v>
      </c>
      <c r="P210" s="50">
        <v>0</v>
      </c>
      <c r="Q210" s="50">
        <v>0</v>
      </c>
      <c r="R210" s="50">
        <v>0</v>
      </c>
      <c r="S210" s="50">
        <v>9.3167390000000003E-2</v>
      </c>
      <c r="T210" s="49">
        <v>8.2180600000000006E-2</v>
      </c>
      <c r="U210">
        <f t="shared" si="19"/>
        <v>1</v>
      </c>
      <c r="V210" s="49">
        <f t="shared" si="20"/>
        <v>5.0898152857142852E-2</v>
      </c>
      <c r="W210" s="49">
        <f t="shared" si="16"/>
        <v>9.3638869999999999E-2</v>
      </c>
      <c r="Y210" s="49">
        <f t="shared" si="21"/>
        <v>-3.8189434285714287E-2</v>
      </c>
      <c r="Z210">
        <f t="shared" si="22"/>
        <v>-0.42867289945203368</v>
      </c>
    </row>
    <row r="211" spans="1:26">
      <c r="A211" t="s">
        <v>263</v>
      </c>
      <c r="B211" s="49">
        <v>0.25163819999999998</v>
      </c>
      <c r="C211" s="49">
        <v>0.26492947999999999</v>
      </c>
      <c r="D211" s="49">
        <v>0.27103286999999998</v>
      </c>
      <c r="E211" s="49">
        <v>0.25163078</v>
      </c>
      <c r="F211" s="50">
        <v>0.23313185</v>
      </c>
      <c r="G211" s="50">
        <v>0.29153248999999998</v>
      </c>
      <c r="H211" s="49">
        <v>0.26830651</v>
      </c>
      <c r="I211" s="49">
        <v>0.26690024000000001</v>
      </c>
      <c r="J211">
        <f t="shared" si="17"/>
        <v>1</v>
      </c>
      <c r="K211" s="49">
        <f t="shared" si="18"/>
        <v>0.26392345999999994</v>
      </c>
      <c r="L211" t="s">
        <v>263</v>
      </c>
      <c r="M211" s="49">
        <v>0.39825902000000002</v>
      </c>
      <c r="N211" s="49">
        <v>0.38984496000000002</v>
      </c>
      <c r="O211" s="49">
        <v>0.35952267999999998</v>
      </c>
      <c r="P211" s="49">
        <v>0.32880468000000002</v>
      </c>
      <c r="Q211" s="49">
        <v>0.37598246000000002</v>
      </c>
      <c r="R211" s="49">
        <v>0.37564852999999998</v>
      </c>
      <c r="S211" s="49">
        <v>0.39014378999999999</v>
      </c>
      <c r="T211" s="49">
        <v>0.38335355999999998</v>
      </c>
      <c r="U211">
        <f t="shared" si="19"/>
        <v>1</v>
      </c>
      <c r="V211" s="49">
        <f t="shared" si="20"/>
        <v>0.37190009428571419</v>
      </c>
      <c r="W211" s="50">
        <f t="shared" si="16"/>
        <v>0.12294472000000001</v>
      </c>
      <c r="Y211" s="49">
        <f t="shared" si="21"/>
        <v>0.10797663428571425</v>
      </c>
      <c r="Z211">
        <f t="shared" si="22"/>
        <v>0.40912101669822859</v>
      </c>
    </row>
    <row r="212" spans="1:26">
      <c r="A212" t="s">
        <v>19</v>
      </c>
      <c r="B212" s="49">
        <v>0.62959434999999997</v>
      </c>
      <c r="C212" s="49">
        <v>0.58942609000000001</v>
      </c>
      <c r="D212" s="49">
        <v>0.59356533</v>
      </c>
      <c r="E212" s="49">
        <v>0.60834542000000003</v>
      </c>
      <c r="F212" s="49">
        <v>0.59617520999999996</v>
      </c>
      <c r="G212" s="49">
        <v>0.57978280000000004</v>
      </c>
      <c r="H212" s="49">
        <v>0.56652986999999999</v>
      </c>
      <c r="I212" s="49">
        <v>0.59706882999999999</v>
      </c>
      <c r="J212">
        <f t="shared" si="17"/>
        <v>1</v>
      </c>
      <c r="K212" s="49">
        <f t="shared" si="18"/>
        <v>0.59012765</v>
      </c>
      <c r="L212" t="s">
        <v>19</v>
      </c>
      <c r="M212" s="49" t="s">
        <v>266</v>
      </c>
      <c r="N212" s="49">
        <v>0.63493946999999995</v>
      </c>
      <c r="O212" s="49">
        <v>0.63520686000000004</v>
      </c>
      <c r="P212" s="49">
        <v>0.64688564000000004</v>
      </c>
      <c r="Q212" s="49">
        <v>0.64586312000000001</v>
      </c>
      <c r="R212" s="49">
        <v>0.67837420000000004</v>
      </c>
      <c r="S212" s="49">
        <v>0.64354169000000006</v>
      </c>
      <c r="T212" s="49">
        <v>0.64744473000000002</v>
      </c>
      <c r="U212" t="str">
        <f t="shared" si="19"/>
        <v/>
      </c>
      <c r="V212" s="49">
        <f t="shared" si="20"/>
        <v>0.6474651014285715</v>
      </c>
      <c r="W212" s="49">
        <f t="shared" si="16"/>
        <v>3.7870639999999955E-2</v>
      </c>
      <c r="Y212" s="49">
        <f t="shared" si="21"/>
        <v>5.7337451428571495E-2</v>
      </c>
      <c r="Z212">
        <f t="shared" si="22"/>
        <v>9.7161099685079147E-2</v>
      </c>
    </row>
    <row r="213" spans="1:26">
      <c r="A213" t="s">
        <v>72</v>
      </c>
      <c r="B213" s="49">
        <v>0.37029013</v>
      </c>
      <c r="C213" s="49">
        <v>0.39590325999999998</v>
      </c>
      <c r="D213" s="49">
        <v>0.39530094999999998</v>
      </c>
      <c r="E213" s="49">
        <v>0.37779091999999997</v>
      </c>
      <c r="F213" s="49">
        <v>0.38277098999999998</v>
      </c>
      <c r="G213" s="49">
        <v>0.39526560999999999</v>
      </c>
      <c r="H213" s="49">
        <v>0.39534267000000001</v>
      </c>
      <c r="I213" s="49">
        <v>0.39870397000000002</v>
      </c>
      <c r="J213" t="str">
        <f t="shared" si="17"/>
        <v/>
      </c>
      <c r="K213" s="49">
        <f t="shared" si="18"/>
        <v>0.39158262428571428</v>
      </c>
      <c r="L213" t="s">
        <v>72</v>
      </c>
      <c r="M213" s="49">
        <v>0.46524801999999998</v>
      </c>
      <c r="N213" s="49">
        <v>0.47317374000000001</v>
      </c>
      <c r="O213" s="49">
        <v>0.48706722000000002</v>
      </c>
      <c r="P213" s="49">
        <v>0.4824273</v>
      </c>
      <c r="Q213" s="49">
        <v>0.48223744000000002</v>
      </c>
      <c r="R213" s="49">
        <v>0.46439754999999999</v>
      </c>
      <c r="S213" s="49">
        <v>0.47046946000000001</v>
      </c>
      <c r="T213" s="49">
        <v>0.45559676999999998</v>
      </c>
      <c r="U213" t="str">
        <f t="shared" si="19"/>
        <v/>
      </c>
      <c r="V213" s="49">
        <f t="shared" si="20"/>
        <v>0.47362421142857147</v>
      </c>
      <c r="W213" s="49">
        <f t="shared" si="16"/>
        <v>7.4469769999999991E-2</v>
      </c>
      <c r="Y213" s="49">
        <f t="shared" si="21"/>
        <v>8.2041587142857197E-2</v>
      </c>
      <c r="Z213">
        <f t="shared" si="22"/>
        <v>0.20951283855484965</v>
      </c>
    </row>
    <row r="214" spans="1:26">
      <c r="A214" t="s">
        <v>208</v>
      </c>
      <c r="B214" s="50">
        <v>1</v>
      </c>
      <c r="C214" s="49">
        <v>0.39007922</v>
      </c>
      <c r="D214" s="49">
        <v>0.38808143</v>
      </c>
      <c r="E214" s="49">
        <v>0.38128463000000001</v>
      </c>
      <c r="F214" s="49">
        <v>0.37305381999999998</v>
      </c>
      <c r="G214" s="49">
        <v>0.37843407000000001</v>
      </c>
      <c r="H214" s="49">
        <v>0.37154067000000002</v>
      </c>
      <c r="I214" s="49" t="s">
        <v>266</v>
      </c>
      <c r="J214">
        <f t="shared" si="17"/>
        <v>1</v>
      </c>
      <c r="K214" s="49">
        <f t="shared" si="18"/>
        <v>0.38041230666666664</v>
      </c>
      <c r="L214" t="s">
        <v>208</v>
      </c>
      <c r="M214" s="49" t="s">
        <v>266</v>
      </c>
      <c r="N214" s="49">
        <v>0.43305771999999998</v>
      </c>
      <c r="O214" s="49">
        <v>0.44292000999999998</v>
      </c>
      <c r="P214" s="49">
        <v>0.43538017000000001</v>
      </c>
      <c r="Q214" s="49">
        <v>0.45292694999999999</v>
      </c>
      <c r="R214" s="49">
        <v>0.42816589999999999</v>
      </c>
      <c r="S214" s="49">
        <v>0.42042288999999999</v>
      </c>
      <c r="T214" s="49">
        <v>0.43516315999999999</v>
      </c>
      <c r="U214" t="str">
        <f t="shared" si="19"/>
        <v/>
      </c>
      <c r="V214" s="49">
        <f t="shared" si="20"/>
        <v>0.43543382857142859</v>
      </c>
      <c r="W214" s="50" t="e">
        <f t="shared" si="16"/>
        <v>#VALUE!</v>
      </c>
      <c r="Y214" s="49">
        <f t="shared" si="21"/>
        <v>5.502152190476195E-2</v>
      </c>
      <c r="Z214">
        <f t="shared" si="22"/>
        <v>0.14463654550738322</v>
      </c>
    </row>
    <row r="215" spans="1:26">
      <c r="A215" t="s">
        <v>53</v>
      </c>
      <c r="B215" s="49">
        <v>0.19167134999999999</v>
      </c>
      <c r="C215" s="49">
        <v>0.20135280999999999</v>
      </c>
      <c r="D215" s="49">
        <v>0.20557011</v>
      </c>
      <c r="E215" s="49">
        <v>0.20868550999999999</v>
      </c>
      <c r="F215" s="49">
        <v>0.19195112</v>
      </c>
      <c r="G215" s="49">
        <v>0.18530321</v>
      </c>
      <c r="H215" s="49">
        <v>0.19322579000000001</v>
      </c>
      <c r="I215" s="49">
        <v>0.21534879000000001</v>
      </c>
      <c r="J215" t="str">
        <f t="shared" si="17"/>
        <v/>
      </c>
      <c r="K215" s="49">
        <f t="shared" si="18"/>
        <v>0.20020533428571427</v>
      </c>
      <c r="L215" t="s">
        <v>53</v>
      </c>
      <c r="M215" s="49" t="s">
        <v>266</v>
      </c>
      <c r="N215" s="49">
        <v>0.24910354000000001</v>
      </c>
      <c r="O215" s="49">
        <v>0.24205308</v>
      </c>
      <c r="P215" s="49">
        <v>0.23532491999999999</v>
      </c>
      <c r="Q215" s="49">
        <v>0.25822724000000002</v>
      </c>
      <c r="R215" s="49">
        <v>0.24915754000000001</v>
      </c>
      <c r="S215" s="49">
        <v>0.26075766</v>
      </c>
      <c r="T215" s="49">
        <v>0.24545475999999999</v>
      </c>
      <c r="U215" t="str">
        <f t="shared" si="19"/>
        <v/>
      </c>
      <c r="V215" s="49">
        <f t="shared" si="20"/>
        <v>0.24858267714285714</v>
      </c>
      <c r="W215" s="49">
        <f t="shared" si="16"/>
        <v>3.375475E-2</v>
      </c>
      <c r="Y215" s="49">
        <f t="shared" si="21"/>
        <v>4.8377342857142874E-2</v>
      </c>
      <c r="Z215">
        <f t="shared" si="22"/>
        <v>0.24163863080742529</v>
      </c>
    </row>
    <row r="216" spans="1:26">
      <c r="A216" t="s">
        <v>264</v>
      </c>
      <c r="B216" s="49" t="s">
        <v>266</v>
      </c>
      <c r="C216" s="49" t="s">
        <v>266</v>
      </c>
      <c r="D216" s="49" t="s">
        <v>266</v>
      </c>
      <c r="E216" s="49" t="s">
        <v>266</v>
      </c>
      <c r="F216" s="49" t="s">
        <v>266</v>
      </c>
      <c r="G216" s="49" t="s">
        <v>266</v>
      </c>
      <c r="H216" s="49">
        <v>0.31812823000000001</v>
      </c>
      <c r="I216" s="49">
        <v>0.29565322999999999</v>
      </c>
      <c r="J216" t="str">
        <f t="shared" si="17"/>
        <v/>
      </c>
      <c r="K216" s="49">
        <f t="shared" si="18"/>
        <v>0.30689073</v>
      </c>
      <c r="L216" t="s">
        <v>264</v>
      </c>
      <c r="M216" s="49" t="s">
        <v>266</v>
      </c>
      <c r="N216" s="49">
        <v>0.41372389999999998</v>
      </c>
      <c r="O216" s="49">
        <v>0.39477744999999997</v>
      </c>
      <c r="P216" s="49">
        <v>0.42909338000000002</v>
      </c>
      <c r="Q216" s="49">
        <v>0.41037282000000003</v>
      </c>
      <c r="R216" s="49">
        <v>0.40001130000000001</v>
      </c>
      <c r="S216" s="49">
        <v>0.38571516</v>
      </c>
      <c r="T216" s="49">
        <v>0.38638140999999998</v>
      </c>
      <c r="U216" t="str">
        <f t="shared" si="19"/>
        <v/>
      </c>
      <c r="V216" s="49">
        <f t="shared" si="20"/>
        <v>0.40286791714285719</v>
      </c>
      <c r="W216" s="49">
        <f t="shared" si="16"/>
        <v>0.11807066999999999</v>
      </c>
      <c r="Y216" s="49">
        <f t="shared" si="21"/>
        <v>9.597718714285719E-2</v>
      </c>
      <c r="Z216">
        <f t="shared" si="22"/>
        <v>0.31274058731867588</v>
      </c>
    </row>
    <row r="217" spans="1:26">
      <c r="A217" t="s">
        <v>151</v>
      </c>
      <c r="B217" s="49" t="s">
        <v>266</v>
      </c>
      <c r="C217" s="49">
        <v>0.37512543999999998</v>
      </c>
      <c r="D217" s="49">
        <v>0.35692320999999999</v>
      </c>
      <c r="E217" s="49">
        <v>0.34492128999999999</v>
      </c>
      <c r="F217" s="49">
        <v>0.35606603999999997</v>
      </c>
      <c r="G217" s="49">
        <v>0.37287199999999998</v>
      </c>
      <c r="H217" s="49">
        <v>0.39422218999999997</v>
      </c>
      <c r="I217" s="49">
        <v>0.36881079</v>
      </c>
      <c r="J217" t="str">
        <f t="shared" si="17"/>
        <v/>
      </c>
      <c r="K217" s="49">
        <f t="shared" si="18"/>
        <v>0.36699156571428565</v>
      </c>
      <c r="L217" t="s">
        <v>151</v>
      </c>
      <c r="M217" s="49" t="s">
        <v>266</v>
      </c>
      <c r="N217" s="49">
        <v>0.46963933000000002</v>
      </c>
      <c r="O217" s="49">
        <v>0.45005456999999999</v>
      </c>
      <c r="P217" s="49">
        <v>0.42235783999999998</v>
      </c>
      <c r="Q217" s="49">
        <v>0.42094674999999998</v>
      </c>
      <c r="R217" s="49">
        <v>0.39576963999999998</v>
      </c>
      <c r="S217" s="49">
        <v>0.40060127000000001</v>
      </c>
      <c r="T217" s="49">
        <v>0.38353714</v>
      </c>
      <c r="U217">
        <f t="shared" si="19"/>
        <v>1</v>
      </c>
      <c r="V217" s="49">
        <f t="shared" si="20"/>
        <v>0.42041522000000003</v>
      </c>
      <c r="W217" s="49">
        <f t="shared" si="16"/>
        <v>0.10082854000000002</v>
      </c>
      <c r="Y217" s="49">
        <f t="shared" si="21"/>
        <v>5.3423654285714384E-2</v>
      </c>
      <c r="Z217">
        <f t="shared" si="22"/>
        <v>0.14557188577817715</v>
      </c>
    </row>
    <row r="218" spans="1:26">
      <c r="A218" t="s">
        <v>39</v>
      </c>
      <c r="B218" s="49">
        <v>0.3960419</v>
      </c>
      <c r="C218" s="49">
        <v>0.40739365999999999</v>
      </c>
      <c r="D218" s="49">
        <v>0.39418618</v>
      </c>
      <c r="E218" s="49">
        <v>0.43255487999999997</v>
      </c>
      <c r="F218" s="49">
        <v>0.41653876000000001</v>
      </c>
      <c r="G218" s="49">
        <v>0.42262175000000002</v>
      </c>
      <c r="H218" s="49">
        <v>0.40599244000000001</v>
      </c>
      <c r="I218" s="49" t="s">
        <v>266</v>
      </c>
      <c r="J218" t="str">
        <f t="shared" si="17"/>
        <v/>
      </c>
      <c r="K218" s="49">
        <f t="shared" si="18"/>
        <v>0.41321461166666668</v>
      </c>
      <c r="L218" t="s">
        <v>39</v>
      </c>
      <c r="M218" s="49" t="s">
        <v>266</v>
      </c>
      <c r="N218" s="49">
        <v>0.39492258000000002</v>
      </c>
      <c r="O218" s="49">
        <v>0.37099019</v>
      </c>
      <c r="P218" s="49">
        <v>0.35647837999999998</v>
      </c>
      <c r="Q218" s="49">
        <v>0.36474434999999999</v>
      </c>
      <c r="R218" s="49">
        <v>0.35801627000000003</v>
      </c>
      <c r="S218" s="49">
        <v>0.35036909999999999</v>
      </c>
      <c r="T218" s="49">
        <v>0.34393161</v>
      </c>
      <c r="U218">
        <f t="shared" si="19"/>
        <v>1</v>
      </c>
      <c r="V218" s="49">
        <f t="shared" si="20"/>
        <v>0.36277892571428572</v>
      </c>
      <c r="W218" s="50" t="e">
        <f t="shared" si="16"/>
        <v>#VALUE!</v>
      </c>
      <c r="Y218" s="49">
        <f t="shared" si="21"/>
        <v>-5.043568595238096E-2</v>
      </c>
      <c r="Z218">
        <f t="shared" si="22"/>
        <v>-0.1220568792302693</v>
      </c>
    </row>
    <row r="219" spans="1:26">
      <c r="A219" t="s">
        <v>36</v>
      </c>
      <c r="B219" s="49">
        <v>0.31244875999999999</v>
      </c>
      <c r="C219" s="49">
        <v>0.32407140000000001</v>
      </c>
      <c r="D219" s="49">
        <v>0.32149166000000001</v>
      </c>
      <c r="E219" s="49">
        <v>0.27728522</v>
      </c>
      <c r="F219" s="49">
        <v>0.30809723</v>
      </c>
      <c r="G219" s="49">
        <v>0.30669115000000002</v>
      </c>
      <c r="H219" s="49">
        <v>0.27664539999999999</v>
      </c>
      <c r="I219" s="49">
        <v>0.25276865999999998</v>
      </c>
      <c r="J219">
        <f t="shared" si="17"/>
        <v>1</v>
      </c>
      <c r="K219" s="49">
        <f t="shared" si="18"/>
        <v>0.29529295999999999</v>
      </c>
      <c r="L219" t="s">
        <v>36</v>
      </c>
      <c r="M219" s="49">
        <v>0.30840355000000003</v>
      </c>
      <c r="N219" s="49">
        <v>0.26893084</v>
      </c>
      <c r="O219" s="49">
        <v>0.26299892000000002</v>
      </c>
      <c r="P219" s="49">
        <v>0.23768021</v>
      </c>
      <c r="Q219" s="49" t="s">
        <v>266</v>
      </c>
      <c r="R219" s="49" t="s">
        <v>266</v>
      </c>
      <c r="S219" s="49" t="s">
        <v>266</v>
      </c>
      <c r="T219" s="49" t="s">
        <v>266</v>
      </c>
      <c r="U219" t="str">
        <f t="shared" si="19"/>
        <v/>
      </c>
      <c r="V219" s="49">
        <f t="shared" si="20"/>
        <v>0.2565366566666667</v>
      </c>
      <c r="W219" s="49">
        <f t="shared" si="16"/>
        <v>1.6162180000000026E-2</v>
      </c>
      <c r="Y219" s="49">
        <f t="shared" si="21"/>
        <v>-3.8756303333333297E-2</v>
      </c>
      <c r="Z219">
        <f t="shared" si="22"/>
        <v>-0.13124696008104392</v>
      </c>
    </row>
    <row r="220" spans="1:26">
      <c r="A220" t="s">
        <v>26</v>
      </c>
      <c r="B220" s="49">
        <v>0.43996644000000001</v>
      </c>
      <c r="C220" s="49">
        <v>0.40850201000000003</v>
      </c>
      <c r="D220" s="49">
        <v>0.41900535999999999</v>
      </c>
      <c r="E220" s="49">
        <v>0.41400942000000002</v>
      </c>
      <c r="F220" s="49">
        <v>0.40560147000000002</v>
      </c>
      <c r="G220" s="49">
        <v>0.40869745000000002</v>
      </c>
      <c r="H220" s="49">
        <v>0.42559761000000002</v>
      </c>
      <c r="I220" s="49">
        <v>0.41686922999999998</v>
      </c>
      <c r="J220" t="str">
        <f t="shared" si="17"/>
        <v/>
      </c>
      <c r="K220" s="49">
        <f t="shared" si="18"/>
        <v>0.41404036428571434</v>
      </c>
      <c r="L220" t="s">
        <v>26</v>
      </c>
      <c r="M220" s="49" t="s">
        <v>266</v>
      </c>
      <c r="N220" s="49">
        <v>0.46942002999999999</v>
      </c>
      <c r="O220" s="49">
        <v>0.4527214</v>
      </c>
      <c r="P220" s="49">
        <v>0.49144848000000002</v>
      </c>
      <c r="Q220" s="49">
        <v>0.48522145</v>
      </c>
      <c r="R220" s="49">
        <v>0.47209657999999999</v>
      </c>
      <c r="S220" s="49">
        <v>0.45488770000000001</v>
      </c>
      <c r="T220" s="49">
        <v>0.44758768999999998</v>
      </c>
      <c r="U220" t="str">
        <f t="shared" si="19"/>
        <v/>
      </c>
      <c r="V220" s="49">
        <f t="shared" si="20"/>
        <v>0.46762618999999994</v>
      </c>
      <c r="W220" s="49">
        <f t="shared" si="16"/>
        <v>5.2550800000000009E-2</v>
      </c>
      <c r="Y220" s="49">
        <f t="shared" si="21"/>
        <v>5.3585825714285606E-2</v>
      </c>
      <c r="Z220">
        <f t="shared" si="22"/>
        <v>0.12942174323203898</v>
      </c>
    </row>
    <row r="221" spans="1:26">
      <c r="A221" t="s">
        <v>92</v>
      </c>
      <c r="B221" s="49" t="s">
        <v>266</v>
      </c>
      <c r="C221" s="50">
        <v>0.49007717000000001</v>
      </c>
      <c r="D221" s="50">
        <v>0.41177671999999998</v>
      </c>
      <c r="E221" s="50">
        <v>0.35555228</v>
      </c>
      <c r="F221" s="49">
        <v>0.38004126999999999</v>
      </c>
      <c r="G221" s="49">
        <v>0.37165693</v>
      </c>
      <c r="H221" s="49">
        <v>0.35788231999999998</v>
      </c>
      <c r="I221" s="49">
        <v>0.39263209999999998</v>
      </c>
      <c r="J221">
        <f t="shared" si="17"/>
        <v>1</v>
      </c>
      <c r="K221" s="49">
        <f t="shared" si="18"/>
        <v>0.39423125571428569</v>
      </c>
      <c r="L221" t="s">
        <v>92</v>
      </c>
      <c r="M221" t="s">
        <v>266</v>
      </c>
      <c r="N221" s="49">
        <v>0.54103199999999996</v>
      </c>
      <c r="O221" s="49">
        <v>0.56442473000000004</v>
      </c>
      <c r="P221" s="50">
        <v>0.55578850999999996</v>
      </c>
      <c r="Q221" s="50">
        <v>0.60737200999999996</v>
      </c>
      <c r="R221" s="49">
        <v>0.56601957000000003</v>
      </c>
      <c r="S221" s="49">
        <v>0.58268803999999996</v>
      </c>
      <c r="T221" s="49">
        <v>0.51239615999999999</v>
      </c>
      <c r="U221">
        <f t="shared" si="19"/>
        <v>1</v>
      </c>
      <c r="V221" s="49">
        <f t="shared" si="20"/>
        <v>0.5613887171428571</v>
      </c>
      <c r="W221" s="49">
        <f t="shared" si="16"/>
        <v>0.14839989999999997</v>
      </c>
      <c r="Y221" s="49">
        <f t="shared" si="21"/>
        <v>0.16715746142857141</v>
      </c>
      <c r="Z221">
        <f t="shared" si="22"/>
        <v>0.4240086472233362</v>
      </c>
    </row>
    <row r="222" spans="1:26">
      <c r="A222" t="s">
        <v>150</v>
      </c>
      <c r="B222" s="49">
        <v>0.14237558</v>
      </c>
      <c r="C222" s="49">
        <v>0.12108811</v>
      </c>
      <c r="D222" s="49">
        <v>0.11556037</v>
      </c>
      <c r="E222" s="49">
        <v>0.10030525999999999</v>
      </c>
      <c r="F222" s="49">
        <v>0.11385343000000001</v>
      </c>
      <c r="G222" s="49">
        <v>0.12599613000000001</v>
      </c>
      <c r="H222" s="49">
        <v>0.14569839000000001</v>
      </c>
      <c r="I222" s="49">
        <v>0.13051326999999999</v>
      </c>
      <c r="J222" t="str">
        <f t="shared" si="17"/>
        <v/>
      </c>
      <c r="K222" s="49">
        <f t="shared" si="18"/>
        <v>0.12185928000000001</v>
      </c>
      <c r="L222" t="s">
        <v>150</v>
      </c>
      <c r="M222" t="s">
        <v>266</v>
      </c>
      <c r="N222" s="49">
        <v>0.18921789999999999</v>
      </c>
      <c r="O222" s="49">
        <v>0.19052573</v>
      </c>
      <c r="P222" s="49">
        <v>0.20431801999999999</v>
      </c>
      <c r="Q222" s="49">
        <v>0.18815402000000001</v>
      </c>
      <c r="R222" s="49">
        <v>0.19092811000000001</v>
      </c>
      <c r="S222" s="49">
        <v>0.14993897</v>
      </c>
      <c r="T222" s="49">
        <v>0.1406895</v>
      </c>
      <c r="U222">
        <f t="shared" si="19"/>
        <v>1</v>
      </c>
      <c r="V222" s="49">
        <f t="shared" si="20"/>
        <v>0.17911032142857142</v>
      </c>
      <c r="W222" s="49">
        <f t="shared" si="16"/>
        <v>5.8704630000000008E-2</v>
      </c>
      <c r="Y222" s="49">
        <f t="shared" si="21"/>
        <v>5.7251041428571403E-2</v>
      </c>
      <c r="Z222">
        <f t="shared" si="22"/>
        <v>0.46981273341325663</v>
      </c>
    </row>
    <row r="223" spans="1:26">
      <c r="A223" t="s">
        <v>96</v>
      </c>
      <c r="B223" s="49" t="s">
        <v>266</v>
      </c>
      <c r="C223" s="50">
        <v>0.30279437999999997</v>
      </c>
      <c r="D223" s="50">
        <v>0.25419162000000001</v>
      </c>
      <c r="E223" s="49">
        <v>0.22898914000000001</v>
      </c>
      <c r="F223" s="49">
        <v>0.23605493</v>
      </c>
      <c r="G223" s="49">
        <v>0.26080508000000002</v>
      </c>
      <c r="H223" s="49">
        <v>0.27568910000000002</v>
      </c>
      <c r="I223" s="49">
        <v>0.26626460000000002</v>
      </c>
      <c r="J223">
        <f t="shared" si="17"/>
        <v>1</v>
      </c>
      <c r="K223" s="49">
        <f t="shared" si="18"/>
        <v>0.26068412142857145</v>
      </c>
      <c r="L223" t="s">
        <v>96</v>
      </c>
      <c r="M223" t="s">
        <v>266</v>
      </c>
      <c r="N223" s="49">
        <v>0.37233807000000002</v>
      </c>
      <c r="O223" s="49">
        <v>0.39397578</v>
      </c>
      <c r="P223" s="50">
        <v>0.40207925999999999</v>
      </c>
      <c r="Q223" s="50">
        <v>0.33721971000000001</v>
      </c>
      <c r="R223" s="50">
        <v>0.40974603999999998</v>
      </c>
      <c r="S223" s="50">
        <v>0.45530515999999999</v>
      </c>
      <c r="T223" s="49">
        <v>0.44056572999999999</v>
      </c>
      <c r="U223">
        <f t="shared" si="19"/>
        <v>1</v>
      </c>
      <c r="V223" s="49">
        <f t="shared" si="20"/>
        <v>0.40160425</v>
      </c>
      <c r="W223" s="49">
        <f t="shared" si="16"/>
        <v>0.10607347</v>
      </c>
      <c r="Y223" s="49">
        <f t="shared" si="21"/>
        <v>0.14092012857142855</v>
      </c>
      <c r="Z223">
        <f t="shared" si="22"/>
        <v>0.54057810579015741</v>
      </c>
    </row>
    <row r="224" spans="1:26">
      <c r="A224" t="s">
        <v>68</v>
      </c>
      <c r="B224" s="49" t="s">
        <v>266</v>
      </c>
      <c r="C224" s="49" t="s">
        <v>266</v>
      </c>
      <c r="D224" s="49" t="s">
        <v>266</v>
      </c>
      <c r="E224" s="49">
        <v>0.32874465000000003</v>
      </c>
      <c r="F224" s="49">
        <v>0.29850663</v>
      </c>
      <c r="G224" s="49">
        <v>0.31998510000000002</v>
      </c>
      <c r="H224" s="49">
        <v>0.31615121000000002</v>
      </c>
      <c r="I224" s="49">
        <v>0.29243858</v>
      </c>
      <c r="J224" t="str">
        <f t="shared" si="17"/>
        <v/>
      </c>
      <c r="K224" s="49">
        <f t="shared" si="18"/>
        <v>0.31116523400000007</v>
      </c>
      <c r="L224" t="s">
        <v>68</v>
      </c>
      <c r="M224" t="s">
        <v>266</v>
      </c>
      <c r="N224" s="49">
        <v>0.31272043999999999</v>
      </c>
      <c r="O224" s="49">
        <v>0.29943077000000001</v>
      </c>
      <c r="P224" s="49">
        <v>0.29585647999999998</v>
      </c>
      <c r="Q224" s="49">
        <v>0.27758526</v>
      </c>
      <c r="R224" s="49">
        <v>0.27552992999999998</v>
      </c>
      <c r="S224" s="49">
        <v>0.27662736999999998</v>
      </c>
      <c r="T224" s="49">
        <v>0.30300849000000002</v>
      </c>
      <c r="U224" t="str">
        <f t="shared" si="19"/>
        <v/>
      </c>
      <c r="V224" s="49">
        <f t="shared" si="20"/>
        <v>0.29153696285714281</v>
      </c>
      <c r="W224" s="49">
        <f t="shared" si="16"/>
        <v>2.0281859999999985E-2</v>
      </c>
      <c r="Y224" s="49">
        <f t="shared" si="21"/>
        <v>-1.9628271142857256E-2</v>
      </c>
      <c r="Z224">
        <f t="shared" si="22"/>
        <v>-6.3079897746087063E-2</v>
      </c>
    </row>
    <row r="225" spans="1:36">
      <c r="A225" t="s">
        <v>160</v>
      </c>
      <c r="B225" s="49" t="s">
        <v>266</v>
      </c>
      <c r="C225" s="49">
        <v>0.27707158999999998</v>
      </c>
      <c r="D225" s="49">
        <v>0.24268997</v>
      </c>
      <c r="E225" s="49">
        <v>0.22931890999999999</v>
      </c>
      <c r="F225" s="49">
        <v>0.23174974000000001</v>
      </c>
      <c r="G225" s="49">
        <v>0.25204064999999998</v>
      </c>
      <c r="H225" s="49">
        <v>0.24468844000000001</v>
      </c>
      <c r="I225" s="49">
        <v>0.26134406999999998</v>
      </c>
      <c r="J225" t="str">
        <f t="shared" si="17"/>
        <v/>
      </c>
      <c r="K225" s="49">
        <f t="shared" si="18"/>
        <v>0.24841476714285715</v>
      </c>
      <c r="L225" t="s">
        <v>160</v>
      </c>
      <c r="M225" t="s">
        <v>266</v>
      </c>
      <c r="N225" s="49">
        <v>0.30784264</v>
      </c>
      <c r="O225" s="49">
        <v>0.34631094000000001</v>
      </c>
      <c r="P225" s="49">
        <v>0.31931823999999998</v>
      </c>
      <c r="Q225" s="49">
        <v>0.29761659000000001</v>
      </c>
      <c r="R225" s="49">
        <v>0.31066738999999999</v>
      </c>
      <c r="S225" s="49">
        <v>0.30414129000000001</v>
      </c>
      <c r="T225" s="49">
        <v>0.29494807000000001</v>
      </c>
      <c r="U225">
        <f t="shared" si="19"/>
        <v>1</v>
      </c>
      <c r="V225" s="49">
        <f t="shared" si="20"/>
        <v>0.31154930857142854</v>
      </c>
      <c r="W225" s="49">
        <f t="shared" si="16"/>
        <v>4.6498570000000017E-2</v>
      </c>
      <c r="Y225" s="49">
        <f t="shared" si="21"/>
        <v>6.3134541428571389E-2</v>
      </c>
      <c r="Z225">
        <f t="shared" si="22"/>
        <v>0.25414971160818423</v>
      </c>
    </row>
    <row r="226" spans="1:36">
      <c r="A226" t="s">
        <v>0</v>
      </c>
      <c r="B226" s="49">
        <v>0.20362016999999999</v>
      </c>
      <c r="C226" s="49">
        <v>0.20068449999999999</v>
      </c>
      <c r="D226" s="49">
        <v>0.20508626999999999</v>
      </c>
      <c r="E226" s="49">
        <v>0.20824809999999999</v>
      </c>
      <c r="F226" s="49">
        <v>0.18866374999999999</v>
      </c>
      <c r="G226" s="49">
        <v>0.19847142000000001</v>
      </c>
      <c r="H226" s="49">
        <v>0.17855927999999999</v>
      </c>
      <c r="I226" s="49">
        <v>0.18955251000000001</v>
      </c>
      <c r="J226" t="str">
        <f t="shared" si="17"/>
        <v/>
      </c>
      <c r="K226" s="49">
        <f t="shared" si="18"/>
        <v>0.1956094042857143</v>
      </c>
      <c r="L226" t="s">
        <v>0</v>
      </c>
      <c r="M226" t="s">
        <v>266</v>
      </c>
      <c r="N226" s="49">
        <v>0.27266762</v>
      </c>
      <c r="O226" s="49">
        <v>0.25961490999999998</v>
      </c>
      <c r="P226" s="49">
        <v>0.25243975000000002</v>
      </c>
      <c r="Q226" s="49">
        <v>0.26298914000000001</v>
      </c>
      <c r="R226" s="49">
        <v>0.28366076000000001</v>
      </c>
      <c r="S226" s="49">
        <v>0.23743861999999999</v>
      </c>
      <c r="T226" s="49">
        <v>0.22643963</v>
      </c>
      <c r="U226">
        <f t="shared" si="19"/>
        <v>1</v>
      </c>
      <c r="V226" s="49">
        <f t="shared" si="20"/>
        <v>0.25646434714285715</v>
      </c>
      <c r="W226" s="49">
        <f t="shared" si="16"/>
        <v>8.3115109999999992E-2</v>
      </c>
      <c r="Y226" s="49">
        <f t="shared" si="21"/>
        <v>6.0854942857142852E-2</v>
      </c>
      <c r="Z226">
        <f t="shared" si="22"/>
        <v>0.31110438211986924</v>
      </c>
    </row>
    <row r="227" spans="1:36">
      <c r="A227" t="s">
        <v>232</v>
      </c>
      <c r="B227" s="49" t="s">
        <v>266</v>
      </c>
      <c r="C227" s="49">
        <v>0.51467039999999997</v>
      </c>
      <c r="D227" s="49">
        <v>0.50074627000000005</v>
      </c>
      <c r="E227" s="49">
        <v>0.48022724999999999</v>
      </c>
      <c r="F227" s="49">
        <v>0.48330700999999998</v>
      </c>
      <c r="G227" s="49">
        <v>0.50889821999999996</v>
      </c>
      <c r="H227" s="49">
        <v>0.51695913000000004</v>
      </c>
      <c r="I227" s="49">
        <v>0.50738479999999997</v>
      </c>
      <c r="J227" t="str">
        <f t="shared" si="17"/>
        <v/>
      </c>
      <c r="K227" s="49">
        <f t="shared" si="18"/>
        <v>0.50174186857142855</v>
      </c>
      <c r="L227" t="s">
        <v>232</v>
      </c>
      <c r="M227" t="s">
        <v>266</v>
      </c>
      <c r="N227" s="49">
        <v>0.61615176000000005</v>
      </c>
      <c r="O227" s="49">
        <v>0.61028598000000001</v>
      </c>
      <c r="P227" s="49">
        <v>0.61244514000000005</v>
      </c>
      <c r="Q227" s="49">
        <v>0.61082084000000003</v>
      </c>
      <c r="R227" s="49">
        <v>0.60700074999999998</v>
      </c>
      <c r="S227" s="49">
        <v>0.59263686000000004</v>
      </c>
      <c r="T227" s="49">
        <v>0.61062481000000002</v>
      </c>
      <c r="U227" t="str">
        <f t="shared" si="19"/>
        <v/>
      </c>
      <c r="V227" s="49">
        <f t="shared" si="20"/>
        <v>0.6085665914285715</v>
      </c>
      <c r="W227" s="49">
        <f t="shared" si="16"/>
        <v>0.10876696000000008</v>
      </c>
      <c r="Y227" s="49">
        <f t="shared" si="21"/>
        <v>0.10682472285714295</v>
      </c>
      <c r="Z227">
        <f t="shared" si="22"/>
        <v>0.21290773114330055</v>
      </c>
    </row>
    <row r="228" spans="1:36">
      <c r="A228" t="s">
        <v>183</v>
      </c>
      <c r="B228" s="49">
        <v>0.50113775000000005</v>
      </c>
      <c r="C228" s="49">
        <v>0.48153657</v>
      </c>
      <c r="D228" s="49">
        <v>0.4722498</v>
      </c>
      <c r="E228" s="50">
        <v>0.46623442999999998</v>
      </c>
      <c r="F228" s="50">
        <v>0.42334048000000002</v>
      </c>
      <c r="G228" s="49">
        <v>0.39104667999999998</v>
      </c>
      <c r="H228" s="49">
        <v>0.39994464000000002</v>
      </c>
      <c r="I228" s="49">
        <v>0.37162346000000002</v>
      </c>
      <c r="J228">
        <f t="shared" si="17"/>
        <v>1</v>
      </c>
      <c r="K228" s="49">
        <f t="shared" si="18"/>
        <v>0.42942515142857146</v>
      </c>
      <c r="L228" t="s">
        <v>183</v>
      </c>
      <c r="M228" t="s">
        <v>266</v>
      </c>
      <c r="N228" s="49">
        <v>0.47087458999999998</v>
      </c>
      <c r="O228" s="49">
        <v>0.41836346000000002</v>
      </c>
      <c r="P228" s="49">
        <v>0.37934116000000001</v>
      </c>
      <c r="Q228" s="49">
        <v>0.39399969000000001</v>
      </c>
      <c r="R228" s="49">
        <v>0.36299434000000003</v>
      </c>
      <c r="S228" s="49">
        <v>0.38476180999999998</v>
      </c>
      <c r="T228" s="49">
        <v>0.37446975999999998</v>
      </c>
      <c r="U228">
        <f t="shared" si="19"/>
        <v>1</v>
      </c>
      <c r="V228" s="49">
        <f t="shared" si="20"/>
        <v>0.39782925857142853</v>
      </c>
      <c r="W228" s="49">
        <f t="shared" si="16"/>
        <v>9.9251129999999965E-2</v>
      </c>
      <c r="Y228" s="49">
        <f t="shared" si="21"/>
        <v>-3.1595892857142927E-2</v>
      </c>
      <c r="Z228">
        <f t="shared" si="22"/>
        <v>-7.3577182780358033E-2</v>
      </c>
    </row>
    <row r="229" spans="1:36">
      <c r="A229" t="s">
        <v>265</v>
      </c>
      <c r="B229" s="49" t="s">
        <v>266</v>
      </c>
      <c r="C229" s="49" t="s">
        <v>266</v>
      </c>
      <c r="D229" s="49" t="s">
        <v>266</v>
      </c>
      <c r="E229" s="49">
        <v>0.62099526999999999</v>
      </c>
      <c r="F229" s="49">
        <v>0.61835627999999998</v>
      </c>
      <c r="G229" s="49">
        <v>0.57799007000000002</v>
      </c>
      <c r="H229" s="50">
        <v>0.63395511000000004</v>
      </c>
      <c r="I229" s="50">
        <v>0.68395519000000005</v>
      </c>
      <c r="J229">
        <f t="shared" si="17"/>
        <v>1</v>
      </c>
      <c r="K229" s="49">
        <f t="shared" si="18"/>
        <v>0.62705038400000002</v>
      </c>
      <c r="L229" t="s">
        <v>265</v>
      </c>
      <c r="M229" t="s">
        <v>266</v>
      </c>
      <c r="N229" s="49">
        <v>0.78022053000000002</v>
      </c>
      <c r="O229" s="49">
        <v>0.80370114999999998</v>
      </c>
      <c r="P229" s="49">
        <v>0.78204143999999998</v>
      </c>
      <c r="Q229" s="49">
        <v>0.77329941000000002</v>
      </c>
      <c r="R229" s="49">
        <v>0.77876813</v>
      </c>
      <c r="S229" s="49">
        <v>0.78388575999999999</v>
      </c>
      <c r="T229" s="49">
        <v>0.78342515999999995</v>
      </c>
      <c r="U229" t="str">
        <f t="shared" si="19"/>
        <v/>
      </c>
      <c r="V229" s="49">
        <f t="shared" si="20"/>
        <v>0.78362022571428569</v>
      </c>
      <c r="W229" s="49">
        <f t="shared" si="16"/>
        <v>9.6265339999999977E-2</v>
      </c>
      <c r="Y229" s="49">
        <f t="shared" si="21"/>
        <v>0.15656984171428567</v>
      </c>
      <c r="Z229">
        <f t="shared" si="22"/>
        <v>0.24969260159847964</v>
      </c>
    </row>
    <row r="230" spans="1:36">
      <c r="A230" t="s">
        <v>46</v>
      </c>
      <c r="B230" s="49" t="s">
        <v>266</v>
      </c>
      <c r="C230" s="49" t="s">
        <v>266</v>
      </c>
      <c r="D230" s="49" t="s">
        <v>266</v>
      </c>
      <c r="E230" s="49" t="s">
        <v>266</v>
      </c>
      <c r="F230" s="49" t="s">
        <v>266</v>
      </c>
      <c r="G230" s="49" t="s">
        <v>266</v>
      </c>
      <c r="H230" s="49" t="s">
        <v>266</v>
      </c>
      <c r="I230" s="49" t="s">
        <v>266</v>
      </c>
      <c r="J230" t="str">
        <f t="shared" si="17"/>
        <v/>
      </c>
      <c r="K230" s="49" t="e">
        <f t="shared" si="18"/>
        <v>#DIV/0!</v>
      </c>
      <c r="L230" t="s">
        <v>46</v>
      </c>
      <c r="M230" t="s">
        <v>266</v>
      </c>
      <c r="N230" s="49" t="s">
        <v>266</v>
      </c>
      <c r="O230" s="49" t="s">
        <v>266</v>
      </c>
      <c r="P230" s="49">
        <v>0.66432148999999996</v>
      </c>
      <c r="Q230" s="49">
        <v>0.59462691999999995</v>
      </c>
      <c r="R230" s="49">
        <v>0.52108456999999997</v>
      </c>
      <c r="S230" s="49">
        <v>0.49783427000000002</v>
      </c>
      <c r="T230" s="49">
        <v>0.48905936</v>
      </c>
      <c r="U230">
        <f t="shared" si="19"/>
        <v>1</v>
      </c>
      <c r="V230" s="49">
        <f t="shared" si="20"/>
        <v>0.55338532200000001</v>
      </c>
      <c r="W230" s="49" t="e">
        <f t="shared" si="16"/>
        <v>#VALUE!</v>
      </c>
      <c r="Y230" s="49" t="e">
        <f t="shared" si="21"/>
        <v>#DIV/0!</v>
      </c>
      <c r="Z230" t="e">
        <f t="shared" si="22"/>
        <v>#DIV/0!</v>
      </c>
    </row>
    <row r="231" spans="1:36">
      <c r="A231" t="s">
        <v>71</v>
      </c>
      <c r="B231" s="49">
        <v>0.11729177</v>
      </c>
      <c r="C231" s="50">
        <v>0.22065042000000001</v>
      </c>
      <c r="D231" s="49">
        <v>8.6585010000000004E-2</v>
      </c>
      <c r="E231" s="49">
        <v>0.11290691</v>
      </c>
      <c r="F231" s="49">
        <v>0.10689614</v>
      </c>
      <c r="G231" s="49">
        <v>9.5547740000000006E-2</v>
      </c>
      <c r="H231" s="49">
        <v>8.9383480000000001E-2</v>
      </c>
      <c r="I231" s="49">
        <v>9.0569239999999995E-2</v>
      </c>
      <c r="J231">
        <f t="shared" si="17"/>
        <v>1</v>
      </c>
      <c r="K231" s="49">
        <f t="shared" si="18"/>
        <v>0.11464842</v>
      </c>
      <c r="L231" t="s">
        <v>71</v>
      </c>
      <c r="M231" t="s">
        <v>266</v>
      </c>
      <c r="N231" s="50">
        <v>0.15778225000000001</v>
      </c>
      <c r="O231" s="50">
        <v>0.38190076000000001</v>
      </c>
      <c r="P231" s="49">
        <v>0.34301688000000002</v>
      </c>
      <c r="Q231" s="49">
        <v>0.33512258</v>
      </c>
      <c r="R231" s="49">
        <v>0.31616253</v>
      </c>
      <c r="S231" s="50">
        <v>0.31712246999999999</v>
      </c>
      <c r="T231" s="50">
        <v>0.36917963999999998</v>
      </c>
      <c r="U231">
        <f t="shared" si="19"/>
        <v>1</v>
      </c>
      <c r="V231" s="49">
        <f t="shared" si="20"/>
        <v>0.31718387285714283</v>
      </c>
      <c r="W231" s="49">
        <f t="shared" si="16"/>
        <v>6.7213010000000017E-2</v>
      </c>
      <c r="Y231" s="49">
        <f t="shared" si="21"/>
        <v>0.20253545285714283</v>
      </c>
      <c r="Z231">
        <f t="shared" si="22"/>
        <v>1.7665786659523335</v>
      </c>
    </row>
    <row r="232" spans="1:36">
      <c r="A232" t="s">
        <v>15</v>
      </c>
      <c r="B232" s="49" t="s">
        <v>266</v>
      </c>
      <c r="C232" s="49">
        <v>0.15518979999999999</v>
      </c>
      <c r="D232" s="49">
        <v>0.16230393000000001</v>
      </c>
      <c r="E232" s="50">
        <v>0.14164721</v>
      </c>
      <c r="F232" s="50">
        <v>0.19782562000000001</v>
      </c>
      <c r="G232" s="49">
        <v>0.21349654000000001</v>
      </c>
      <c r="H232" s="49">
        <v>0.20367603000000001</v>
      </c>
      <c r="I232" s="49">
        <v>0.22003569000000001</v>
      </c>
      <c r="J232">
        <f t="shared" si="17"/>
        <v>1</v>
      </c>
      <c r="K232" s="49">
        <f t="shared" si="18"/>
        <v>0.18488211714285716</v>
      </c>
      <c r="L232" t="s">
        <v>15</v>
      </c>
      <c r="M232" t="s">
        <v>266</v>
      </c>
      <c r="N232" s="49">
        <v>0.25438001999999998</v>
      </c>
      <c r="O232" s="49">
        <v>0.26131817000000002</v>
      </c>
      <c r="P232" s="50">
        <v>0.26915146000000001</v>
      </c>
      <c r="Q232" s="50">
        <v>0.21149503</v>
      </c>
      <c r="R232" s="49">
        <v>0.22160409</v>
      </c>
      <c r="S232" s="49">
        <v>0.20339225</v>
      </c>
      <c r="T232" s="49">
        <v>0.2310837</v>
      </c>
      <c r="U232">
        <f t="shared" si="19"/>
        <v>1</v>
      </c>
      <c r="V232" s="49">
        <f t="shared" si="20"/>
        <v>0.23606067428571428</v>
      </c>
      <c r="W232" s="49">
        <f t="shared" si="16"/>
        <v>3.4344329999999978E-2</v>
      </c>
      <c r="Y232" s="49">
        <f t="shared" si="21"/>
        <v>5.1178557142857128E-2</v>
      </c>
      <c r="Z232">
        <f t="shared" si="22"/>
        <v>0.27681723864786667</v>
      </c>
    </row>
    <row r="233" spans="1:36">
      <c r="A233" t="s">
        <v>146</v>
      </c>
      <c r="B233" s="49" t="s">
        <v>266</v>
      </c>
      <c r="C233" s="49">
        <v>0.27715329</v>
      </c>
      <c r="D233" s="49">
        <v>0.24638208</v>
      </c>
      <c r="E233" s="49">
        <v>0.24395531000000001</v>
      </c>
      <c r="F233" s="49">
        <v>0.24847849</v>
      </c>
      <c r="G233" s="49">
        <v>0.23593528999999999</v>
      </c>
      <c r="H233" s="49">
        <v>0.26183707000000001</v>
      </c>
      <c r="I233" s="49">
        <v>0.26893221</v>
      </c>
      <c r="J233" t="str">
        <f t="shared" si="17"/>
        <v/>
      </c>
      <c r="K233" s="49">
        <f t="shared" si="18"/>
        <v>0.25466767714285715</v>
      </c>
      <c r="L233" t="s">
        <v>146</v>
      </c>
      <c r="M233" t="s">
        <v>266</v>
      </c>
      <c r="N233" s="50">
        <v>0.46382997999999998</v>
      </c>
      <c r="O233" s="50">
        <v>0.54097286</v>
      </c>
      <c r="P233" s="49">
        <v>0.51970905000000001</v>
      </c>
      <c r="Q233" s="49">
        <v>0.49591191000000001</v>
      </c>
      <c r="R233" s="49">
        <v>0.48804615000000001</v>
      </c>
      <c r="S233" s="49">
        <v>0.46619916</v>
      </c>
      <c r="T233" s="49">
        <v>0.44354672000000001</v>
      </c>
      <c r="U233">
        <f t="shared" si="19"/>
        <v>1</v>
      </c>
      <c r="V233" s="49">
        <f t="shared" si="20"/>
        <v>0.4883165471428571</v>
      </c>
      <c r="W233" s="49">
        <f t="shared" si="16"/>
        <v>0.19489776999999997</v>
      </c>
      <c r="Y233" s="49">
        <f t="shared" si="21"/>
        <v>0.23364886999999995</v>
      </c>
      <c r="Z233">
        <f t="shared" si="22"/>
        <v>0.91746574446090157</v>
      </c>
    </row>
    <row r="234" spans="1:36">
      <c r="A234" t="s">
        <v>86</v>
      </c>
      <c r="B234" s="49" t="s">
        <v>266</v>
      </c>
      <c r="C234" s="49">
        <v>0.28206265000000003</v>
      </c>
      <c r="D234" s="49">
        <v>0.26817814000000001</v>
      </c>
      <c r="E234" s="49">
        <v>0.27718327999999998</v>
      </c>
      <c r="F234" s="49">
        <v>0.26710706000000001</v>
      </c>
      <c r="G234" s="49">
        <v>0.27450020000000003</v>
      </c>
      <c r="H234" s="49">
        <v>0.28563488999999997</v>
      </c>
      <c r="I234" s="49">
        <v>0.29017639000000001</v>
      </c>
      <c r="J234" t="str">
        <f t="shared" si="17"/>
        <v/>
      </c>
      <c r="K234" s="49">
        <f t="shared" si="18"/>
        <v>0.27783465857142858</v>
      </c>
      <c r="L234" t="s">
        <v>86</v>
      </c>
      <c r="M234" t="s">
        <v>266</v>
      </c>
      <c r="N234" s="49">
        <v>0.37666128999999998</v>
      </c>
      <c r="O234" s="49">
        <v>0.39908722000000002</v>
      </c>
      <c r="P234" s="49">
        <v>0.42056387000000001</v>
      </c>
      <c r="Q234" s="49">
        <v>0.41970969000000002</v>
      </c>
      <c r="R234" s="49">
        <v>0.43467672000000002</v>
      </c>
      <c r="S234" s="49">
        <v>0.40999148000000002</v>
      </c>
      <c r="T234" s="49">
        <v>0.43881038999999999</v>
      </c>
      <c r="U234">
        <f t="shared" si="19"/>
        <v>1</v>
      </c>
      <c r="V234" s="49">
        <f t="shared" si="20"/>
        <v>0.41421438000000005</v>
      </c>
      <c r="W234" s="49">
        <f t="shared" si="16"/>
        <v>8.6484899999999976E-2</v>
      </c>
      <c r="Y234" s="49">
        <f t="shared" si="21"/>
        <v>0.13637972142857147</v>
      </c>
      <c r="Z234">
        <f t="shared" si="22"/>
        <v>0.49086648199259691</v>
      </c>
    </row>
    <row r="237" spans="1:36">
      <c r="A237" s="43" t="s">
        <v>410</v>
      </c>
      <c r="V237" t="s">
        <v>413</v>
      </c>
    </row>
    <row r="238" spans="1:36">
      <c r="A238" t="s">
        <v>408</v>
      </c>
      <c r="B238">
        <v>2004</v>
      </c>
      <c r="C238">
        <v>2005</v>
      </c>
      <c r="D238">
        <v>2006</v>
      </c>
      <c r="E238">
        <v>2007</v>
      </c>
      <c r="F238">
        <v>2008</v>
      </c>
      <c r="G238">
        <v>2009</v>
      </c>
      <c r="H238">
        <v>2010</v>
      </c>
      <c r="I238">
        <v>2011</v>
      </c>
      <c r="L238" t="s">
        <v>408</v>
      </c>
      <c r="M238">
        <v>2010</v>
      </c>
      <c r="N238">
        <v>2011</v>
      </c>
      <c r="O238">
        <v>2012</v>
      </c>
      <c r="P238">
        <v>2013</v>
      </c>
      <c r="Q238">
        <v>2014</v>
      </c>
      <c r="R238">
        <v>2015</v>
      </c>
      <c r="S238">
        <v>2016</v>
      </c>
      <c r="T238">
        <v>2017</v>
      </c>
      <c r="V238" t="s">
        <v>408</v>
      </c>
      <c r="W238">
        <v>2004</v>
      </c>
      <c r="X238">
        <v>2005</v>
      </c>
      <c r="Y238">
        <v>2006</v>
      </c>
      <c r="Z238">
        <v>2007</v>
      </c>
      <c r="AA238">
        <v>2008</v>
      </c>
      <c r="AB238">
        <v>2009</v>
      </c>
      <c r="AC238">
        <v>2010</v>
      </c>
      <c r="AD238">
        <v>2011</v>
      </c>
      <c r="AF238">
        <v>2004</v>
      </c>
      <c r="AG238">
        <v>2005</v>
      </c>
      <c r="AH238">
        <v>2006</v>
      </c>
      <c r="AI238">
        <v>2007</v>
      </c>
      <c r="AJ238">
        <v>2008</v>
      </c>
    </row>
    <row r="239" spans="1:36">
      <c r="A239" t="s">
        <v>57</v>
      </c>
      <c r="B239">
        <v>1</v>
      </c>
      <c r="C239">
        <v>1</v>
      </c>
      <c r="D239">
        <v>1</v>
      </c>
      <c r="E239">
        <v>1</v>
      </c>
      <c r="F239">
        <v>0.9984615</v>
      </c>
      <c r="G239">
        <v>1</v>
      </c>
      <c r="H239">
        <v>1</v>
      </c>
      <c r="I239">
        <v>1</v>
      </c>
      <c r="L239" t="s">
        <v>57</v>
      </c>
      <c r="N239">
        <v>1</v>
      </c>
      <c r="O239">
        <v>1</v>
      </c>
      <c r="P239">
        <v>1</v>
      </c>
      <c r="Q239">
        <v>1</v>
      </c>
      <c r="R239">
        <v>1</v>
      </c>
      <c r="S239">
        <v>1</v>
      </c>
      <c r="T239">
        <v>1</v>
      </c>
      <c r="V239" t="s">
        <v>57</v>
      </c>
      <c r="W239">
        <v>1</v>
      </c>
      <c r="X239">
        <v>1</v>
      </c>
      <c r="Y239">
        <v>1</v>
      </c>
      <c r="Z239">
        <v>1</v>
      </c>
      <c r="AA239">
        <v>0.9984615</v>
      </c>
      <c r="AB239">
        <v>1</v>
      </c>
      <c r="AC239">
        <v>1</v>
      </c>
      <c r="AD239">
        <v>1</v>
      </c>
      <c r="AF239">
        <f>W239-B239</f>
        <v>0</v>
      </c>
      <c r="AG239">
        <f>X239-C239</f>
        <v>0</v>
      </c>
      <c r="AH239">
        <f>Y239-D239</f>
        <v>0</v>
      </c>
      <c r="AI239">
        <f>Z239-E239</f>
        <v>0</v>
      </c>
      <c r="AJ239">
        <f>AA239-F239</f>
        <v>0</v>
      </c>
    </row>
    <row r="240" spans="1:36">
      <c r="A240" t="s">
        <v>42</v>
      </c>
      <c r="B240">
        <v>1</v>
      </c>
      <c r="C240">
        <v>1</v>
      </c>
      <c r="D240">
        <v>1</v>
      </c>
      <c r="E240">
        <v>1</v>
      </c>
      <c r="F240">
        <v>1</v>
      </c>
      <c r="G240">
        <v>1</v>
      </c>
      <c r="H240">
        <v>1</v>
      </c>
      <c r="I240">
        <v>1</v>
      </c>
      <c r="L240" t="s">
        <v>42</v>
      </c>
      <c r="N240">
        <v>1</v>
      </c>
      <c r="O240">
        <v>1</v>
      </c>
      <c r="P240">
        <v>1</v>
      </c>
      <c r="Q240">
        <v>1</v>
      </c>
      <c r="R240">
        <v>1</v>
      </c>
      <c r="S240">
        <v>1</v>
      </c>
      <c r="T240">
        <v>1</v>
      </c>
      <c r="V240" t="s">
        <v>42</v>
      </c>
      <c r="W240">
        <v>1</v>
      </c>
      <c r="X240">
        <v>1</v>
      </c>
      <c r="Y240">
        <v>1</v>
      </c>
      <c r="Z240">
        <v>1</v>
      </c>
      <c r="AA240">
        <v>1</v>
      </c>
      <c r="AB240">
        <v>1</v>
      </c>
      <c r="AC240">
        <v>1</v>
      </c>
      <c r="AD240">
        <v>1</v>
      </c>
      <c r="AF240">
        <f t="shared" ref="AF240:AF269" si="23">W240-B240</f>
        <v>0</v>
      </c>
      <c r="AG240">
        <f t="shared" ref="AG240:AG269" si="24">X240-C240</f>
        <v>0</v>
      </c>
      <c r="AH240">
        <f t="shared" ref="AH240:AH269" si="25">Y240-D240</f>
        <v>0</v>
      </c>
      <c r="AI240">
        <f t="shared" ref="AI240:AI269" si="26">Z240-E240</f>
        <v>0</v>
      </c>
      <c r="AJ240">
        <f t="shared" ref="AJ240:AJ269" si="27">AA240-F240</f>
        <v>0</v>
      </c>
    </row>
    <row r="241" spans="1:36">
      <c r="A241" t="s">
        <v>147</v>
      </c>
      <c r="E241">
        <v>0.99952940000000001</v>
      </c>
      <c r="F241">
        <v>1</v>
      </c>
      <c r="G241">
        <v>1</v>
      </c>
      <c r="H241">
        <v>1</v>
      </c>
      <c r="I241" t="s">
        <v>409</v>
      </c>
      <c r="L241" t="s">
        <v>147</v>
      </c>
      <c r="N241">
        <v>1</v>
      </c>
      <c r="O241">
        <v>1</v>
      </c>
      <c r="P241">
        <v>1</v>
      </c>
      <c r="Q241">
        <v>1</v>
      </c>
      <c r="R241">
        <v>1</v>
      </c>
      <c r="S241">
        <v>1</v>
      </c>
      <c r="T241">
        <v>1</v>
      </c>
      <c r="V241" t="s">
        <v>147</v>
      </c>
      <c r="Z241">
        <v>0.99952940000000001</v>
      </c>
      <c r="AA241">
        <v>1</v>
      </c>
      <c r="AB241">
        <v>1</v>
      </c>
      <c r="AC241">
        <v>1</v>
      </c>
      <c r="AD241" t="s">
        <v>409</v>
      </c>
      <c r="AF241">
        <f t="shared" si="23"/>
        <v>0</v>
      </c>
      <c r="AG241">
        <f t="shared" si="24"/>
        <v>0</v>
      </c>
      <c r="AH241">
        <f t="shared" si="25"/>
        <v>0</v>
      </c>
      <c r="AI241">
        <f t="shared" si="26"/>
        <v>0</v>
      </c>
      <c r="AJ241">
        <f t="shared" si="27"/>
        <v>0</v>
      </c>
    </row>
    <row r="242" spans="1:36">
      <c r="A242" t="s">
        <v>62</v>
      </c>
      <c r="E242" s="50">
        <v>0.88627820000000002</v>
      </c>
      <c r="F242" s="50">
        <v>0.89813509999999996</v>
      </c>
      <c r="G242">
        <v>1</v>
      </c>
      <c r="H242">
        <v>1</v>
      </c>
      <c r="I242">
        <v>1</v>
      </c>
      <c r="L242" t="s">
        <v>62</v>
      </c>
      <c r="M242">
        <v>1</v>
      </c>
      <c r="N242">
        <v>1</v>
      </c>
      <c r="O242">
        <v>1</v>
      </c>
      <c r="P242">
        <v>1</v>
      </c>
      <c r="Q242">
        <v>1</v>
      </c>
      <c r="R242">
        <v>1</v>
      </c>
      <c r="S242">
        <v>1</v>
      </c>
      <c r="T242" t="s">
        <v>409</v>
      </c>
      <c r="V242" t="s">
        <v>62</v>
      </c>
      <c r="Z242">
        <v>0.90225569999999999</v>
      </c>
      <c r="AA242">
        <v>0.90508040000000001</v>
      </c>
      <c r="AB242">
        <v>1</v>
      </c>
      <c r="AC242">
        <v>1</v>
      </c>
      <c r="AD242">
        <v>1</v>
      </c>
      <c r="AF242">
        <f t="shared" si="23"/>
        <v>0</v>
      </c>
      <c r="AG242">
        <f t="shared" si="24"/>
        <v>0</v>
      </c>
      <c r="AH242">
        <f t="shared" si="25"/>
        <v>0</v>
      </c>
      <c r="AI242">
        <f t="shared" si="26"/>
        <v>1.5977499999999978E-2</v>
      </c>
      <c r="AJ242">
        <f t="shared" si="27"/>
        <v>6.9453000000000431E-3</v>
      </c>
    </row>
    <row r="243" spans="1:36">
      <c r="A243" t="s">
        <v>115</v>
      </c>
      <c r="C243">
        <v>1</v>
      </c>
      <c r="D243">
        <v>1</v>
      </c>
      <c r="E243">
        <v>1</v>
      </c>
      <c r="F243">
        <v>1</v>
      </c>
      <c r="G243">
        <v>1</v>
      </c>
      <c r="H243">
        <v>1</v>
      </c>
      <c r="I243">
        <v>1</v>
      </c>
      <c r="L243" t="s">
        <v>115</v>
      </c>
      <c r="N243">
        <v>1</v>
      </c>
      <c r="O243">
        <v>1</v>
      </c>
      <c r="P243">
        <v>1</v>
      </c>
      <c r="Q243">
        <v>1</v>
      </c>
      <c r="R243">
        <v>1</v>
      </c>
      <c r="S243">
        <v>1</v>
      </c>
      <c r="T243">
        <v>1</v>
      </c>
      <c r="V243" t="s">
        <v>115</v>
      </c>
      <c r="X243">
        <v>1</v>
      </c>
      <c r="Y243">
        <v>1</v>
      </c>
      <c r="Z243">
        <v>1</v>
      </c>
      <c r="AA243">
        <v>1</v>
      </c>
      <c r="AB243">
        <v>1</v>
      </c>
      <c r="AC243">
        <v>1</v>
      </c>
      <c r="AD243">
        <v>1</v>
      </c>
      <c r="AF243">
        <f t="shared" si="23"/>
        <v>0</v>
      </c>
      <c r="AG243">
        <f t="shared" si="24"/>
        <v>0</v>
      </c>
      <c r="AH243">
        <f t="shared" si="25"/>
        <v>0</v>
      </c>
      <c r="AI243">
        <f t="shared" si="26"/>
        <v>0</v>
      </c>
      <c r="AJ243">
        <f t="shared" si="27"/>
        <v>0</v>
      </c>
    </row>
    <row r="244" spans="1:36">
      <c r="A244" t="s">
        <v>262</v>
      </c>
      <c r="C244">
        <v>1</v>
      </c>
      <c r="D244">
        <v>1</v>
      </c>
      <c r="E244">
        <v>1</v>
      </c>
      <c r="F244">
        <v>1</v>
      </c>
      <c r="G244">
        <v>1</v>
      </c>
      <c r="H244">
        <v>1</v>
      </c>
      <c r="I244">
        <v>1</v>
      </c>
      <c r="L244" t="s">
        <v>262</v>
      </c>
      <c r="N244">
        <v>1</v>
      </c>
      <c r="O244">
        <v>1</v>
      </c>
      <c r="P244">
        <v>1</v>
      </c>
      <c r="Q244">
        <v>1</v>
      </c>
      <c r="R244">
        <v>1</v>
      </c>
      <c r="S244">
        <v>1</v>
      </c>
      <c r="T244">
        <v>1</v>
      </c>
      <c r="V244" t="s">
        <v>262</v>
      </c>
      <c r="X244">
        <v>1</v>
      </c>
      <c r="Y244">
        <v>1</v>
      </c>
      <c r="Z244">
        <v>1</v>
      </c>
      <c r="AA244">
        <v>1</v>
      </c>
      <c r="AB244">
        <v>1</v>
      </c>
      <c r="AC244">
        <v>1</v>
      </c>
      <c r="AD244">
        <v>1</v>
      </c>
      <c r="AF244">
        <f t="shared" si="23"/>
        <v>0</v>
      </c>
      <c r="AG244">
        <f t="shared" si="24"/>
        <v>0</v>
      </c>
      <c r="AH244">
        <f t="shared" si="25"/>
        <v>0</v>
      </c>
      <c r="AI244">
        <f t="shared" si="26"/>
        <v>0</v>
      </c>
      <c r="AJ244">
        <f t="shared" si="27"/>
        <v>0</v>
      </c>
    </row>
    <row r="245" spans="1:36">
      <c r="A245" t="s">
        <v>49</v>
      </c>
      <c r="C245">
        <v>1</v>
      </c>
      <c r="D245">
        <v>1</v>
      </c>
      <c r="E245" s="50">
        <v>0.95317050000000003</v>
      </c>
      <c r="F245" s="50">
        <v>0.95087250000000001</v>
      </c>
      <c r="G245">
        <v>1</v>
      </c>
      <c r="H245">
        <v>1</v>
      </c>
      <c r="I245">
        <v>1</v>
      </c>
      <c r="L245" t="s">
        <v>49</v>
      </c>
      <c r="N245">
        <v>1</v>
      </c>
      <c r="O245">
        <v>1</v>
      </c>
      <c r="P245">
        <v>1</v>
      </c>
      <c r="Q245">
        <v>1</v>
      </c>
      <c r="R245">
        <v>1</v>
      </c>
      <c r="S245">
        <v>1</v>
      </c>
      <c r="T245">
        <v>1</v>
      </c>
      <c r="V245" t="s">
        <v>49</v>
      </c>
      <c r="X245">
        <v>1</v>
      </c>
      <c r="Y245">
        <v>1</v>
      </c>
      <c r="Z245">
        <v>0.95317050000000003</v>
      </c>
      <c r="AA245">
        <v>0.95087250000000001</v>
      </c>
      <c r="AB245">
        <v>1</v>
      </c>
      <c r="AC245">
        <v>1</v>
      </c>
      <c r="AD245">
        <v>1</v>
      </c>
      <c r="AF245">
        <f t="shared" si="23"/>
        <v>0</v>
      </c>
      <c r="AG245">
        <f t="shared" si="24"/>
        <v>0</v>
      </c>
      <c r="AH245">
        <f t="shared" si="25"/>
        <v>0</v>
      </c>
      <c r="AI245">
        <f t="shared" si="26"/>
        <v>0</v>
      </c>
      <c r="AJ245">
        <f t="shared" si="27"/>
        <v>0</v>
      </c>
    </row>
    <row r="246" spans="1:36">
      <c r="A246" t="s">
        <v>11</v>
      </c>
      <c r="B246">
        <v>1</v>
      </c>
      <c r="C246">
        <v>1</v>
      </c>
      <c r="D246">
        <v>1</v>
      </c>
      <c r="E246">
        <v>1</v>
      </c>
      <c r="F246">
        <v>1</v>
      </c>
      <c r="G246">
        <v>1</v>
      </c>
      <c r="H246">
        <v>1</v>
      </c>
      <c r="I246">
        <v>1</v>
      </c>
      <c r="L246" t="s">
        <v>11</v>
      </c>
      <c r="N246">
        <v>1</v>
      </c>
      <c r="O246">
        <v>1</v>
      </c>
      <c r="P246">
        <v>1</v>
      </c>
      <c r="Q246">
        <v>1</v>
      </c>
      <c r="R246">
        <v>1</v>
      </c>
      <c r="S246">
        <v>1</v>
      </c>
      <c r="T246">
        <v>1</v>
      </c>
      <c r="V246" t="s">
        <v>11</v>
      </c>
      <c r="W246">
        <v>1</v>
      </c>
      <c r="X246">
        <v>1</v>
      </c>
      <c r="Y246">
        <v>1</v>
      </c>
      <c r="Z246">
        <v>1</v>
      </c>
      <c r="AA246">
        <v>1</v>
      </c>
      <c r="AB246">
        <v>1</v>
      </c>
      <c r="AC246">
        <v>1</v>
      </c>
      <c r="AD246">
        <v>1</v>
      </c>
      <c r="AF246">
        <f t="shared" si="23"/>
        <v>0</v>
      </c>
      <c r="AG246">
        <f t="shared" si="24"/>
        <v>0</v>
      </c>
      <c r="AH246">
        <f t="shared" si="25"/>
        <v>0</v>
      </c>
      <c r="AI246">
        <f t="shared" si="26"/>
        <v>0</v>
      </c>
      <c r="AJ246">
        <f t="shared" si="27"/>
        <v>0</v>
      </c>
    </row>
    <row r="247" spans="1:36">
      <c r="A247" t="s">
        <v>263</v>
      </c>
      <c r="B247">
        <v>1</v>
      </c>
      <c r="C247">
        <v>1</v>
      </c>
      <c r="D247">
        <v>1</v>
      </c>
      <c r="E247">
        <v>1</v>
      </c>
      <c r="F247">
        <v>1</v>
      </c>
      <c r="G247">
        <v>1</v>
      </c>
      <c r="H247">
        <v>1</v>
      </c>
      <c r="I247">
        <v>1</v>
      </c>
      <c r="L247" t="s">
        <v>263</v>
      </c>
      <c r="M247">
        <v>1</v>
      </c>
      <c r="N247">
        <v>1</v>
      </c>
      <c r="O247">
        <v>1</v>
      </c>
      <c r="P247">
        <v>1</v>
      </c>
      <c r="Q247">
        <v>1</v>
      </c>
      <c r="R247">
        <v>1</v>
      </c>
      <c r="S247">
        <v>1</v>
      </c>
      <c r="T247">
        <v>1</v>
      </c>
      <c r="V247" t="s">
        <v>263</v>
      </c>
      <c r="W247">
        <v>1</v>
      </c>
      <c r="X247">
        <v>1</v>
      </c>
      <c r="Y247">
        <v>1</v>
      </c>
      <c r="Z247">
        <v>1</v>
      </c>
      <c r="AA247">
        <v>1</v>
      </c>
      <c r="AB247">
        <v>1</v>
      </c>
      <c r="AC247">
        <v>1</v>
      </c>
      <c r="AD247">
        <v>1</v>
      </c>
      <c r="AF247">
        <f t="shared" si="23"/>
        <v>0</v>
      </c>
      <c r="AG247">
        <f t="shared" si="24"/>
        <v>0</v>
      </c>
      <c r="AH247">
        <f t="shared" si="25"/>
        <v>0</v>
      </c>
      <c r="AI247">
        <f t="shared" si="26"/>
        <v>0</v>
      </c>
      <c r="AJ247">
        <f t="shared" si="27"/>
        <v>0</v>
      </c>
    </row>
    <row r="248" spans="1:36">
      <c r="A248" t="s">
        <v>72</v>
      </c>
      <c r="B248" s="49">
        <v>0.99015330000000001</v>
      </c>
      <c r="C248" s="49">
        <v>0.98575650000000004</v>
      </c>
      <c r="D248" s="49">
        <v>0.98782829999999999</v>
      </c>
      <c r="E248" s="49">
        <v>0.98846129999999999</v>
      </c>
      <c r="F248" s="49">
        <v>0.98859730000000001</v>
      </c>
      <c r="G248">
        <v>1</v>
      </c>
      <c r="H248">
        <v>1</v>
      </c>
      <c r="I248">
        <v>1</v>
      </c>
      <c r="L248" t="s">
        <v>72</v>
      </c>
      <c r="M248">
        <v>1</v>
      </c>
      <c r="N248">
        <v>1</v>
      </c>
      <c r="O248">
        <v>1</v>
      </c>
      <c r="P248">
        <v>1</v>
      </c>
      <c r="Q248">
        <v>1</v>
      </c>
      <c r="R248">
        <v>1</v>
      </c>
      <c r="S248">
        <v>1</v>
      </c>
      <c r="T248">
        <v>1</v>
      </c>
      <c r="V248" t="s">
        <v>72</v>
      </c>
      <c r="W248">
        <v>0.99015330000000001</v>
      </c>
      <c r="X248">
        <v>0.98575650000000004</v>
      </c>
      <c r="Y248">
        <v>0.98782829999999999</v>
      </c>
      <c r="Z248">
        <v>0.98846129999999999</v>
      </c>
      <c r="AA248">
        <v>0.98859730000000001</v>
      </c>
      <c r="AB248">
        <v>1</v>
      </c>
      <c r="AC248">
        <v>1</v>
      </c>
      <c r="AD248">
        <v>1</v>
      </c>
      <c r="AF248">
        <f t="shared" si="23"/>
        <v>0</v>
      </c>
      <c r="AG248">
        <f t="shared" si="24"/>
        <v>0</v>
      </c>
      <c r="AH248">
        <f t="shared" si="25"/>
        <v>0</v>
      </c>
      <c r="AI248">
        <f t="shared" si="26"/>
        <v>0</v>
      </c>
      <c r="AJ248">
        <f t="shared" si="27"/>
        <v>0</v>
      </c>
    </row>
    <row r="249" spans="1:36">
      <c r="A249" t="s">
        <v>208</v>
      </c>
      <c r="B249">
        <v>1</v>
      </c>
      <c r="C249">
        <v>1</v>
      </c>
      <c r="D249">
        <v>1</v>
      </c>
      <c r="E249">
        <v>1</v>
      </c>
      <c r="F249">
        <v>1</v>
      </c>
      <c r="G249">
        <v>1</v>
      </c>
      <c r="H249">
        <v>1</v>
      </c>
      <c r="I249" t="s">
        <v>409</v>
      </c>
      <c r="L249" t="s">
        <v>208</v>
      </c>
      <c r="N249">
        <v>1</v>
      </c>
      <c r="O249">
        <v>1</v>
      </c>
      <c r="P249">
        <v>1</v>
      </c>
      <c r="Q249">
        <v>1</v>
      </c>
      <c r="R249">
        <v>1</v>
      </c>
      <c r="S249">
        <v>1</v>
      </c>
      <c r="T249">
        <v>1</v>
      </c>
      <c r="V249" t="s">
        <v>208</v>
      </c>
      <c r="W249">
        <v>1</v>
      </c>
      <c r="X249">
        <v>1</v>
      </c>
      <c r="Y249">
        <v>1</v>
      </c>
      <c r="Z249">
        <v>1</v>
      </c>
      <c r="AA249">
        <v>1</v>
      </c>
      <c r="AB249">
        <v>1</v>
      </c>
      <c r="AC249">
        <v>1</v>
      </c>
      <c r="AD249" t="s">
        <v>409</v>
      </c>
      <c r="AF249">
        <f t="shared" si="23"/>
        <v>0</v>
      </c>
      <c r="AG249">
        <f t="shared" si="24"/>
        <v>0</v>
      </c>
      <c r="AH249">
        <f t="shared" si="25"/>
        <v>0</v>
      </c>
      <c r="AI249">
        <f t="shared" si="26"/>
        <v>0</v>
      </c>
      <c r="AJ249">
        <f t="shared" si="27"/>
        <v>0</v>
      </c>
    </row>
    <row r="250" spans="1:36">
      <c r="A250" t="s">
        <v>53</v>
      </c>
      <c r="B250" s="49">
        <v>0.97524750000000004</v>
      </c>
      <c r="C250" s="49">
        <v>0.97990429999999995</v>
      </c>
      <c r="D250" s="49">
        <v>0.97675630000000002</v>
      </c>
      <c r="E250" s="49">
        <v>0.97400929999999997</v>
      </c>
      <c r="F250">
        <v>1</v>
      </c>
      <c r="G250">
        <v>1</v>
      </c>
      <c r="H250">
        <v>1</v>
      </c>
      <c r="I250">
        <v>1</v>
      </c>
      <c r="L250" t="s">
        <v>53</v>
      </c>
      <c r="N250">
        <v>1</v>
      </c>
      <c r="O250">
        <v>1</v>
      </c>
      <c r="P250">
        <v>1</v>
      </c>
      <c r="Q250">
        <v>1</v>
      </c>
      <c r="R250">
        <v>1</v>
      </c>
      <c r="S250">
        <v>1</v>
      </c>
      <c r="T250">
        <v>1</v>
      </c>
      <c r="V250" t="s">
        <v>53</v>
      </c>
      <c r="W250">
        <v>0.97535070000000001</v>
      </c>
      <c r="X250">
        <v>0.98011700000000002</v>
      </c>
      <c r="Y250">
        <v>0.97675630000000002</v>
      </c>
      <c r="Z250">
        <v>0.97400929999999997</v>
      </c>
      <c r="AA250">
        <v>1</v>
      </c>
      <c r="AB250">
        <v>1</v>
      </c>
      <c r="AC250">
        <v>1</v>
      </c>
      <c r="AD250">
        <v>1</v>
      </c>
      <c r="AF250">
        <f t="shared" si="23"/>
        <v>1.0319999999996998E-4</v>
      </c>
      <c r="AG250">
        <f t="shared" si="24"/>
        <v>2.1270000000006561E-4</v>
      </c>
      <c r="AH250">
        <f t="shared" si="25"/>
        <v>0</v>
      </c>
      <c r="AI250">
        <f t="shared" si="26"/>
        <v>0</v>
      </c>
      <c r="AJ250">
        <f t="shared" si="27"/>
        <v>0</v>
      </c>
    </row>
    <row r="251" spans="1:36">
      <c r="A251" t="s">
        <v>251</v>
      </c>
      <c r="B251">
        <v>1</v>
      </c>
      <c r="C251">
        <v>1</v>
      </c>
      <c r="D251">
        <v>1</v>
      </c>
      <c r="E251">
        <v>1</v>
      </c>
      <c r="F251">
        <v>1</v>
      </c>
      <c r="G251">
        <v>1</v>
      </c>
      <c r="H251">
        <v>1</v>
      </c>
      <c r="I251">
        <v>1</v>
      </c>
      <c r="L251" t="s">
        <v>251</v>
      </c>
      <c r="N251">
        <v>1</v>
      </c>
      <c r="O251">
        <v>1</v>
      </c>
      <c r="P251">
        <v>1</v>
      </c>
      <c r="Q251">
        <v>1</v>
      </c>
      <c r="R251">
        <v>1</v>
      </c>
      <c r="S251">
        <v>1</v>
      </c>
      <c r="T251">
        <v>1</v>
      </c>
      <c r="V251" t="s">
        <v>251</v>
      </c>
      <c r="W251">
        <v>1</v>
      </c>
      <c r="X251">
        <v>1</v>
      </c>
      <c r="Y251">
        <v>1</v>
      </c>
      <c r="Z251">
        <v>1</v>
      </c>
      <c r="AA251">
        <v>1</v>
      </c>
      <c r="AB251">
        <v>1</v>
      </c>
      <c r="AC251">
        <v>1</v>
      </c>
      <c r="AD251">
        <v>1</v>
      </c>
      <c r="AF251">
        <f t="shared" si="23"/>
        <v>0</v>
      </c>
      <c r="AG251">
        <f t="shared" si="24"/>
        <v>0</v>
      </c>
      <c r="AH251">
        <f t="shared" si="25"/>
        <v>0</v>
      </c>
      <c r="AI251">
        <f t="shared" si="26"/>
        <v>0</v>
      </c>
      <c r="AJ251">
        <f t="shared" si="27"/>
        <v>0</v>
      </c>
    </row>
    <row r="252" spans="1:36">
      <c r="A252" t="s">
        <v>264</v>
      </c>
      <c r="H252">
        <v>1</v>
      </c>
      <c r="I252">
        <v>1</v>
      </c>
      <c r="L252" t="s">
        <v>264</v>
      </c>
      <c r="N252">
        <v>1</v>
      </c>
      <c r="O252">
        <v>1</v>
      </c>
      <c r="P252">
        <v>1</v>
      </c>
      <c r="Q252">
        <v>1</v>
      </c>
      <c r="R252">
        <v>1</v>
      </c>
      <c r="S252">
        <v>1</v>
      </c>
      <c r="T252">
        <v>1</v>
      </c>
      <c r="V252" t="s">
        <v>264</v>
      </c>
      <c r="AC252">
        <v>1</v>
      </c>
      <c r="AD252">
        <v>1</v>
      </c>
      <c r="AF252">
        <f t="shared" si="23"/>
        <v>0</v>
      </c>
      <c r="AG252">
        <f t="shared" si="24"/>
        <v>0</v>
      </c>
      <c r="AH252">
        <f t="shared" si="25"/>
        <v>0</v>
      </c>
      <c r="AI252">
        <f t="shared" si="26"/>
        <v>0</v>
      </c>
      <c r="AJ252">
        <f t="shared" si="27"/>
        <v>0</v>
      </c>
    </row>
    <row r="253" spans="1:36">
      <c r="A253" t="s">
        <v>151</v>
      </c>
      <c r="C253">
        <v>1</v>
      </c>
      <c r="D253" s="50">
        <v>0.94169250000000004</v>
      </c>
      <c r="E253">
        <v>1</v>
      </c>
      <c r="F253">
        <v>1</v>
      </c>
      <c r="G253">
        <v>1</v>
      </c>
      <c r="H253">
        <v>1</v>
      </c>
      <c r="I253">
        <v>1</v>
      </c>
      <c r="L253" t="s">
        <v>151</v>
      </c>
      <c r="N253">
        <v>1</v>
      </c>
      <c r="O253">
        <v>1</v>
      </c>
      <c r="P253">
        <v>1</v>
      </c>
      <c r="Q253">
        <v>1</v>
      </c>
      <c r="R253">
        <v>1</v>
      </c>
      <c r="S253">
        <v>1</v>
      </c>
      <c r="T253">
        <v>1</v>
      </c>
      <c r="V253" t="s">
        <v>151</v>
      </c>
      <c r="X253">
        <v>1</v>
      </c>
      <c r="Y253">
        <v>0.94169250000000004</v>
      </c>
      <c r="Z253">
        <v>1</v>
      </c>
      <c r="AA253">
        <v>1</v>
      </c>
      <c r="AB253">
        <v>1</v>
      </c>
      <c r="AC253">
        <v>1</v>
      </c>
      <c r="AD253">
        <v>1</v>
      </c>
      <c r="AF253">
        <f t="shared" si="23"/>
        <v>0</v>
      </c>
      <c r="AG253">
        <f t="shared" si="24"/>
        <v>0</v>
      </c>
      <c r="AH253">
        <f t="shared" si="25"/>
        <v>0</v>
      </c>
      <c r="AI253">
        <f t="shared" si="26"/>
        <v>0</v>
      </c>
      <c r="AJ253">
        <f t="shared" si="27"/>
        <v>0</v>
      </c>
    </row>
    <row r="254" spans="1:36">
      <c r="A254" t="s">
        <v>39</v>
      </c>
      <c r="B254">
        <v>1</v>
      </c>
      <c r="C254">
        <v>1</v>
      </c>
      <c r="D254">
        <v>1</v>
      </c>
      <c r="E254">
        <v>1</v>
      </c>
      <c r="F254">
        <v>1</v>
      </c>
      <c r="G254">
        <v>1</v>
      </c>
      <c r="H254">
        <v>1</v>
      </c>
      <c r="I254" t="s">
        <v>409</v>
      </c>
      <c r="L254" t="s">
        <v>39</v>
      </c>
      <c r="N254">
        <v>1</v>
      </c>
      <c r="O254">
        <v>1</v>
      </c>
      <c r="P254">
        <v>1</v>
      </c>
      <c r="Q254">
        <v>1</v>
      </c>
      <c r="R254">
        <v>1</v>
      </c>
      <c r="S254">
        <v>1</v>
      </c>
      <c r="T254">
        <v>1</v>
      </c>
      <c r="V254" t="s">
        <v>39</v>
      </c>
      <c r="W254">
        <v>1</v>
      </c>
      <c r="X254">
        <v>1</v>
      </c>
      <c r="Y254">
        <v>1</v>
      </c>
      <c r="Z254">
        <v>1</v>
      </c>
      <c r="AA254">
        <v>1</v>
      </c>
      <c r="AB254">
        <v>1</v>
      </c>
      <c r="AC254">
        <v>1</v>
      </c>
      <c r="AD254" t="s">
        <v>409</v>
      </c>
      <c r="AF254">
        <f t="shared" si="23"/>
        <v>0</v>
      </c>
      <c r="AG254">
        <f t="shared" si="24"/>
        <v>0</v>
      </c>
      <c r="AH254">
        <f t="shared" si="25"/>
        <v>0</v>
      </c>
      <c r="AI254">
        <f t="shared" si="26"/>
        <v>0</v>
      </c>
      <c r="AJ254">
        <f t="shared" si="27"/>
        <v>0</v>
      </c>
    </row>
    <row r="255" spans="1:36">
      <c r="A255" t="s">
        <v>36</v>
      </c>
      <c r="B255">
        <v>1</v>
      </c>
      <c r="C255">
        <v>1</v>
      </c>
      <c r="D255" s="50">
        <v>0.91688720000000001</v>
      </c>
      <c r="E255" s="50">
        <v>0.90116280000000004</v>
      </c>
      <c r="F255" s="50">
        <v>0.91424349999999999</v>
      </c>
      <c r="G255">
        <v>1</v>
      </c>
      <c r="H255">
        <v>1</v>
      </c>
      <c r="I255">
        <v>1</v>
      </c>
      <c r="L255" t="s">
        <v>36</v>
      </c>
      <c r="M255">
        <v>1</v>
      </c>
      <c r="N255">
        <v>1</v>
      </c>
      <c r="O255">
        <v>1</v>
      </c>
      <c r="P255">
        <v>1</v>
      </c>
      <c r="T255" t="s">
        <v>409</v>
      </c>
      <c r="V255" t="s">
        <v>36</v>
      </c>
      <c r="W255">
        <v>1</v>
      </c>
      <c r="X255">
        <v>1</v>
      </c>
      <c r="Y255">
        <v>0.91741660000000003</v>
      </c>
      <c r="Z255">
        <v>0.90116280000000004</v>
      </c>
      <c r="AA255">
        <v>0.91424349999999999</v>
      </c>
      <c r="AB255">
        <v>1</v>
      </c>
      <c r="AC255">
        <v>1</v>
      </c>
      <c r="AD255">
        <v>1</v>
      </c>
      <c r="AF255">
        <f t="shared" si="23"/>
        <v>0</v>
      </c>
      <c r="AG255">
        <f t="shared" si="24"/>
        <v>0</v>
      </c>
      <c r="AH255">
        <f t="shared" si="25"/>
        <v>5.2940000000001319E-4</v>
      </c>
      <c r="AI255">
        <f t="shared" si="26"/>
        <v>0</v>
      </c>
      <c r="AJ255">
        <f t="shared" si="27"/>
        <v>0</v>
      </c>
    </row>
    <row r="256" spans="1:36">
      <c r="A256" t="s">
        <v>26</v>
      </c>
      <c r="B256" s="50">
        <v>0.95024660000000005</v>
      </c>
      <c r="C256" s="49">
        <v>0.97623490000000002</v>
      </c>
      <c r="D256" s="49">
        <v>0.98295429999999995</v>
      </c>
      <c r="E256" s="49">
        <v>0.9856104</v>
      </c>
      <c r="F256" s="49">
        <v>0.98750260000000001</v>
      </c>
      <c r="G256">
        <v>1</v>
      </c>
      <c r="H256">
        <v>1</v>
      </c>
      <c r="I256">
        <v>1</v>
      </c>
      <c r="L256" t="s">
        <v>26</v>
      </c>
      <c r="N256">
        <v>1</v>
      </c>
      <c r="O256">
        <v>1</v>
      </c>
      <c r="P256">
        <v>1</v>
      </c>
      <c r="Q256">
        <v>1</v>
      </c>
      <c r="R256">
        <v>1</v>
      </c>
      <c r="S256">
        <v>1</v>
      </c>
      <c r="T256">
        <v>1</v>
      </c>
      <c r="V256" t="s">
        <v>26</v>
      </c>
      <c r="W256">
        <v>0.95024660000000005</v>
      </c>
      <c r="X256">
        <v>0.97623490000000002</v>
      </c>
      <c r="Y256">
        <v>0.98295429999999995</v>
      </c>
      <c r="Z256">
        <v>0.9856104</v>
      </c>
      <c r="AA256">
        <v>0.98750260000000001</v>
      </c>
      <c r="AB256">
        <v>1</v>
      </c>
      <c r="AC256">
        <v>1</v>
      </c>
      <c r="AD256">
        <v>1</v>
      </c>
      <c r="AF256">
        <f t="shared" si="23"/>
        <v>0</v>
      </c>
      <c r="AG256">
        <f t="shared" si="24"/>
        <v>0</v>
      </c>
      <c r="AH256">
        <f t="shared" si="25"/>
        <v>0</v>
      </c>
      <c r="AI256">
        <f t="shared" si="26"/>
        <v>0</v>
      </c>
      <c r="AJ256">
        <f t="shared" si="27"/>
        <v>0</v>
      </c>
    </row>
    <row r="257" spans="1:36">
      <c r="A257" t="s">
        <v>92</v>
      </c>
      <c r="C257">
        <v>1</v>
      </c>
      <c r="D257">
        <v>1</v>
      </c>
      <c r="E257">
        <v>1</v>
      </c>
      <c r="F257">
        <v>1</v>
      </c>
      <c r="G257">
        <v>1</v>
      </c>
      <c r="H257">
        <v>1</v>
      </c>
      <c r="I257">
        <v>1</v>
      </c>
      <c r="L257" t="s">
        <v>92</v>
      </c>
      <c r="N257">
        <v>1</v>
      </c>
      <c r="O257">
        <v>1</v>
      </c>
      <c r="P257">
        <v>1</v>
      </c>
      <c r="Q257">
        <v>1</v>
      </c>
      <c r="R257" s="49">
        <v>0.99537469999999995</v>
      </c>
      <c r="S257" s="49">
        <v>0.99348230000000004</v>
      </c>
      <c r="T257" s="49">
        <v>0.99421970000000004</v>
      </c>
      <c r="V257" t="s">
        <v>92</v>
      </c>
      <c r="X257">
        <v>1</v>
      </c>
      <c r="Y257">
        <v>1</v>
      </c>
      <c r="Z257">
        <v>1</v>
      </c>
      <c r="AA257">
        <v>1</v>
      </c>
      <c r="AB257">
        <v>1</v>
      </c>
      <c r="AC257">
        <v>1</v>
      </c>
      <c r="AD257">
        <v>1</v>
      </c>
      <c r="AF257">
        <f t="shared" si="23"/>
        <v>0</v>
      </c>
      <c r="AG257">
        <f t="shared" si="24"/>
        <v>0</v>
      </c>
      <c r="AH257">
        <f t="shared" si="25"/>
        <v>0</v>
      </c>
      <c r="AI257">
        <f t="shared" si="26"/>
        <v>0</v>
      </c>
      <c r="AJ257">
        <f t="shared" si="27"/>
        <v>0</v>
      </c>
    </row>
    <row r="258" spans="1:36">
      <c r="A258" t="s">
        <v>150</v>
      </c>
      <c r="B258">
        <v>1</v>
      </c>
      <c r="C258" s="49">
        <v>0.99948820000000005</v>
      </c>
      <c r="D258" s="49">
        <v>0.99976410000000004</v>
      </c>
      <c r="E258" s="49">
        <v>1</v>
      </c>
      <c r="F258" s="49">
        <v>0.99954339999999997</v>
      </c>
      <c r="G258">
        <v>1</v>
      </c>
      <c r="H258">
        <v>1</v>
      </c>
      <c r="I258">
        <v>1</v>
      </c>
      <c r="L258" t="s">
        <v>150</v>
      </c>
      <c r="N258">
        <v>1</v>
      </c>
      <c r="O258">
        <v>1</v>
      </c>
      <c r="P258">
        <v>1</v>
      </c>
      <c r="Q258">
        <v>1</v>
      </c>
      <c r="R258">
        <v>1</v>
      </c>
      <c r="S258">
        <v>1</v>
      </c>
      <c r="T258">
        <v>1</v>
      </c>
      <c r="V258" t="s">
        <v>150</v>
      </c>
      <c r="W258">
        <v>1</v>
      </c>
      <c r="X258">
        <v>0.99948820000000005</v>
      </c>
      <c r="Y258">
        <v>0.99976410000000004</v>
      </c>
      <c r="Z258">
        <v>1</v>
      </c>
      <c r="AA258">
        <v>0.99954339999999997</v>
      </c>
      <c r="AB258">
        <v>1</v>
      </c>
      <c r="AC258">
        <v>1</v>
      </c>
      <c r="AD258">
        <v>1</v>
      </c>
      <c r="AF258">
        <f t="shared" si="23"/>
        <v>0</v>
      </c>
      <c r="AG258">
        <f t="shared" si="24"/>
        <v>0</v>
      </c>
      <c r="AH258">
        <f t="shared" si="25"/>
        <v>0</v>
      </c>
      <c r="AI258">
        <f t="shared" si="26"/>
        <v>0</v>
      </c>
      <c r="AJ258">
        <f t="shared" si="27"/>
        <v>0</v>
      </c>
    </row>
    <row r="259" spans="1:36">
      <c r="A259" t="s">
        <v>96</v>
      </c>
      <c r="C259">
        <v>1</v>
      </c>
      <c r="D259">
        <v>1</v>
      </c>
      <c r="E259">
        <v>1</v>
      </c>
      <c r="F259">
        <v>1</v>
      </c>
      <c r="G259">
        <v>1</v>
      </c>
      <c r="H259">
        <v>1</v>
      </c>
      <c r="I259">
        <v>1</v>
      </c>
      <c r="L259" t="s">
        <v>96</v>
      </c>
      <c r="N259">
        <v>1</v>
      </c>
      <c r="O259">
        <v>1</v>
      </c>
      <c r="P259">
        <v>1</v>
      </c>
      <c r="Q259">
        <v>1</v>
      </c>
      <c r="R259">
        <v>1</v>
      </c>
      <c r="S259">
        <v>1</v>
      </c>
      <c r="T259">
        <v>1</v>
      </c>
      <c r="V259" t="s">
        <v>96</v>
      </c>
      <c r="X259">
        <v>1</v>
      </c>
      <c r="Y259">
        <v>1</v>
      </c>
      <c r="Z259">
        <v>1</v>
      </c>
      <c r="AA259">
        <v>1</v>
      </c>
      <c r="AB259">
        <v>1</v>
      </c>
      <c r="AC259">
        <v>1</v>
      </c>
      <c r="AD259">
        <v>1</v>
      </c>
      <c r="AF259">
        <f t="shared" si="23"/>
        <v>0</v>
      </c>
      <c r="AG259">
        <f t="shared" si="24"/>
        <v>0</v>
      </c>
      <c r="AH259">
        <f t="shared" si="25"/>
        <v>0</v>
      </c>
      <c r="AI259">
        <f t="shared" si="26"/>
        <v>0</v>
      </c>
      <c r="AJ259">
        <f t="shared" si="27"/>
        <v>0</v>
      </c>
    </row>
    <row r="260" spans="1:36">
      <c r="A260" t="s">
        <v>68</v>
      </c>
      <c r="E260">
        <v>1</v>
      </c>
      <c r="F260">
        <v>1</v>
      </c>
      <c r="G260">
        <v>1</v>
      </c>
      <c r="H260">
        <v>1</v>
      </c>
      <c r="I260">
        <v>1</v>
      </c>
      <c r="L260" t="s">
        <v>68</v>
      </c>
      <c r="N260">
        <v>1</v>
      </c>
      <c r="O260">
        <v>1</v>
      </c>
      <c r="P260">
        <v>1</v>
      </c>
      <c r="Q260">
        <v>1</v>
      </c>
      <c r="R260">
        <v>1</v>
      </c>
      <c r="S260">
        <v>1</v>
      </c>
      <c r="T260">
        <v>1</v>
      </c>
      <c r="V260" t="s">
        <v>68</v>
      </c>
      <c r="Z260">
        <v>1</v>
      </c>
      <c r="AA260">
        <v>1</v>
      </c>
      <c r="AB260">
        <v>1</v>
      </c>
      <c r="AC260">
        <v>1</v>
      </c>
      <c r="AD260">
        <v>1</v>
      </c>
      <c r="AF260">
        <f t="shared" si="23"/>
        <v>0</v>
      </c>
      <c r="AG260">
        <f t="shared" si="24"/>
        <v>0</v>
      </c>
      <c r="AH260">
        <f t="shared" si="25"/>
        <v>0</v>
      </c>
      <c r="AI260">
        <f t="shared" si="26"/>
        <v>0</v>
      </c>
      <c r="AJ260">
        <f t="shared" si="27"/>
        <v>0</v>
      </c>
    </row>
    <row r="261" spans="1:36">
      <c r="A261" t="s">
        <v>160</v>
      </c>
      <c r="C261">
        <v>1</v>
      </c>
      <c r="D261">
        <v>1</v>
      </c>
      <c r="E261">
        <v>1</v>
      </c>
      <c r="F261">
        <v>1</v>
      </c>
      <c r="G261">
        <v>1</v>
      </c>
      <c r="H261">
        <v>1</v>
      </c>
      <c r="I261">
        <v>1</v>
      </c>
      <c r="L261" t="s">
        <v>160</v>
      </c>
      <c r="N261">
        <v>1</v>
      </c>
      <c r="O261">
        <v>1</v>
      </c>
      <c r="P261">
        <v>1</v>
      </c>
      <c r="Q261">
        <v>1</v>
      </c>
      <c r="R261">
        <v>1</v>
      </c>
      <c r="S261">
        <v>1</v>
      </c>
      <c r="T261">
        <v>1</v>
      </c>
      <c r="V261" t="s">
        <v>160</v>
      </c>
      <c r="X261">
        <v>1</v>
      </c>
      <c r="Y261">
        <v>1</v>
      </c>
      <c r="Z261">
        <v>1</v>
      </c>
      <c r="AA261">
        <v>1</v>
      </c>
      <c r="AB261">
        <v>1</v>
      </c>
      <c r="AC261">
        <v>1</v>
      </c>
      <c r="AD261">
        <v>1</v>
      </c>
      <c r="AF261">
        <f t="shared" si="23"/>
        <v>0</v>
      </c>
      <c r="AG261">
        <f t="shared" si="24"/>
        <v>0</v>
      </c>
      <c r="AH261">
        <f t="shared" si="25"/>
        <v>0</v>
      </c>
      <c r="AI261">
        <f t="shared" si="26"/>
        <v>0</v>
      </c>
      <c r="AJ261">
        <f t="shared" si="27"/>
        <v>0</v>
      </c>
    </row>
    <row r="262" spans="1:36">
      <c r="A262" t="s">
        <v>0</v>
      </c>
      <c r="B262" s="50">
        <v>0.91724139999999998</v>
      </c>
      <c r="C262" s="50">
        <v>0.96353009999999994</v>
      </c>
      <c r="D262" s="50">
        <v>0.93205159999999998</v>
      </c>
      <c r="E262">
        <v>1</v>
      </c>
      <c r="F262">
        <v>1</v>
      </c>
      <c r="G262">
        <v>1</v>
      </c>
      <c r="H262">
        <v>1</v>
      </c>
      <c r="I262">
        <v>1</v>
      </c>
      <c r="L262" t="s">
        <v>0</v>
      </c>
      <c r="N262">
        <v>1</v>
      </c>
      <c r="O262">
        <v>1</v>
      </c>
      <c r="P262">
        <v>1</v>
      </c>
      <c r="Q262">
        <v>1</v>
      </c>
      <c r="R262">
        <v>1</v>
      </c>
      <c r="S262">
        <v>1</v>
      </c>
      <c r="T262">
        <v>1</v>
      </c>
      <c r="V262" t="s">
        <v>0</v>
      </c>
      <c r="W262">
        <v>0.92599469999999995</v>
      </c>
      <c r="X262">
        <v>0.96353009999999994</v>
      </c>
      <c r="Y262">
        <v>0.9328417</v>
      </c>
      <c r="Z262">
        <v>1</v>
      </c>
      <c r="AA262">
        <v>1</v>
      </c>
      <c r="AB262">
        <v>1</v>
      </c>
      <c r="AC262">
        <v>1</v>
      </c>
      <c r="AD262">
        <v>1</v>
      </c>
      <c r="AF262">
        <f t="shared" si="23"/>
        <v>8.7532999999999639E-3</v>
      </c>
      <c r="AG262">
        <f t="shared" si="24"/>
        <v>0</v>
      </c>
      <c r="AH262">
        <f t="shared" si="25"/>
        <v>7.9010000000001579E-4</v>
      </c>
      <c r="AI262">
        <f t="shared" si="26"/>
        <v>0</v>
      </c>
      <c r="AJ262">
        <f t="shared" si="27"/>
        <v>0</v>
      </c>
    </row>
    <row r="263" spans="1:36">
      <c r="A263" t="s">
        <v>232</v>
      </c>
      <c r="C263" s="49">
        <v>0.96138999999999997</v>
      </c>
      <c r="D263" s="49">
        <v>0.96838849999999999</v>
      </c>
      <c r="E263" s="49">
        <v>0.96966770000000002</v>
      </c>
      <c r="F263" s="49">
        <v>0.97436789999999995</v>
      </c>
      <c r="G263">
        <v>1</v>
      </c>
      <c r="H263">
        <v>1</v>
      </c>
      <c r="I263">
        <v>1</v>
      </c>
      <c r="L263" t="s">
        <v>232</v>
      </c>
      <c r="N263">
        <v>1</v>
      </c>
      <c r="O263">
        <v>1</v>
      </c>
      <c r="P263">
        <v>1</v>
      </c>
      <c r="Q263">
        <v>1</v>
      </c>
      <c r="R263">
        <v>1</v>
      </c>
      <c r="S263">
        <v>1</v>
      </c>
      <c r="T263">
        <v>1</v>
      </c>
      <c r="V263" t="s">
        <v>232</v>
      </c>
      <c r="X263">
        <v>0.96394219999999997</v>
      </c>
      <c r="Y263">
        <v>0.96838849999999999</v>
      </c>
      <c r="Z263">
        <v>0.96994349999999996</v>
      </c>
      <c r="AA263">
        <v>0.97436789999999995</v>
      </c>
      <c r="AB263">
        <v>1</v>
      </c>
      <c r="AC263">
        <v>1</v>
      </c>
      <c r="AD263">
        <v>1</v>
      </c>
      <c r="AF263">
        <f t="shared" si="23"/>
        <v>0</v>
      </c>
      <c r="AG263">
        <f t="shared" si="24"/>
        <v>2.5522000000000045E-3</v>
      </c>
      <c r="AH263">
        <f t="shared" si="25"/>
        <v>0</v>
      </c>
      <c r="AI263">
        <f t="shared" si="26"/>
        <v>2.7579999999993721E-4</v>
      </c>
      <c r="AJ263">
        <f t="shared" si="27"/>
        <v>0</v>
      </c>
    </row>
    <row r="264" spans="1:36">
      <c r="A264" t="s">
        <v>183</v>
      </c>
      <c r="B264">
        <v>1</v>
      </c>
      <c r="C264">
        <v>1</v>
      </c>
      <c r="D264">
        <v>1</v>
      </c>
      <c r="E264">
        <v>1</v>
      </c>
      <c r="F264">
        <v>1</v>
      </c>
      <c r="G264">
        <v>1</v>
      </c>
      <c r="H264">
        <v>1</v>
      </c>
      <c r="I264">
        <v>1</v>
      </c>
      <c r="L264" t="s">
        <v>183</v>
      </c>
      <c r="N264">
        <v>1</v>
      </c>
      <c r="O264">
        <v>1</v>
      </c>
      <c r="P264">
        <v>1</v>
      </c>
      <c r="Q264">
        <v>1</v>
      </c>
      <c r="R264">
        <v>1</v>
      </c>
      <c r="S264">
        <v>1</v>
      </c>
      <c r="T264">
        <v>1</v>
      </c>
      <c r="V264" t="s">
        <v>183</v>
      </c>
      <c r="W264">
        <v>1</v>
      </c>
      <c r="X264">
        <v>1</v>
      </c>
      <c r="Y264">
        <v>1</v>
      </c>
      <c r="Z264">
        <v>1</v>
      </c>
      <c r="AA264">
        <v>1</v>
      </c>
      <c r="AB264">
        <v>1</v>
      </c>
      <c r="AC264">
        <v>1</v>
      </c>
      <c r="AD264">
        <v>1</v>
      </c>
      <c r="AF264">
        <f t="shared" si="23"/>
        <v>0</v>
      </c>
      <c r="AG264">
        <f t="shared" si="24"/>
        <v>0</v>
      </c>
      <c r="AH264">
        <f t="shared" si="25"/>
        <v>0</v>
      </c>
      <c r="AI264">
        <f t="shared" si="26"/>
        <v>0</v>
      </c>
      <c r="AJ264">
        <f t="shared" si="27"/>
        <v>0</v>
      </c>
    </row>
    <row r="265" spans="1:36">
      <c r="A265" t="s">
        <v>265</v>
      </c>
      <c r="E265" s="50">
        <v>0.95661779999999996</v>
      </c>
      <c r="F265" s="50">
        <v>0.96056339999999996</v>
      </c>
      <c r="G265">
        <v>1</v>
      </c>
      <c r="H265">
        <v>1</v>
      </c>
      <c r="I265">
        <v>1</v>
      </c>
      <c r="L265" t="s">
        <v>265</v>
      </c>
      <c r="N265">
        <v>1</v>
      </c>
      <c r="O265">
        <v>1</v>
      </c>
      <c r="P265">
        <v>1</v>
      </c>
      <c r="Q265">
        <v>1</v>
      </c>
      <c r="R265">
        <v>1</v>
      </c>
      <c r="S265">
        <v>1</v>
      </c>
      <c r="T265">
        <v>1</v>
      </c>
      <c r="V265" t="s">
        <v>265</v>
      </c>
      <c r="Z265">
        <v>0.95661779999999996</v>
      </c>
      <c r="AA265">
        <v>0.96056339999999996</v>
      </c>
      <c r="AB265">
        <v>1</v>
      </c>
      <c r="AC265">
        <v>1</v>
      </c>
      <c r="AD265">
        <v>1</v>
      </c>
      <c r="AF265">
        <f t="shared" si="23"/>
        <v>0</v>
      </c>
      <c r="AG265">
        <f t="shared" si="24"/>
        <v>0</v>
      </c>
      <c r="AH265">
        <f t="shared" si="25"/>
        <v>0</v>
      </c>
      <c r="AI265">
        <f t="shared" si="26"/>
        <v>0</v>
      </c>
      <c r="AJ265">
        <f t="shared" si="27"/>
        <v>0</v>
      </c>
    </row>
    <row r="266" spans="1:36">
      <c r="A266" t="s">
        <v>71</v>
      </c>
      <c r="B266">
        <v>1</v>
      </c>
      <c r="C266">
        <v>1</v>
      </c>
      <c r="D266">
        <v>1</v>
      </c>
      <c r="E266">
        <v>1</v>
      </c>
      <c r="F266">
        <v>1</v>
      </c>
      <c r="G266">
        <v>1</v>
      </c>
      <c r="H266">
        <v>1</v>
      </c>
      <c r="I266">
        <v>1</v>
      </c>
      <c r="L266" t="s">
        <v>46</v>
      </c>
      <c r="P266">
        <v>1</v>
      </c>
      <c r="Q266">
        <v>1</v>
      </c>
      <c r="R266">
        <v>1</v>
      </c>
      <c r="S266">
        <v>1</v>
      </c>
      <c r="T266">
        <v>1</v>
      </c>
      <c r="V266" t="s">
        <v>71</v>
      </c>
      <c r="W266">
        <v>1</v>
      </c>
      <c r="X266">
        <v>1</v>
      </c>
      <c r="Y266">
        <v>1</v>
      </c>
      <c r="Z266">
        <v>1</v>
      </c>
      <c r="AA266">
        <v>1</v>
      </c>
      <c r="AB266">
        <v>1</v>
      </c>
      <c r="AC266">
        <v>1</v>
      </c>
      <c r="AD266">
        <v>1</v>
      </c>
      <c r="AF266">
        <f t="shared" si="23"/>
        <v>0</v>
      </c>
      <c r="AG266">
        <f t="shared" si="24"/>
        <v>0</v>
      </c>
      <c r="AH266">
        <f t="shared" si="25"/>
        <v>0</v>
      </c>
      <c r="AI266">
        <f t="shared" si="26"/>
        <v>0</v>
      </c>
      <c r="AJ266">
        <f t="shared" si="27"/>
        <v>0</v>
      </c>
    </row>
    <row r="267" spans="1:36">
      <c r="A267" t="s">
        <v>15</v>
      </c>
      <c r="C267">
        <v>1</v>
      </c>
      <c r="D267">
        <v>1</v>
      </c>
      <c r="E267">
        <v>1</v>
      </c>
      <c r="F267">
        <v>1</v>
      </c>
      <c r="G267">
        <v>1</v>
      </c>
      <c r="H267">
        <v>1</v>
      </c>
      <c r="I267">
        <v>1</v>
      </c>
      <c r="L267" t="s">
        <v>71</v>
      </c>
      <c r="N267">
        <v>1</v>
      </c>
      <c r="O267">
        <v>1</v>
      </c>
      <c r="P267">
        <v>1</v>
      </c>
      <c r="Q267">
        <v>1</v>
      </c>
      <c r="R267">
        <v>1</v>
      </c>
      <c r="S267">
        <v>1</v>
      </c>
      <c r="T267">
        <v>1</v>
      </c>
      <c r="V267" t="s">
        <v>15</v>
      </c>
      <c r="X267">
        <v>1</v>
      </c>
      <c r="Y267">
        <v>1</v>
      </c>
      <c r="Z267">
        <v>1</v>
      </c>
      <c r="AA267">
        <v>1</v>
      </c>
      <c r="AB267">
        <v>1</v>
      </c>
      <c r="AC267">
        <v>1</v>
      </c>
      <c r="AD267">
        <v>1</v>
      </c>
      <c r="AF267">
        <f t="shared" si="23"/>
        <v>0</v>
      </c>
      <c r="AG267">
        <f t="shared" si="24"/>
        <v>0</v>
      </c>
      <c r="AH267">
        <f t="shared" si="25"/>
        <v>0</v>
      </c>
      <c r="AI267">
        <f t="shared" si="26"/>
        <v>0</v>
      </c>
      <c r="AJ267">
        <f t="shared" si="27"/>
        <v>0</v>
      </c>
    </row>
    <row r="268" spans="1:36">
      <c r="A268" t="s">
        <v>146</v>
      </c>
      <c r="C268">
        <v>1</v>
      </c>
      <c r="D268">
        <v>1</v>
      </c>
      <c r="E268">
        <v>1</v>
      </c>
      <c r="F268">
        <v>1</v>
      </c>
      <c r="G268">
        <v>1</v>
      </c>
      <c r="H268">
        <v>1</v>
      </c>
      <c r="I268">
        <v>1</v>
      </c>
      <c r="L268" t="s">
        <v>15</v>
      </c>
      <c r="N268">
        <v>1</v>
      </c>
      <c r="O268">
        <v>1</v>
      </c>
      <c r="P268">
        <v>1</v>
      </c>
      <c r="Q268">
        <v>1</v>
      </c>
      <c r="R268">
        <v>1</v>
      </c>
      <c r="S268">
        <v>1</v>
      </c>
      <c r="T268">
        <v>1</v>
      </c>
      <c r="V268" t="s">
        <v>146</v>
      </c>
      <c r="X268">
        <v>1</v>
      </c>
      <c r="Y268">
        <v>1</v>
      </c>
      <c r="Z268">
        <v>1</v>
      </c>
      <c r="AA268">
        <v>1</v>
      </c>
      <c r="AB268">
        <v>1</v>
      </c>
      <c r="AC268">
        <v>1</v>
      </c>
      <c r="AD268">
        <v>1</v>
      </c>
      <c r="AF268">
        <f t="shared" si="23"/>
        <v>0</v>
      </c>
      <c r="AG268">
        <f t="shared" si="24"/>
        <v>0</v>
      </c>
      <c r="AH268">
        <f t="shared" si="25"/>
        <v>0</v>
      </c>
      <c r="AI268">
        <f t="shared" si="26"/>
        <v>0</v>
      </c>
      <c r="AJ268">
        <f t="shared" si="27"/>
        <v>0</v>
      </c>
    </row>
    <row r="269" spans="1:36">
      <c r="A269" t="s">
        <v>86</v>
      </c>
      <c r="C269" s="50">
        <v>0.87662879999999999</v>
      </c>
      <c r="D269" s="50">
        <v>0.89995979999999998</v>
      </c>
      <c r="E269" s="50">
        <v>0.90639170000000002</v>
      </c>
      <c r="F269" s="50">
        <v>0.88007120000000005</v>
      </c>
      <c r="G269">
        <v>1</v>
      </c>
      <c r="H269">
        <v>1</v>
      </c>
      <c r="I269">
        <v>1</v>
      </c>
      <c r="J269" t="s">
        <v>412</v>
      </c>
      <c r="L269" t="s">
        <v>146</v>
      </c>
      <c r="N269">
        <v>1</v>
      </c>
      <c r="O269">
        <v>1</v>
      </c>
      <c r="P269">
        <v>1</v>
      </c>
      <c r="Q269">
        <v>1</v>
      </c>
      <c r="R269">
        <v>1</v>
      </c>
      <c r="S269">
        <v>1</v>
      </c>
      <c r="T269">
        <v>1</v>
      </c>
      <c r="V269" t="s">
        <v>86</v>
      </c>
      <c r="X269">
        <v>0.97615750000000001</v>
      </c>
      <c r="Y269">
        <v>0.97878549999999997</v>
      </c>
      <c r="Z269">
        <v>0.98229319999999998</v>
      </c>
      <c r="AA269">
        <v>0.98077139999999996</v>
      </c>
      <c r="AB269">
        <v>1</v>
      </c>
      <c r="AC269">
        <v>1</v>
      </c>
      <c r="AD269">
        <v>1</v>
      </c>
      <c r="AF269">
        <f t="shared" si="23"/>
        <v>0</v>
      </c>
      <c r="AG269">
        <f t="shared" si="24"/>
        <v>9.9528700000000025E-2</v>
      </c>
      <c r="AH269">
        <f t="shared" si="25"/>
        <v>7.8825699999999999E-2</v>
      </c>
      <c r="AI269">
        <f t="shared" si="26"/>
        <v>7.5901499999999955E-2</v>
      </c>
      <c r="AJ269">
        <f t="shared" si="27"/>
        <v>0.10070019999999991</v>
      </c>
    </row>
    <row r="270" spans="1:36">
      <c r="L270" t="s">
        <v>86</v>
      </c>
      <c r="N270">
        <v>1</v>
      </c>
      <c r="O270">
        <v>1</v>
      </c>
      <c r="P270">
        <v>1</v>
      </c>
      <c r="Q270">
        <v>1</v>
      </c>
      <c r="R270">
        <v>1</v>
      </c>
      <c r="S270">
        <v>1</v>
      </c>
      <c r="T270">
        <v>1</v>
      </c>
    </row>
    <row r="272" spans="1:36">
      <c r="A272" s="43"/>
    </row>
  </sheetData>
  <conditionalFormatting sqref="W203:W234">
    <cfRule type="cellIs" dxfId="6" priority="1" operator="greaterThan">
      <formula>0.05</formula>
    </cfRule>
  </conditionalFormatting>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2:AH168"/>
  <sheetViews>
    <sheetView workbookViewId="0">
      <selection activeCell="K116" sqref="K116"/>
    </sheetView>
  </sheetViews>
  <sheetFormatPr defaultRowHeight="14.4"/>
  <cols>
    <col min="1" max="1" width="12.6640625" bestFit="1" customWidth="1"/>
    <col min="18" max="18" width="12.33203125" bestFit="1" customWidth="1"/>
  </cols>
  <sheetData>
    <row r="2" spans="1:26">
      <c r="B2" t="s">
        <v>541</v>
      </c>
      <c r="I2" t="s">
        <v>542</v>
      </c>
    </row>
    <row r="3" spans="1:26">
      <c r="B3" t="s">
        <v>416</v>
      </c>
      <c r="C3" t="s">
        <v>417</v>
      </c>
      <c r="D3" t="s">
        <v>71</v>
      </c>
      <c r="E3" t="s">
        <v>418</v>
      </c>
      <c r="F3" t="s">
        <v>419</v>
      </c>
      <c r="G3" t="s">
        <v>420</v>
      </c>
      <c r="J3" t="s">
        <v>416</v>
      </c>
      <c r="K3" t="s">
        <v>417</v>
      </c>
      <c r="L3" t="s">
        <v>71</v>
      </c>
      <c r="M3" t="s">
        <v>418</v>
      </c>
      <c r="N3" t="s">
        <v>419</v>
      </c>
      <c r="O3" t="s">
        <v>420</v>
      </c>
      <c r="S3" t="s">
        <v>416</v>
      </c>
      <c r="T3" t="s">
        <v>417</v>
      </c>
      <c r="U3" t="s">
        <v>71</v>
      </c>
      <c r="V3" t="s">
        <v>418</v>
      </c>
      <c r="W3" t="s">
        <v>419</v>
      </c>
      <c r="X3" t="s">
        <v>420</v>
      </c>
    </row>
    <row r="4" spans="1:26" hidden="1">
      <c r="A4" t="s">
        <v>421</v>
      </c>
      <c r="B4">
        <v>0</v>
      </c>
      <c r="C4">
        <v>23820.782999999999</v>
      </c>
      <c r="D4">
        <v>1074.0048999999999</v>
      </c>
      <c r="E4">
        <v>21715.398000000001</v>
      </c>
      <c r="F4">
        <v>25926.168000000001</v>
      </c>
      <c r="G4">
        <v>6805</v>
      </c>
      <c r="I4" t="s">
        <v>421</v>
      </c>
      <c r="J4">
        <v>0</v>
      </c>
      <c r="K4">
        <v>23820.782999999999</v>
      </c>
      <c r="L4">
        <v>1074.0048999999999</v>
      </c>
      <c r="M4">
        <v>21715.398000000001</v>
      </c>
      <c r="N4">
        <v>25926.168000000001</v>
      </c>
      <c r="O4">
        <v>6805</v>
      </c>
      <c r="P4">
        <f>K4-C4</f>
        <v>0</v>
      </c>
      <c r="R4" t="s">
        <v>421</v>
      </c>
      <c r="S4">
        <v>0</v>
      </c>
      <c r="T4">
        <v>23820.782999999999</v>
      </c>
      <c r="U4">
        <v>1074.0048999999999</v>
      </c>
      <c r="V4">
        <v>21715.398000000001</v>
      </c>
      <c r="W4">
        <v>25926.168000000001</v>
      </c>
      <c r="X4">
        <v>6805</v>
      </c>
    </row>
    <row r="5" spans="1:26" hidden="1">
      <c r="A5" t="s">
        <v>422</v>
      </c>
      <c r="B5">
        <v>1</v>
      </c>
      <c r="C5">
        <v>27773.040000000001</v>
      </c>
      <c r="D5">
        <v>332.18437999999998</v>
      </c>
      <c r="E5">
        <v>27121.855</v>
      </c>
      <c r="F5">
        <v>28424.224999999999</v>
      </c>
      <c r="G5">
        <v>6805</v>
      </c>
      <c r="I5" t="s">
        <v>422</v>
      </c>
      <c r="J5">
        <v>1</v>
      </c>
      <c r="K5">
        <v>27773.040000000001</v>
      </c>
      <c r="L5">
        <v>332.18437999999998</v>
      </c>
      <c r="M5">
        <v>27121.855</v>
      </c>
      <c r="N5">
        <v>28424.224999999999</v>
      </c>
      <c r="O5">
        <v>6805</v>
      </c>
      <c r="P5">
        <f t="shared" ref="P5:P68" si="0">K5-C5</f>
        <v>0</v>
      </c>
      <c r="R5" t="s">
        <v>422</v>
      </c>
      <c r="S5">
        <v>1</v>
      </c>
      <c r="T5">
        <v>27773.040000000001</v>
      </c>
      <c r="U5">
        <v>332.18437999999998</v>
      </c>
      <c r="V5">
        <v>27121.855</v>
      </c>
      <c r="W5">
        <v>28424.224999999999</v>
      </c>
      <c r="X5">
        <v>6805</v>
      </c>
    </row>
    <row r="6" spans="1:26" hidden="1">
      <c r="A6" t="s">
        <v>423</v>
      </c>
      <c r="B6">
        <v>10</v>
      </c>
      <c r="C6">
        <v>-3952.2570000000001</v>
      </c>
      <c r="D6">
        <v>1092.0820000000001</v>
      </c>
      <c r="E6">
        <v>-6093.0789999999997</v>
      </c>
      <c r="F6">
        <v>-1811.4349</v>
      </c>
      <c r="G6">
        <v>6805</v>
      </c>
      <c r="I6" t="s">
        <v>423</v>
      </c>
      <c r="J6">
        <v>10</v>
      </c>
      <c r="K6">
        <v>-3952.2570000000001</v>
      </c>
      <c r="L6">
        <v>1092.0820000000001</v>
      </c>
      <c r="M6">
        <v>-6093.0789999999997</v>
      </c>
      <c r="N6">
        <v>-1811.4349</v>
      </c>
      <c r="O6">
        <v>6805</v>
      </c>
      <c r="P6">
        <f t="shared" si="0"/>
        <v>0</v>
      </c>
      <c r="R6" t="s">
        <v>423</v>
      </c>
      <c r="S6">
        <v>10</v>
      </c>
      <c r="T6">
        <v>-3952.2570000000001</v>
      </c>
      <c r="U6">
        <v>1092.0820000000001</v>
      </c>
      <c r="V6">
        <v>-6093.0789999999997</v>
      </c>
      <c r="W6">
        <v>-1811.4349</v>
      </c>
      <c r="X6">
        <v>6805</v>
      </c>
    </row>
    <row r="7" spans="1:26">
      <c r="A7" t="s">
        <v>424</v>
      </c>
      <c r="B7">
        <v>0</v>
      </c>
      <c r="C7">
        <v>0.45183085000000001</v>
      </c>
      <c r="D7">
        <v>1.4763190000000001E-2</v>
      </c>
      <c r="E7">
        <v>0.42289038000000001</v>
      </c>
      <c r="F7">
        <v>0.48077132</v>
      </c>
      <c r="G7">
        <v>6805</v>
      </c>
      <c r="I7" t="s">
        <v>424</v>
      </c>
      <c r="J7">
        <v>0</v>
      </c>
      <c r="K7">
        <v>0.45183085000000001</v>
      </c>
      <c r="L7">
        <v>1.4763190000000001E-2</v>
      </c>
      <c r="M7">
        <v>0.42289038000000001</v>
      </c>
      <c r="N7">
        <v>0.48077132</v>
      </c>
      <c r="O7">
        <v>6805</v>
      </c>
      <c r="P7">
        <f t="shared" si="0"/>
        <v>0</v>
      </c>
      <c r="R7" t="s">
        <v>543</v>
      </c>
      <c r="S7">
        <v>11</v>
      </c>
      <c r="T7">
        <v>0.85769448000000004</v>
      </c>
      <c r="U7">
        <v>3.9006510000000001E-2</v>
      </c>
      <c r="V7">
        <v>0.78122952000000001</v>
      </c>
      <c r="W7">
        <v>0.93415943000000001</v>
      </c>
      <c r="X7">
        <v>6805</v>
      </c>
      <c r="Y7" t="s">
        <v>57</v>
      </c>
      <c r="Z7">
        <v>2007</v>
      </c>
    </row>
    <row r="8" spans="1:26">
      <c r="A8" t="s">
        <v>425</v>
      </c>
      <c r="B8">
        <v>1</v>
      </c>
      <c r="C8">
        <v>0.37601280999999998</v>
      </c>
      <c r="D8">
        <v>5.1102999999999999E-3</v>
      </c>
      <c r="E8">
        <v>0.36599503</v>
      </c>
      <c r="F8">
        <v>0.38603058000000001</v>
      </c>
      <c r="G8">
        <v>6805</v>
      </c>
      <c r="I8" t="s">
        <v>425</v>
      </c>
      <c r="J8">
        <v>1</v>
      </c>
      <c r="K8">
        <v>0.37601280999999998</v>
      </c>
      <c r="L8">
        <v>5.1102999999999999E-3</v>
      </c>
      <c r="M8">
        <v>0.36599503</v>
      </c>
      <c r="N8">
        <v>0.38603058000000001</v>
      </c>
      <c r="O8">
        <v>6805</v>
      </c>
      <c r="P8">
        <f t="shared" si="0"/>
        <v>0</v>
      </c>
      <c r="R8" t="s">
        <v>427</v>
      </c>
      <c r="S8">
        <v>0</v>
      </c>
      <c r="T8">
        <v>24846.365000000002</v>
      </c>
      <c r="U8">
        <v>1275.9422</v>
      </c>
      <c r="V8">
        <v>22345.034</v>
      </c>
      <c r="W8">
        <v>27347.697</v>
      </c>
      <c r="X8">
        <v>5706</v>
      </c>
    </row>
    <row r="9" spans="1:26" hidden="1">
      <c r="A9" t="s">
        <v>426</v>
      </c>
      <c r="B9">
        <v>20</v>
      </c>
      <c r="C9">
        <v>-7.5818040000000003E-2</v>
      </c>
      <c r="D9">
        <v>1.5528429999999999E-2</v>
      </c>
      <c r="E9">
        <v>-0.10625862</v>
      </c>
      <c r="F9">
        <v>-4.5377470000000003E-2</v>
      </c>
      <c r="G9">
        <v>6805</v>
      </c>
      <c r="I9" t="s">
        <v>426</v>
      </c>
      <c r="J9">
        <v>20</v>
      </c>
      <c r="K9">
        <v>-7.5818040000000003E-2</v>
      </c>
      <c r="L9">
        <v>1.5528429999999999E-2</v>
      </c>
      <c r="M9">
        <v>-0.10625862</v>
      </c>
      <c r="N9">
        <v>-4.5377470000000003E-2</v>
      </c>
      <c r="O9">
        <v>6805</v>
      </c>
      <c r="P9">
        <f t="shared" si="0"/>
        <v>0</v>
      </c>
      <c r="R9" t="s">
        <v>428</v>
      </c>
      <c r="S9">
        <v>1</v>
      </c>
      <c r="T9">
        <v>30445.828000000001</v>
      </c>
      <c r="U9">
        <v>402.29259999999999</v>
      </c>
      <c r="V9">
        <v>29657.182000000001</v>
      </c>
      <c r="W9">
        <v>31234.474999999999</v>
      </c>
      <c r="X9">
        <v>5706</v>
      </c>
    </row>
    <row r="10" spans="1:26" hidden="1">
      <c r="A10" t="s">
        <v>427</v>
      </c>
      <c r="B10">
        <v>0</v>
      </c>
      <c r="C10">
        <v>24840.036</v>
      </c>
      <c r="D10">
        <v>1276.2995000000001</v>
      </c>
      <c r="E10">
        <v>22338.004000000001</v>
      </c>
      <c r="F10">
        <v>27342.067999999999</v>
      </c>
      <c r="G10">
        <v>5706</v>
      </c>
      <c r="I10" t="s">
        <v>427</v>
      </c>
      <c r="J10">
        <v>0</v>
      </c>
      <c r="K10">
        <v>24846.365000000002</v>
      </c>
      <c r="L10">
        <v>1275.9422</v>
      </c>
      <c r="M10">
        <v>22345.034</v>
      </c>
      <c r="N10">
        <v>27347.697</v>
      </c>
      <c r="O10">
        <v>5706</v>
      </c>
      <c r="P10">
        <f t="shared" si="0"/>
        <v>6.3290000000015425</v>
      </c>
      <c r="R10" t="s">
        <v>429</v>
      </c>
      <c r="S10">
        <v>10</v>
      </c>
      <c r="T10">
        <v>-5599.4629000000004</v>
      </c>
      <c r="U10">
        <v>1318.127</v>
      </c>
      <c r="V10">
        <v>-8183.4924000000001</v>
      </c>
      <c r="W10">
        <v>-3015.4333999999999</v>
      </c>
      <c r="X10">
        <v>5706</v>
      </c>
    </row>
    <row r="11" spans="1:26" hidden="1">
      <c r="A11" t="s">
        <v>428</v>
      </c>
      <c r="B11">
        <v>1</v>
      </c>
      <c r="C11">
        <v>30445.828000000001</v>
      </c>
      <c r="D11">
        <v>402.29259999999999</v>
      </c>
      <c r="E11">
        <v>29657.182000000001</v>
      </c>
      <c r="F11">
        <v>31234.474999999999</v>
      </c>
      <c r="G11">
        <v>5706</v>
      </c>
      <c r="I11" t="s">
        <v>428</v>
      </c>
      <c r="J11">
        <v>1</v>
      </c>
      <c r="K11">
        <v>30445.828000000001</v>
      </c>
      <c r="L11">
        <v>402.29259999999999</v>
      </c>
      <c r="M11">
        <v>29657.182000000001</v>
      </c>
      <c r="N11">
        <v>31234.474999999999</v>
      </c>
      <c r="O11">
        <v>5706</v>
      </c>
      <c r="P11">
        <f t="shared" si="0"/>
        <v>0</v>
      </c>
      <c r="R11" t="s">
        <v>544</v>
      </c>
      <c r="S11">
        <v>11</v>
      </c>
      <c r="T11">
        <v>0.81608440000000004</v>
      </c>
      <c r="U11">
        <v>4.2737200000000003E-2</v>
      </c>
      <c r="V11">
        <v>0.73230324000000002</v>
      </c>
      <c r="W11">
        <v>0.89986555000000001</v>
      </c>
      <c r="X11">
        <v>5706</v>
      </c>
      <c r="Y11" t="s">
        <v>57</v>
      </c>
      <c r="Z11">
        <v>2008</v>
      </c>
    </row>
    <row r="12" spans="1:26" hidden="1">
      <c r="A12" t="s">
        <v>429</v>
      </c>
      <c r="B12">
        <v>10</v>
      </c>
      <c r="C12">
        <v>-5605.7924999999996</v>
      </c>
      <c r="D12">
        <v>1318.4774</v>
      </c>
      <c r="E12">
        <v>-8190.5088999999998</v>
      </c>
      <c r="F12">
        <v>-3021.0761000000002</v>
      </c>
      <c r="G12">
        <v>5706</v>
      </c>
      <c r="I12" t="s">
        <v>429</v>
      </c>
      <c r="J12">
        <v>10</v>
      </c>
      <c r="K12">
        <v>-5599.4629000000004</v>
      </c>
      <c r="L12">
        <v>1318.127</v>
      </c>
      <c r="M12">
        <v>-8183.4924000000001</v>
      </c>
      <c r="N12">
        <v>-3015.4333999999999</v>
      </c>
      <c r="O12">
        <v>5706</v>
      </c>
      <c r="P12">
        <f t="shared" si="0"/>
        <v>6.3295999999991182</v>
      </c>
      <c r="R12" t="s">
        <v>433</v>
      </c>
      <c r="S12">
        <v>0</v>
      </c>
      <c r="T12">
        <v>28502.694</v>
      </c>
      <c r="U12">
        <v>2007.5897</v>
      </c>
      <c r="V12">
        <v>24567.079000000002</v>
      </c>
      <c r="W12">
        <v>32438.308000000001</v>
      </c>
      <c r="X12">
        <v>5875</v>
      </c>
    </row>
    <row r="13" spans="1:26">
      <c r="A13" t="s">
        <v>430</v>
      </c>
      <c r="B13">
        <v>0</v>
      </c>
      <c r="C13">
        <v>0.44643535000000001</v>
      </c>
      <c r="D13">
        <v>2.0838300000000001E-2</v>
      </c>
      <c r="E13">
        <v>0.40558437000000003</v>
      </c>
      <c r="F13">
        <v>0.48728632999999999</v>
      </c>
      <c r="G13">
        <v>5706</v>
      </c>
      <c r="I13" t="s">
        <v>430</v>
      </c>
      <c r="J13">
        <v>0</v>
      </c>
      <c r="K13">
        <v>0.44606760000000001</v>
      </c>
      <c r="L13">
        <v>2.0808440000000001E-2</v>
      </c>
      <c r="M13">
        <v>0.40527516000000002</v>
      </c>
      <c r="N13">
        <v>0.48686004999999999</v>
      </c>
      <c r="O13">
        <v>5706</v>
      </c>
      <c r="P13">
        <f t="shared" si="0"/>
        <v>-3.6775000000000002E-4</v>
      </c>
      <c r="R13" t="s">
        <v>434</v>
      </c>
      <c r="S13">
        <v>1</v>
      </c>
      <c r="T13">
        <v>31813.817999999999</v>
      </c>
      <c r="U13">
        <v>490.63234</v>
      </c>
      <c r="V13">
        <v>30851.998</v>
      </c>
      <c r="W13">
        <v>32775.637999999999</v>
      </c>
      <c r="X13">
        <v>5875</v>
      </c>
    </row>
    <row r="14" spans="1:26">
      <c r="A14" t="s">
        <v>431</v>
      </c>
      <c r="B14">
        <v>1</v>
      </c>
      <c r="C14">
        <v>0.40994799999999998</v>
      </c>
      <c r="D14">
        <v>5.3586700000000003E-3</v>
      </c>
      <c r="E14">
        <v>0.39944297000000001</v>
      </c>
      <c r="F14">
        <v>0.42045302000000001</v>
      </c>
      <c r="G14">
        <v>5706</v>
      </c>
      <c r="I14" t="s">
        <v>431</v>
      </c>
      <c r="J14">
        <v>1</v>
      </c>
      <c r="K14">
        <v>0.40994799999999998</v>
      </c>
      <c r="L14">
        <v>5.3586700000000003E-3</v>
      </c>
      <c r="M14">
        <v>0.39944297000000001</v>
      </c>
      <c r="N14">
        <v>0.42045302000000001</v>
      </c>
      <c r="O14">
        <v>5706</v>
      </c>
      <c r="P14">
        <f t="shared" si="0"/>
        <v>0</v>
      </c>
      <c r="R14" t="s">
        <v>435</v>
      </c>
      <c r="S14">
        <v>10</v>
      </c>
      <c r="T14">
        <v>-3311.1244000000002</v>
      </c>
      <c r="U14">
        <v>2086.3303999999998</v>
      </c>
      <c r="V14">
        <v>-7401.0992999999999</v>
      </c>
      <c r="W14">
        <v>778.85062000000005</v>
      </c>
      <c r="X14">
        <v>5875</v>
      </c>
    </row>
    <row r="15" spans="1:26" hidden="1">
      <c r="A15" t="s">
        <v>432</v>
      </c>
      <c r="B15">
        <v>20</v>
      </c>
      <c r="C15">
        <v>-3.6487350000000002E-2</v>
      </c>
      <c r="D15">
        <v>2.1228159999999999E-2</v>
      </c>
      <c r="E15">
        <v>-7.8102619999999998E-2</v>
      </c>
      <c r="F15">
        <v>5.1279100000000003E-3</v>
      </c>
      <c r="G15">
        <v>5706</v>
      </c>
      <c r="I15" t="s">
        <v>432</v>
      </c>
      <c r="J15">
        <v>20</v>
      </c>
      <c r="K15">
        <v>-3.6119610000000003E-2</v>
      </c>
      <c r="L15">
        <v>2.119861E-2</v>
      </c>
      <c r="M15">
        <v>-7.7676930000000005E-2</v>
      </c>
      <c r="N15">
        <v>5.4377200000000001E-3</v>
      </c>
      <c r="O15">
        <v>5706</v>
      </c>
      <c r="P15">
        <f t="shared" si="0"/>
        <v>3.6773999999999835E-4</v>
      </c>
      <c r="R15" t="s">
        <v>545</v>
      </c>
      <c r="S15">
        <v>11</v>
      </c>
      <c r="T15">
        <v>0.89592181999999998</v>
      </c>
      <c r="U15">
        <v>6.5156190000000003E-2</v>
      </c>
      <c r="V15">
        <v>0.76819172000000002</v>
      </c>
      <c r="W15">
        <v>1.0236518999999999</v>
      </c>
      <c r="X15">
        <v>5875</v>
      </c>
      <c r="Y15" t="s">
        <v>57</v>
      </c>
      <c r="Z15">
        <v>2009</v>
      </c>
    </row>
    <row r="16" spans="1:26" hidden="1">
      <c r="A16" t="s">
        <v>433</v>
      </c>
      <c r="B16">
        <v>0</v>
      </c>
      <c r="C16">
        <v>28502.694</v>
      </c>
      <c r="D16">
        <v>2007.5897</v>
      </c>
      <c r="E16">
        <v>24567.079000000002</v>
      </c>
      <c r="F16">
        <v>32438.308000000001</v>
      </c>
      <c r="G16">
        <v>5875</v>
      </c>
      <c r="I16" t="s">
        <v>433</v>
      </c>
      <c r="J16">
        <v>0</v>
      </c>
      <c r="K16">
        <v>28502.694</v>
      </c>
      <c r="L16">
        <v>2007.5897</v>
      </c>
      <c r="M16">
        <v>24567.079000000002</v>
      </c>
      <c r="N16">
        <v>32438.308000000001</v>
      </c>
      <c r="O16">
        <v>5875</v>
      </c>
      <c r="P16">
        <f t="shared" si="0"/>
        <v>0</v>
      </c>
      <c r="R16" t="s">
        <v>439</v>
      </c>
      <c r="S16">
        <v>0</v>
      </c>
      <c r="T16">
        <v>19641.072</v>
      </c>
      <c r="U16">
        <v>3169.5050999999999</v>
      </c>
      <c r="V16">
        <v>13427.741</v>
      </c>
      <c r="W16">
        <v>25854.402999999998</v>
      </c>
      <c r="X16">
        <v>6187</v>
      </c>
    </row>
    <row r="17" spans="1:28" hidden="1">
      <c r="A17" t="s">
        <v>434</v>
      </c>
      <c r="B17">
        <v>1</v>
      </c>
      <c r="C17">
        <v>31812.463</v>
      </c>
      <c r="D17">
        <v>490.64040999999997</v>
      </c>
      <c r="E17">
        <v>30850.627</v>
      </c>
      <c r="F17">
        <v>32774.298999999999</v>
      </c>
      <c r="G17">
        <v>5875</v>
      </c>
      <c r="I17" t="s">
        <v>434</v>
      </c>
      <c r="J17">
        <v>1</v>
      </c>
      <c r="K17">
        <v>31813.817999999999</v>
      </c>
      <c r="L17">
        <v>490.63234</v>
      </c>
      <c r="M17">
        <v>30851.998</v>
      </c>
      <c r="N17">
        <v>32775.637999999999</v>
      </c>
      <c r="O17">
        <v>5875</v>
      </c>
      <c r="P17">
        <f t="shared" si="0"/>
        <v>1.3549999999995634</v>
      </c>
      <c r="R17" t="s">
        <v>440</v>
      </c>
      <c r="S17">
        <v>1</v>
      </c>
      <c r="T17">
        <v>32369.036</v>
      </c>
      <c r="U17">
        <v>459.36049000000003</v>
      </c>
      <c r="V17">
        <v>31468.53</v>
      </c>
      <c r="W17">
        <v>33269.542000000001</v>
      </c>
      <c r="X17">
        <v>6187</v>
      </c>
    </row>
    <row r="18" spans="1:28" hidden="1">
      <c r="A18" t="s">
        <v>435</v>
      </c>
      <c r="B18">
        <v>10</v>
      </c>
      <c r="C18">
        <v>-3309.7694000000001</v>
      </c>
      <c r="D18">
        <v>2086.3325</v>
      </c>
      <c r="E18">
        <v>-7399.7484999999997</v>
      </c>
      <c r="F18">
        <v>780.20979</v>
      </c>
      <c r="G18">
        <v>5875</v>
      </c>
      <c r="I18" t="s">
        <v>435</v>
      </c>
      <c r="J18">
        <v>10</v>
      </c>
      <c r="K18">
        <v>-3311.1244000000002</v>
      </c>
      <c r="L18">
        <v>2086.3303999999998</v>
      </c>
      <c r="M18">
        <v>-7401.0992999999999</v>
      </c>
      <c r="N18" s="44">
        <v>778.85062000000005</v>
      </c>
      <c r="O18">
        <v>5875</v>
      </c>
      <c r="P18">
        <f t="shared" si="0"/>
        <v>-1.3550000000000182</v>
      </c>
      <c r="R18" t="s">
        <v>441</v>
      </c>
      <c r="S18">
        <v>10</v>
      </c>
      <c r="T18">
        <v>-12727.964</v>
      </c>
      <c r="U18">
        <v>3201.3262</v>
      </c>
      <c r="V18">
        <v>-19003.675999999999</v>
      </c>
      <c r="W18">
        <v>-6452.2523000000001</v>
      </c>
      <c r="X18">
        <v>6187</v>
      </c>
    </row>
    <row r="19" spans="1:28">
      <c r="A19" t="s">
        <v>436</v>
      </c>
      <c r="B19">
        <v>0</v>
      </c>
      <c r="C19">
        <v>0.47040006000000001</v>
      </c>
      <c r="D19">
        <v>2.2897589999999999E-2</v>
      </c>
      <c r="E19">
        <v>0.42551236999999997</v>
      </c>
      <c r="F19">
        <v>0.51528775999999998</v>
      </c>
      <c r="G19">
        <v>5875</v>
      </c>
      <c r="I19" t="s">
        <v>436</v>
      </c>
      <c r="J19">
        <v>0</v>
      </c>
      <c r="K19">
        <v>0.47040006000000001</v>
      </c>
      <c r="L19">
        <v>2.2897589999999999E-2</v>
      </c>
      <c r="M19">
        <v>0.42551236999999997</v>
      </c>
      <c r="N19">
        <v>0.51528775999999998</v>
      </c>
      <c r="O19">
        <v>5875</v>
      </c>
      <c r="P19">
        <f t="shared" si="0"/>
        <v>0</v>
      </c>
      <c r="R19" t="s">
        <v>546</v>
      </c>
      <c r="S19">
        <v>11</v>
      </c>
      <c r="T19">
        <v>0.60678582000000003</v>
      </c>
      <c r="U19">
        <v>9.8271310000000001E-2</v>
      </c>
      <c r="V19">
        <v>0.41413990000000001</v>
      </c>
      <c r="W19">
        <v>0.79943173000000001</v>
      </c>
      <c r="X19">
        <v>6187</v>
      </c>
      <c r="Y19" t="s">
        <v>57</v>
      </c>
      <c r="Z19">
        <v>2010</v>
      </c>
    </row>
    <row r="20" spans="1:28">
      <c r="A20" t="s">
        <v>437</v>
      </c>
      <c r="B20">
        <v>1</v>
      </c>
      <c r="C20">
        <v>0.41466677000000002</v>
      </c>
      <c r="D20">
        <v>6.6482900000000003E-3</v>
      </c>
      <c r="E20">
        <v>0.40163367</v>
      </c>
      <c r="F20">
        <v>0.42769986999999998</v>
      </c>
      <c r="G20">
        <v>5875</v>
      </c>
      <c r="I20" t="s">
        <v>437</v>
      </c>
      <c r="J20">
        <v>1</v>
      </c>
      <c r="K20">
        <v>0.41460651999999998</v>
      </c>
      <c r="L20">
        <v>6.6476399999999998E-3</v>
      </c>
      <c r="M20">
        <v>0.40157470000000001</v>
      </c>
      <c r="N20">
        <v>0.42763835</v>
      </c>
      <c r="O20">
        <v>5875</v>
      </c>
      <c r="P20">
        <f t="shared" si="0"/>
        <v>-6.0250000000039439E-5</v>
      </c>
      <c r="R20" t="s">
        <v>445</v>
      </c>
      <c r="S20">
        <v>0</v>
      </c>
      <c r="T20">
        <v>17299.321</v>
      </c>
      <c r="U20">
        <v>2673.9877000000001</v>
      </c>
      <c r="V20">
        <v>12057.375</v>
      </c>
      <c r="W20">
        <v>22541.266</v>
      </c>
      <c r="X20">
        <v>6186</v>
      </c>
    </row>
    <row r="21" spans="1:28" hidden="1">
      <c r="A21" t="s">
        <v>438</v>
      </c>
      <c r="B21">
        <v>20</v>
      </c>
      <c r="C21">
        <v>-5.5733289999999998E-2</v>
      </c>
      <c r="D21">
        <v>2.370852E-2</v>
      </c>
      <c r="E21">
        <v>-0.10221071</v>
      </c>
      <c r="F21">
        <v>-9.2558699999999994E-3</v>
      </c>
      <c r="G21">
        <v>5875</v>
      </c>
      <c r="I21" t="s">
        <v>438</v>
      </c>
      <c r="J21">
        <v>20</v>
      </c>
      <c r="K21">
        <v>-5.5793540000000003E-2</v>
      </c>
      <c r="L21">
        <v>2.370829E-2</v>
      </c>
      <c r="M21">
        <v>-0.1022705</v>
      </c>
      <c r="N21">
        <v>-9.3165699999999997E-3</v>
      </c>
      <c r="O21">
        <v>5875</v>
      </c>
      <c r="P21">
        <f t="shared" si="0"/>
        <v>-6.0250000000004744E-5</v>
      </c>
      <c r="R21" t="s">
        <v>446</v>
      </c>
      <c r="S21">
        <v>1</v>
      </c>
      <c r="T21">
        <v>32132.617999999999</v>
      </c>
      <c r="U21">
        <v>392.20004999999998</v>
      </c>
      <c r="V21">
        <v>31363.769</v>
      </c>
      <c r="W21">
        <v>32901.466</v>
      </c>
      <c r="X21">
        <v>6186</v>
      </c>
    </row>
    <row r="22" spans="1:28" hidden="1">
      <c r="A22" t="s">
        <v>439</v>
      </c>
      <c r="B22">
        <v>0</v>
      </c>
      <c r="C22">
        <v>19641.072</v>
      </c>
      <c r="D22">
        <v>3169.5050999999999</v>
      </c>
      <c r="E22">
        <v>13427.741</v>
      </c>
      <c r="F22">
        <v>25854.402999999998</v>
      </c>
      <c r="G22">
        <v>6187</v>
      </c>
      <c r="I22" t="s">
        <v>439</v>
      </c>
      <c r="J22">
        <v>0</v>
      </c>
      <c r="K22">
        <v>19641.072</v>
      </c>
      <c r="L22">
        <v>3169.5050999999999</v>
      </c>
      <c r="M22">
        <v>13427.741</v>
      </c>
      <c r="N22">
        <v>25854.402999999998</v>
      </c>
      <c r="O22">
        <v>6187</v>
      </c>
      <c r="P22">
        <f t="shared" si="0"/>
        <v>0</v>
      </c>
      <c r="R22" t="s">
        <v>447</v>
      </c>
      <c r="S22">
        <v>10</v>
      </c>
      <c r="T22">
        <v>-14833.297</v>
      </c>
      <c r="U22">
        <v>2695.7031999999999</v>
      </c>
      <c r="V22">
        <v>-20117.812000000002</v>
      </c>
      <c r="W22">
        <v>-9548.7816999999995</v>
      </c>
      <c r="X22">
        <v>6186</v>
      </c>
    </row>
    <row r="23" spans="1:28" hidden="1">
      <c r="A23" t="s">
        <v>440</v>
      </c>
      <c r="B23">
        <v>1</v>
      </c>
      <c r="C23">
        <v>32369.008999999998</v>
      </c>
      <c r="D23">
        <v>459.36074000000002</v>
      </c>
      <c r="E23">
        <v>31468.503000000001</v>
      </c>
      <c r="F23">
        <v>33269.516000000003</v>
      </c>
      <c r="G23">
        <v>6187</v>
      </c>
      <c r="I23" t="s">
        <v>440</v>
      </c>
      <c r="J23">
        <v>1</v>
      </c>
      <c r="K23">
        <v>32369.036</v>
      </c>
      <c r="L23">
        <v>459.36049000000003</v>
      </c>
      <c r="M23">
        <v>31468.53</v>
      </c>
      <c r="N23">
        <v>33269.542000000001</v>
      </c>
      <c r="O23">
        <v>6187</v>
      </c>
      <c r="P23">
        <f t="shared" si="0"/>
        <v>2.7000000001862645E-2</v>
      </c>
      <c r="R23" t="s">
        <v>547</v>
      </c>
      <c r="S23">
        <v>11</v>
      </c>
      <c r="T23">
        <v>0.53837259000000004</v>
      </c>
      <c r="U23">
        <v>8.3359970000000005E-2</v>
      </c>
      <c r="V23">
        <v>0.37495808000000003</v>
      </c>
      <c r="W23">
        <v>0.70178711000000005</v>
      </c>
      <c r="X23">
        <v>6186</v>
      </c>
      <c r="Y23" t="s">
        <v>57</v>
      </c>
      <c r="Z23">
        <v>2011</v>
      </c>
    </row>
    <row r="24" spans="1:28" hidden="1">
      <c r="A24" t="s">
        <v>441</v>
      </c>
      <c r="B24">
        <v>10</v>
      </c>
      <c r="C24">
        <v>-12727.937</v>
      </c>
      <c r="D24">
        <v>3201.3262</v>
      </c>
      <c r="E24">
        <v>-19003.649000000001</v>
      </c>
      <c r="F24">
        <v>-6452.2254000000003</v>
      </c>
      <c r="G24">
        <v>6187</v>
      </c>
      <c r="I24" t="s">
        <v>441</v>
      </c>
      <c r="J24">
        <v>10</v>
      </c>
      <c r="K24">
        <v>-12727.964</v>
      </c>
      <c r="L24">
        <v>3201.3262</v>
      </c>
      <c r="M24">
        <v>-19003.675999999999</v>
      </c>
      <c r="N24">
        <v>-6452.2523000000001</v>
      </c>
      <c r="O24">
        <v>6187</v>
      </c>
      <c r="P24">
        <f t="shared" si="0"/>
        <v>-2.7000000000043656E-2</v>
      </c>
      <c r="R24" t="s">
        <v>451</v>
      </c>
      <c r="S24">
        <v>0</v>
      </c>
      <c r="T24">
        <v>10343.115</v>
      </c>
      <c r="U24">
        <v>454.72406999999998</v>
      </c>
      <c r="V24">
        <v>9451.7957999999999</v>
      </c>
      <c r="W24">
        <v>11234.433999999999</v>
      </c>
      <c r="X24">
        <v>14152</v>
      </c>
      <c r="Y24">
        <f>1-Y25</f>
        <v>8.7790699999999999E-2</v>
      </c>
      <c r="Z24">
        <f>Y24*T24</f>
        <v>908.02930603049992</v>
      </c>
    </row>
    <row r="25" spans="1:28">
      <c r="A25" t="s">
        <v>442</v>
      </c>
      <c r="B25">
        <v>0</v>
      </c>
      <c r="C25">
        <v>0.49561251000000001</v>
      </c>
      <c r="D25">
        <v>4.8992429999999997E-2</v>
      </c>
      <c r="E25">
        <v>0.39957032999999997</v>
      </c>
      <c r="F25">
        <v>0.59165469000000004</v>
      </c>
      <c r="G25">
        <v>6187</v>
      </c>
      <c r="I25" t="s">
        <v>442</v>
      </c>
      <c r="J25">
        <v>0</v>
      </c>
      <c r="K25">
        <v>0.49561251000000001</v>
      </c>
      <c r="L25">
        <v>4.8992429999999997E-2</v>
      </c>
      <c r="M25">
        <v>0.39957032999999997</v>
      </c>
      <c r="N25">
        <v>0.59165469000000004</v>
      </c>
      <c r="O25">
        <v>6187</v>
      </c>
      <c r="P25">
        <f t="shared" si="0"/>
        <v>0</v>
      </c>
      <c r="R25" t="s">
        <v>452</v>
      </c>
      <c r="S25">
        <v>1</v>
      </c>
      <c r="T25">
        <v>29627.934000000001</v>
      </c>
      <c r="U25">
        <v>271.88774999999998</v>
      </c>
      <c r="V25">
        <v>29094.998</v>
      </c>
      <c r="W25">
        <v>30160.87</v>
      </c>
      <c r="X25">
        <v>14152</v>
      </c>
      <c r="Y25">
        <v>0.9122093</v>
      </c>
      <c r="Z25">
        <f>Y25*T25</f>
        <v>27026.876934586202</v>
      </c>
      <c r="AA25">
        <f>Z25+Z24</f>
        <v>27934.906240616703</v>
      </c>
      <c r="AB25">
        <f>T25/AA25</f>
        <v>1.0606061729651226</v>
      </c>
    </row>
    <row r="26" spans="1:28">
      <c r="A26" t="s">
        <v>443</v>
      </c>
      <c r="B26">
        <v>1</v>
      </c>
      <c r="C26">
        <v>0.42123089000000002</v>
      </c>
      <c r="D26">
        <v>5.9573400000000002E-3</v>
      </c>
      <c r="E26">
        <v>0.40955244000000002</v>
      </c>
      <c r="F26">
        <v>0.43290933999999998</v>
      </c>
      <c r="G26">
        <v>6187</v>
      </c>
      <c r="I26" t="s">
        <v>443</v>
      </c>
      <c r="J26">
        <v>1</v>
      </c>
      <c r="K26">
        <v>0.42122970999999998</v>
      </c>
      <c r="L26">
        <v>5.9573200000000003E-3</v>
      </c>
      <c r="M26">
        <v>0.40955129000000001</v>
      </c>
      <c r="N26">
        <v>0.43290813</v>
      </c>
      <c r="O26">
        <v>6187</v>
      </c>
      <c r="P26">
        <f t="shared" si="0"/>
        <v>-1.1800000000450339E-6</v>
      </c>
      <c r="R26" t="s">
        <v>453</v>
      </c>
      <c r="S26">
        <v>10</v>
      </c>
      <c r="T26">
        <v>-19284.819</v>
      </c>
      <c r="U26">
        <v>527.87833999999998</v>
      </c>
      <c r="V26">
        <v>-20319.53</v>
      </c>
      <c r="W26">
        <v>-18250.108</v>
      </c>
      <c r="X26">
        <v>14152</v>
      </c>
    </row>
    <row r="27" spans="1:28" hidden="1">
      <c r="A27" t="s">
        <v>444</v>
      </c>
      <c r="B27">
        <v>20</v>
      </c>
      <c r="C27">
        <v>-7.4381619999999996E-2</v>
      </c>
      <c r="D27">
        <v>4.9452129999999997E-2</v>
      </c>
      <c r="E27">
        <v>-0.17132497999999999</v>
      </c>
      <c r="F27">
        <v>2.2561729999999999E-2</v>
      </c>
      <c r="G27">
        <v>6187</v>
      </c>
      <c r="I27" t="s">
        <v>444</v>
      </c>
      <c r="J27">
        <v>20</v>
      </c>
      <c r="K27">
        <v>-7.4382799999999999E-2</v>
      </c>
      <c r="L27">
        <v>4.9452129999999997E-2</v>
      </c>
      <c r="M27">
        <v>-0.17132615000000001</v>
      </c>
      <c r="N27" s="44">
        <v>2.2560549999999999E-2</v>
      </c>
      <c r="O27">
        <v>6187</v>
      </c>
      <c r="P27">
        <f t="shared" si="0"/>
        <v>-1.1800000000034006E-6</v>
      </c>
      <c r="R27" t="s">
        <v>548</v>
      </c>
      <c r="S27">
        <v>11</v>
      </c>
      <c r="T27">
        <v>0.34910011000000002</v>
      </c>
      <c r="U27">
        <v>1.565269E-2</v>
      </c>
      <c r="V27">
        <v>0.31841878000000001</v>
      </c>
      <c r="W27">
        <v>0.37978144000000003</v>
      </c>
      <c r="X27">
        <v>14152</v>
      </c>
    </row>
    <row r="28" spans="1:28" hidden="1">
      <c r="A28" t="s">
        <v>445</v>
      </c>
      <c r="B28">
        <v>0</v>
      </c>
      <c r="C28">
        <v>17299.321</v>
      </c>
      <c r="D28">
        <v>2673.9877000000001</v>
      </c>
      <c r="E28">
        <v>12057.375</v>
      </c>
      <c r="F28">
        <v>22541.266</v>
      </c>
      <c r="G28">
        <v>6186</v>
      </c>
      <c r="I28" t="s">
        <v>445</v>
      </c>
      <c r="J28">
        <v>0</v>
      </c>
      <c r="K28">
        <v>17299.321</v>
      </c>
      <c r="L28">
        <v>2673.9877000000001</v>
      </c>
      <c r="M28">
        <v>12057.375</v>
      </c>
      <c r="N28">
        <v>22541.266</v>
      </c>
      <c r="O28">
        <v>6186</v>
      </c>
      <c r="P28">
        <f t="shared" si="0"/>
        <v>0</v>
      </c>
      <c r="R28" t="s">
        <v>457</v>
      </c>
      <c r="S28">
        <v>0</v>
      </c>
      <c r="T28">
        <v>19122.691999999999</v>
      </c>
      <c r="U28">
        <v>1899.7329999999999</v>
      </c>
      <c r="V28">
        <v>15398.945</v>
      </c>
      <c r="W28">
        <v>22846.438999999998</v>
      </c>
      <c r="X28">
        <v>13311</v>
      </c>
      <c r="Z28">
        <v>2008</v>
      </c>
    </row>
    <row r="29" spans="1:28" hidden="1">
      <c r="A29" t="s">
        <v>446</v>
      </c>
      <c r="B29">
        <v>1</v>
      </c>
      <c r="C29">
        <v>32132.617999999999</v>
      </c>
      <c r="D29">
        <v>392.20004999999998</v>
      </c>
      <c r="E29">
        <v>31363.769</v>
      </c>
      <c r="F29">
        <v>32901.466</v>
      </c>
      <c r="G29">
        <v>6186</v>
      </c>
      <c r="I29" t="s">
        <v>446</v>
      </c>
      <c r="J29">
        <v>1</v>
      </c>
      <c r="K29">
        <v>32132.617999999999</v>
      </c>
      <c r="L29">
        <v>392.20004999999998</v>
      </c>
      <c r="M29">
        <v>31363.769</v>
      </c>
      <c r="N29">
        <v>32901.466</v>
      </c>
      <c r="O29">
        <v>6186</v>
      </c>
      <c r="P29">
        <f t="shared" si="0"/>
        <v>0</v>
      </c>
      <c r="R29" t="s">
        <v>458</v>
      </c>
      <c r="S29">
        <v>1</v>
      </c>
      <c r="T29">
        <v>29061.231</v>
      </c>
      <c r="U29">
        <v>291.63063</v>
      </c>
      <c r="V29">
        <v>28489.593000000001</v>
      </c>
      <c r="W29">
        <v>29632.867999999999</v>
      </c>
      <c r="X29">
        <v>13311</v>
      </c>
      <c r="Z29">
        <v>2009</v>
      </c>
    </row>
    <row r="30" spans="1:28" hidden="1">
      <c r="A30" t="s">
        <v>447</v>
      </c>
      <c r="B30">
        <v>10</v>
      </c>
      <c r="C30">
        <v>-14833.297</v>
      </c>
      <c r="D30">
        <v>2695.7031999999999</v>
      </c>
      <c r="E30">
        <v>-20117.812000000002</v>
      </c>
      <c r="F30">
        <v>-9548.7816999999995</v>
      </c>
      <c r="G30">
        <v>6186</v>
      </c>
      <c r="I30" t="s">
        <v>447</v>
      </c>
      <c r="J30">
        <v>10</v>
      </c>
      <c r="K30">
        <v>-14833.297</v>
      </c>
      <c r="L30">
        <v>2695.7031999999999</v>
      </c>
      <c r="M30">
        <v>-20117.812000000002</v>
      </c>
      <c r="N30">
        <v>-9548.7816999999995</v>
      </c>
      <c r="O30">
        <v>6186</v>
      </c>
      <c r="P30">
        <f t="shared" si="0"/>
        <v>0</v>
      </c>
      <c r="R30" t="s">
        <v>459</v>
      </c>
      <c r="S30">
        <v>10</v>
      </c>
      <c r="T30">
        <v>-9938.5390000000007</v>
      </c>
      <c r="U30">
        <v>1920.1491000000001</v>
      </c>
      <c r="V30">
        <v>-13702.304</v>
      </c>
      <c r="W30">
        <v>-6174.7736999999997</v>
      </c>
      <c r="X30">
        <v>13311</v>
      </c>
      <c r="Z30">
        <v>2010</v>
      </c>
    </row>
    <row r="31" spans="1:28">
      <c r="A31" t="s">
        <v>448</v>
      </c>
      <c r="B31">
        <v>0</v>
      </c>
      <c r="C31">
        <v>0.61698843999999997</v>
      </c>
      <c r="D31">
        <v>4.8935550000000001E-2</v>
      </c>
      <c r="E31">
        <v>0.52105776000000004</v>
      </c>
      <c r="F31">
        <v>0.71291912999999996</v>
      </c>
      <c r="G31">
        <v>6186</v>
      </c>
      <c r="I31" t="s">
        <v>448</v>
      </c>
      <c r="J31">
        <v>0</v>
      </c>
      <c r="K31">
        <v>0.61698843999999997</v>
      </c>
      <c r="L31">
        <v>4.8935550000000001E-2</v>
      </c>
      <c r="M31">
        <v>0.52105776000000004</v>
      </c>
      <c r="N31">
        <v>0.71291912999999996</v>
      </c>
      <c r="O31">
        <v>6186</v>
      </c>
      <c r="P31">
        <f t="shared" si="0"/>
        <v>0</v>
      </c>
      <c r="R31" t="s">
        <v>549</v>
      </c>
      <c r="S31">
        <v>11</v>
      </c>
      <c r="T31">
        <v>0.65801383000000002</v>
      </c>
      <c r="U31">
        <v>6.5660789999999997E-2</v>
      </c>
      <c r="V31">
        <v>0.52930935000000001</v>
      </c>
      <c r="W31">
        <v>0.78671831000000003</v>
      </c>
      <c r="X31">
        <v>13311</v>
      </c>
      <c r="Y31" t="s">
        <v>49</v>
      </c>
    </row>
    <row r="32" spans="1:28">
      <c r="A32" t="s">
        <v>449</v>
      </c>
      <c r="B32">
        <v>1</v>
      </c>
      <c r="C32">
        <v>0.39915413999999999</v>
      </c>
      <c r="D32">
        <v>4.9184399999999996E-3</v>
      </c>
      <c r="E32">
        <v>0.38951228999999998</v>
      </c>
      <c r="F32">
        <v>0.40879599</v>
      </c>
      <c r="G32">
        <v>6186</v>
      </c>
      <c r="I32" t="s">
        <v>449</v>
      </c>
      <c r="J32">
        <v>1</v>
      </c>
      <c r="K32">
        <v>0.39915413999999999</v>
      </c>
      <c r="L32">
        <v>4.9184399999999996E-3</v>
      </c>
      <c r="M32">
        <v>0.38951228999999998</v>
      </c>
      <c r="N32">
        <v>0.40879599</v>
      </c>
      <c r="O32">
        <v>6186</v>
      </c>
      <c r="P32">
        <f t="shared" si="0"/>
        <v>0</v>
      </c>
      <c r="R32" t="s">
        <v>463</v>
      </c>
      <c r="S32">
        <v>0</v>
      </c>
      <c r="T32">
        <v>14182.558000000001</v>
      </c>
      <c r="U32">
        <v>1739.1369</v>
      </c>
      <c r="V32">
        <v>10773.597</v>
      </c>
      <c r="W32">
        <v>17591.519</v>
      </c>
      <c r="X32">
        <v>13086</v>
      </c>
    </row>
    <row r="33" spans="1:26" hidden="1">
      <c r="A33" t="s">
        <v>450</v>
      </c>
      <c r="B33">
        <v>20</v>
      </c>
      <c r="C33">
        <v>-0.21783431</v>
      </c>
      <c r="D33">
        <v>4.9321219999999999E-2</v>
      </c>
      <c r="E33">
        <v>-0.31452103999999997</v>
      </c>
      <c r="F33">
        <v>-0.12114757</v>
      </c>
      <c r="G33">
        <v>6186</v>
      </c>
      <c r="I33" t="s">
        <v>450</v>
      </c>
      <c r="J33">
        <v>20</v>
      </c>
      <c r="K33">
        <v>-0.21783431</v>
      </c>
      <c r="L33">
        <v>4.9321219999999999E-2</v>
      </c>
      <c r="M33">
        <v>-0.31452103999999997</v>
      </c>
      <c r="N33">
        <v>-0.12114757</v>
      </c>
      <c r="O33">
        <v>6186</v>
      </c>
      <c r="P33">
        <f t="shared" si="0"/>
        <v>0</v>
      </c>
      <c r="R33" t="s">
        <v>464</v>
      </c>
      <c r="S33">
        <v>1</v>
      </c>
      <c r="T33">
        <v>29346.253000000001</v>
      </c>
      <c r="U33">
        <v>273.79701</v>
      </c>
      <c r="V33">
        <v>28809.572</v>
      </c>
      <c r="W33">
        <v>29882.935000000001</v>
      </c>
      <c r="X33">
        <v>13086</v>
      </c>
    </row>
    <row r="34" spans="1:26" hidden="1">
      <c r="A34" t="s">
        <v>451</v>
      </c>
      <c r="B34">
        <v>0</v>
      </c>
      <c r="C34">
        <v>10343.115</v>
      </c>
      <c r="D34">
        <v>454.72406999999998</v>
      </c>
      <c r="E34">
        <v>9451.7957999999999</v>
      </c>
      <c r="F34">
        <v>11234.433999999999</v>
      </c>
      <c r="G34">
        <v>14152</v>
      </c>
      <c r="I34" t="s">
        <v>451</v>
      </c>
      <c r="J34">
        <v>0</v>
      </c>
      <c r="K34">
        <v>10343.115</v>
      </c>
      <c r="L34">
        <v>454.72406999999998</v>
      </c>
      <c r="M34">
        <v>9451.7957999999999</v>
      </c>
      <c r="N34">
        <v>11234.433999999999</v>
      </c>
      <c r="O34">
        <v>14152</v>
      </c>
      <c r="P34">
        <f t="shared" si="0"/>
        <v>0</v>
      </c>
      <c r="R34" t="s">
        <v>465</v>
      </c>
      <c r="S34">
        <v>10</v>
      </c>
      <c r="T34">
        <v>-15163.696</v>
      </c>
      <c r="U34">
        <v>1764.1041</v>
      </c>
      <c r="V34">
        <v>-18621.596000000001</v>
      </c>
      <c r="W34">
        <v>-11705.796</v>
      </c>
      <c r="X34">
        <v>13086</v>
      </c>
    </row>
    <row r="35" spans="1:26" hidden="1">
      <c r="A35" t="s">
        <v>452</v>
      </c>
      <c r="B35">
        <v>1</v>
      </c>
      <c r="C35">
        <v>29627.934000000001</v>
      </c>
      <c r="D35">
        <v>271.88774999999998</v>
      </c>
      <c r="E35">
        <v>29094.998</v>
      </c>
      <c r="F35">
        <v>30160.87</v>
      </c>
      <c r="G35">
        <v>14152</v>
      </c>
      <c r="I35" t="s">
        <v>452</v>
      </c>
      <c r="J35">
        <v>1</v>
      </c>
      <c r="K35">
        <v>29627.934000000001</v>
      </c>
      <c r="L35">
        <v>271.88774999999998</v>
      </c>
      <c r="M35">
        <v>29094.998</v>
      </c>
      <c r="N35">
        <v>30160.87</v>
      </c>
      <c r="O35">
        <v>14152</v>
      </c>
      <c r="P35">
        <f t="shared" si="0"/>
        <v>0</v>
      </c>
      <c r="R35" t="s">
        <v>550</v>
      </c>
      <c r="S35">
        <v>11</v>
      </c>
      <c r="T35">
        <v>0.48328342000000002</v>
      </c>
      <c r="U35">
        <v>5.9492929999999999E-2</v>
      </c>
      <c r="V35">
        <v>0.36666863</v>
      </c>
      <c r="W35">
        <v>0.59989820000000005</v>
      </c>
      <c r="X35">
        <v>13086</v>
      </c>
      <c r="Y35" t="s">
        <v>49</v>
      </c>
    </row>
    <row r="36" spans="1:26" hidden="1">
      <c r="A36" t="s">
        <v>453</v>
      </c>
      <c r="B36">
        <v>10</v>
      </c>
      <c r="C36">
        <v>-19284.819</v>
      </c>
      <c r="D36">
        <v>527.87833999999998</v>
      </c>
      <c r="E36">
        <v>-20319.53</v>
      </c>
      <c r="F36">
        <v>-18250.108</v>
      </c>
      <c r="G36">
        <v>14152</v>
      </c>
      <c r="I36" t="s">
        <v>453</v>
      </c>
      <c r="J36">
        <v>10</v>
      </c>
      <c r="K36">
        <v>-19284.819</v>
      </c>
      <c r="L36">
        <v>527.87833999999998</v>
      </c>
      <c r="M36">
        <v>-20319.53</v>
      </c>
      <c r="N36">
        <v>-18250.108</v>
      </c>
      <c r="O36">
        <v>14152</v>
      </c>
      <c r="P36">
        <f t="shared" si="0"/>
        <v>0</v>
      </c>
      <c r="R36" t="s">
        <v>469</v>
      </c>
      <c r="S36">
        <v>0</v>
      </c>
      <c r="T36">
        <v>12387.465</v>
      </c>
      <c r="U36">
        <v>1480.1206999999999</v>
      </c>
      <c r="V36">
        <v>9486.2127</v>
      </c>
      <c r="W36">
        <v>15288.716</v>
      </c>
      <c r="X36">
        <v>13078</v>
      </c>
      <c r="Z36">
        <v>2008</v>
      </c>
    </row>
    <row r="37" spans="1:26">
      <c r="A37" t="s">
        <v>454</v>
      </c>
      <c r="B37">
        <v>0</v>
      </c>
      <c r="C37">
        <v>0.54317278999999996</v>
      </c>
      <c r="D37">
        <v>1.217673E-2</v>
      </c>
      <c r="E37">
        <v>0.51930478999999996</v>
      </c>
      <c r="F37">
        <v>0.56704078999999996</v>
      </c>
      <c r="G37">
        <v>14152</v>
      </c>
      <c r="I37" t="s">
        <v>454</v>
      </c>
      <c r="J37">
        <v>0</v>
      </c>
      <c r="K37">
        <v>0.54317278999999996</v>
      </c>
      <c r="L37">
        <v>1.217673E-2</v>
      </c>
      <c r="M37">
        <v>0.51930478999999996</v>
      </c>
      <c r="N37">
        <v>0.56704078999999996</v>
      </c>
      <c r="O37">
        <v>14152</v>
      </c>
      <c r="P37">
        <f t="shared" si="0"/>
        <v>0</v>
      </c>
      <c r="R37" t="s">
        <v>470</v>
      </c>
      <c r="S37">
        <v>1</v>
      </c>
      <c r="T37">
        <v>28974.870999999999</v>
      </c>
      <c r="U37">
        <v>270.608</v>
      </c>
      <c r="V37">
        <v>28444.44</v>
      </c>
      <c r="W37">
        <v>29505.302</v>
      </c>
      <c r="X37">
        <v>13078</v>
      </c>
      <c r="Z37">
        <v>2009</v>
      </c>
    </row>
    <row r="38" spans="1:26">
      <c r="A38" t="s">
        <v>455</v>
      </c>
      <c r="B38">
        <v>1</v>
      </c>
      <c r="C38">
        <v>0.39474025000000001</v>
      </c>
      <c r="D38">
        <v>4.2061599999999996E-3</v>
      </c>
      <c r="E38">
        <v>0.38649561999999998</v>
      </c>
      <c r="F38">
        <v>0.40298488999999998</v>
      </c>
      <c r="G38">
        <v>14152</v>
      </c>
      <c r="I38" t="s">
        <v>455</v>
      </c>
      <c r="J38">
        <v>1</v>
      </c>
      <c r="K38">
        <v>0.39474025000000001</v>
      </c>
      <c r="L38">
        <v>4.2061599999999996E-3</v>
      </c>
      <c r="M38">
        <v>0.38649561999999998</v>
      </c>
      <c r="N38">
        <v>0.40298488999999998</v>
      </c>
      <c r="O38">
        <v>14152</v>
      </c>
      <c r="P38">
        <f t="shared" si="0"/>
        <v>0</v>
      </c>
      <c r="R38" t="s">
        <v>471</v>
      </c>
      <c r="S38">
        <v>10</v>
      </c>
      <c r="T38">
        <v>-16587.406999999999</v>
      </c>
      <c r="U38">
        <v>1507.8844999999999</v>
      </c>
      <c r="V38">
        <v>-19543.080000000002</v>
      </c>
      <c r="W38">
        <v>-13631.734</v>
      </c>
      <c r="X38">
        <v>13078</v>
      </c>
      <c r="Z38">
        <v>2010</v>
      </c>
    </row>
    <row r="39" spans="1:26" hidden="1">
      <c r="A39" t="s">
        <v>456</v>
      </c>
      <c r="B39">
        <v>20</v>
      </c>
      <c r="C39">
        <v>-0.14843254</v>
      </c>
      <c r="D39">
        <v>1.279742E-2</v>
      </c>
      <c r="E39">
        <v>-0.17351716</v>
      </c>
      <c r="F39">
        <v>-0.12334791000000001</v>
      </c>
      <c r="G39">
        <v>14152</v>
      </c>
      <c r="I39" t="s">
        <v>456</v>
      </c>
      <c r="J39">
        <v>20</v>
      </c>
      <c r="K39">
        <v>-0.14843254</v>
      </c>
      <c r="L39">
        <v>1.279742E-2</v>
      </c>
      <c r="M39">
        <v>-0.17351716</v>
      </c>
      <c r="N39">
        <v>-0.12334791000000001</v>
      </c>
      <c r="O39">
        <v>14152</v>
      </c>
      <c r="P39">
        <f t="shared" si="0"/>
        <v>0</v>
      </c>
      <c r="R39" t="s">
        <v>551</v>
      </c>
      <c r="S39">
        <v>11</v>
      </c>
      <c r="T39">
        <v>0.42752440000000003</v>
      </c>
      <c r="U39">
        <v>5.1287039999999999E-2</v>
      </c>
      <c r="V39">
        <v>0.32699433999999999</v>
      </c>
      <c r="W39">
        <v>0.52805446</v>
      </c>
      <c r="X39">
        <v>13078</v>
      </c>
      <c r="Y39" t="s">
        <v>49</v>
      </c>
    </row>
    <row r="40" spans="1:26" hidden="1">
      <c r="A40" t="s">
        <v>457</v>
      </c>
      <c r="B40">
        <v>0</v>
      </c>
      <c r="C40">
        <v>19122.691999999999</v>
      </c>
      <c r="D40">
        <v>1899.7329999999999</v>
      </c>
      <c r="E40">
        <v>15398.945</v>
      </c>
      <c r="F40">
        <v>22846.438999999998</v>
      </c>
      <c r="G40">
        <v>13311</v>
      </c>
      <c r="I40" t="s">
        <v>457</v>
      </c>
      <c r="J40">
        <v>0</v>
      </c>
      <c r="K40">
        <v>19122.691999999999</v>
      </c>
      <c r="L40">
        <v>1899.7329999999999</v>
      </c>
      <c r="M40">
        <v>15398.945</v>
      </c>
      <c r="N40">
        <v>22846.438999999998</v>
      </c>
      <c r="O40">
        <v>13311</v>
      </c>
      <c r="P40">
        <f t="shared" si="0"/>
        <v>0</v>
      </c>
      <c r="R40" t="s">
        <v>475</v>
      </c>
      <c r="S40">
        <v>0</v>
      </c>
      <c r="T40">
        <v>19550.813999999998</v>
      </c>
      <c r="U40">
        <v>3353.2836000000002</v>
      </c>
      <c r="V40">
        <v>12977.91</v>
      </c>
      <c r="W40">
        <v>26123.718000000001</v>
      </c>
      <c r="X40">
        <v>13511</v>
      </c>
    </row>
    <row r="41" spans="1:26" hidden="1">
      <c r="A41" t="s">
        <v>458</v>
      </c>
      <c r="B41">
        <v>1</v>
      </c>
      <c r="C41">
        <v>29061.231</v>
      </c>
      <c r="D41">
        <v>291.63063</v>
      </c>
      <c r="E41">
        <v>28489.593000000001</v>
      </c>
      <c r="F41">
        <v>29632.867999999999</v>
      </c>
      <c r="G41">
        <v>13311</v>
      </c>
      <c r="I41" t="s">
        <v>458</v>
      </c>
      <c r="J41">
        <v>1</v>
      </c>
      <c r="K41">
        <v>29061.231</v>
      </c>
      <c r="L41">
        <v>291.63063</v>
      </c>
      <c r="M41">
        <v>28489.593000000001</v>
      </c>
      <c r="N41">
        <v>29632.867999999999</v>
      </c>
      <c r="O41">
        <v>13311</v>
      </c>
      <c r="P41">
        <f t="shared" si="0"/>
        <v>0</v>
      </c>
      <c r="R41" t="s">
        <v>476</v>
      </c>
      <c r="S41">
        <v>1</v>
      </c>
      <c r="T41">
        <v>28668.517</v>
      </c>
      <c r="U41">
        <v>236.18887000000001</v>
      </c>
      <c r="V41">
        <v>28205.554</v>
      </c>
      <c r="W41">
        <v>29131.48</v>
      </c>
      <c r="X41">
        <v>13511</v>
      </c>
    </row>
    <row r="42" spans="1:26" hidden="1">
      <c r="A42" t="s">
        <v>459</v>
      </c>
      <c r="B42">
        <v>10</v>
      </c>
      <c r="C42">
        <v>-9938.5390000000007</v>
      </c>
      <c r="D42">
        <v>1920.1491000000001</v>
      </c>
      <c r="E42">
        <v>-13702.304</v>
      </c>
      <c r="F42">
        <v>-6174.7736999999997</v>
      </c>
      <c r="G42">
        <v>13311</v>
      </c>
      <c r="I42" t="s">
        <v>459</v>
      </c>
      <c r="J42">
        <v>10</v>
      </c>
      <c r="K42">
        <v>-9938.5390000000007</v>
      </c>
      <c r="L42">
        <v>1920.1491000000001</v>
      </c>
      <c r="M42">
        <v>-13702.304</v>
      </c>
      <c r="N42">
        <v>-6174.7736999999997</v>
      </c>
      <c r="O42">
        <v>13311</v>
      </c>
      <c r="P42">
        <f t="shared" si="0"/>
        <v>0</v>
      </c>
      <c r="R42" t="s">
        <v>477</v>
      </c>
      <c r="S42">
        <v>10</v>
      </c>
      <c r="T42">
        <v>-9117.7031000000006</v>
      </c>
      <c r="U42">
        <v>3367.2217999999998</v>
      </c>
      <c r="V42">
        <v>-15717.928</v>
      </c>
      <c r="W42">
        <v>-2517.4784</v>
      </c>
      <c r="X42">
        <v>13511</v>
      </c>
    </row>
    <row r="43" spans="1:26">
      <c r="A43" t="s">
        <v>460</v>
      </c>
      <c r="B43">
        <v>0</v>
      </c>
      <c r="C43">
        <v>0.58336480999999996</v>
      </c>
      <c r="D43">
        <v>3.0376759999999999E-2</v>
      </c>
      <c r="E43">
        <v>0.52382205000000004</v>
      </c>
      <c r="F43">
        <v>0.64290758000000003</v>
      </c>
      <c r="G43">
        <v>13311</v>
      </c>
      <c r="I43" t="s">
        <v>460</v>
      </c>
      <c r="J43">
        <v>0</v>
      </c>
      <c r="K43">
        <v>0.58336480999999996</v>
      </c>
      <c r="L43">
        <v>3.0376759999999999E-2</v>
      </c>
      <c r="M43">
        <v>0.52382205000000004</v>
      </c>
      <c r="N43">
        <v>0.64290758000000003</v>
      </c>
      <c r="O43">
        <v>13311</v>
      </c>
      <c r="P43">
        <f t="shared" si="0"/>
        <v>0</v>
      </c>
      <c r="R43" t="s">
        <v>552</v>
      </c>
      <c r="S43">
        <v>11</v>
      </c>
      <c r="T43">
        <v>0.68196111999999998</v>
      </c>
      <c r="U43">
        <v>0.11723647</v>
      </c>
      <c r="V43">
        <v>0.45216128</v>
      </c>
      <c r="W43">
        <v>0.91176095999999995</v>
      </c>
      <c r="X43">
        <v>13511</v>
      </c>
      <c r="Y43" t="s">
        <v>49</v>
      </c>
    </row>
    <row r="44" spans="1:26">
      <c r="A44" t="s">
        <v>461</v>
      </c>
      <c r="B44">
        <v>1</v>
      </c>
      <c r="C44">
        <v>0.41576876000000001</v>
      </c>
      <c r="D44">
        <v>4.5081699999999997E-3</v>
      </c>
      <c r="E44">
        <v>0.40693211000000001</v>
      </c>
      <c r="F44">
        <v>0.42460542000000001</v>
      </c>
      <c r="G44">
        <v>13311</v>
      </c>
      <c r="I44" t="s">
        <v>461</v>
      </c>
      <c r="J44">
        <v>1</v>
      </c>
      <c r="K44">
        <v>0.41576876000000001</v>
      </c>
      <c r="L44">
        <v>4.5081699999999997E-3</v>
      </c>
      <c r="M44">
        <v>0.40693211000000001</v>
      </c>
      <c r="N44">
        <v>0.42460542000000001</v>
      </c>
      <c r="O44">
        <v>13311</v>
      </c>
      <c r="P44">
        <f t="shared" si="0"/>
        <v>0</v>
      </c>
      <c r="R44" t="s">
        <v>481</v>
      </c>
      <c r="S44">
        <v>0</v>
      </c>
      <c r="T44">
        <v>14802.998</v>
      </c>
      <c r="U44">
        <v>610.86274000000003</v>
      </c>
      <c r="V44">
        <v>13605.591</v>
      </c>
      <c r="W44">
        <v>16000.405000000001</v>
      </c>
      <c r="X44">
        <v>10497</v>
      </c>
      <c r="Z44">
        <v>2008</v>
      </c>
    </row>
    <row r="45" spans="1:26" hidden="1">
      <c r="A45" t="s">
        <v>462</v>
      </c>
      <c r="B45">
        <v>20</v>
      </c>
      <c r="C45">
        <v>-0.16759605</v>
      </c>
      <c r="D45">
        <v>3.068887E-2</v>
      </c>
      <c r="E45">
        <v>-0.2277506</v>
      </c>
      <c r="F45">
        <v>-0.1074415</v>
      </c>
      <c r="G45">
        <v>13311</v>
      </c>
      <c r="I45" t="s">
        <v>462</v>
      </c>
      <c r="J45">
        <v>20</v>
      </c>
      <c r="K45">
        <v>-0.16759605</v>
      </c>
      <c r="L45">
        <v>3.068887E-2</v>
      </c>
      <c r="M45">
        <v>-0.2277506</v>
      </c>
      <c r="N45">
        <v>-0.1074415</v>
      </c>
      <c r="O45">
        <v>13311</v>
      </c>
      <c r="P45">
        <f t="shared" si="0"/>
        <v>0</v>
      </c>
      <c r="R45" t="s">
        <v>482</v>
      </c>
      <c r="S45">
        <v>1</v>
      </c>
      <c r="T45">
        <v>23983.487000000001</v>
      </c>
      <c r="U45">
        <v>228.37395000000001</v>
      </c>
      <c r="V45">
        <v>23535.830999999998</v>
      </c>
      <c r="W45">
        <v>24431.144</v>
      </c>
      <c r="X45">
        <v>10497</v>
      </c>
      <c r="Z45">
        <v>2009</v>
      </c>
    </row>
    <row r="46" spans="1:26" hidden="1">
      <c r="A46" t="s">
        <v>463</v>
      </c>
      <c r="B46">
        <v>0</v>
      </c>
      <c r="C46">
        <v>14182.558000000001</v>
      </c>
      <c r="D46">
        <v>1739.1369</v>
      </c>
      <c r="E46">
        <v>10773.597</v>
      </c>
      <c r="F46">
        <v>17591.519</v>
      </c>
      <c r="G46">
        <v>13086</v>
      </c>
      <c r="I46" t="s">
        <v>463</v>
      </c>
      <c r="J46">
        <v>0</v>
      </c>
      <c r="K46">
        <v>14182.558000000001</v>
      </c>
      <c r="L46">
        <v>1739.1369</v>
      </c>
      <c r="M46">
        <v>10773.597</v>
      </c>
      <c r="N46">
        <v>17591.519</v>
      </c>
      <c r="O46">
        <v>13086</v>
      </c>
      <c r="P46">
        <f t="shared" si="0"/>
        <v>0</v>
      </c>
      <c r="R46" t="s">
        <v>483</v>
      </c>
      <c r="S46">
        <v>10</v>
      </c>
      <c r="T46">
        <v>-9180.4887999999992</v>
      </c>
      <c r="U46">
        <v>655.91051000000004</v>
      </c>
      <c r="V46">
        <v>-10466.198</v>
      </c>
      <c r="W46">
        <v>-7894.7795999999998</v>
      </c>
      <c r="X46">
        <v>10497</v>
      </c>
      <c r="Z46">
        <v>2010</v>
      </c>
    </row>
    <row r="47" spans="1:26" hidden="1">
      <c r="A47" t="s">
        <v>464</v>
      </c>
      <c r="B47">
        <v>1</v>
      </c>
      <c r="C47">
        <v>29346.253000000001</v>
      </c>
      <c r="D47">
        <v>273.79701</v>
      </c>
      <c r="E47">
        <v>28809.572</v>
      </c>
      <c r="F47">
        <v>29882.935000000001</v>
      </c>
      <c r="G47">
        <v>13086</v>
      </c>
      <c r="I47" t="s">
        <v>464</v>
      </c>
      <c r="J47">
        <v>1</v>
      </c>
      <c r="K47">
        <v>29346.253000000001</v>
      </c>
      <c r="L47">
        <v>273.79701</v>
      </c>
      <c r="M47">
        <v>28809.572</v>
      </c>
      <c r="N47">
        <v>29882.935000000001</v>
      </c>
      <c r="O47">
        <v>13086</v>
      </c>
      <c r="P47">
        <f t="shared" si="0"/>
        <v>0</v>
      </c>
      <c r="R47" t="s">
        <v>553</v>
      </c>
      <c r="S47">
        <v>11</v>
      </c>
      <c r="T47">
        <v>0.61721625999999996</v>
      </c>
      <c r="U47">
        <v>2.6240019999999999E-2</v>
      </c>
      <c r="V47">
        <v>0.56578083000000001</v>
      </c>
      <c r="W47">
        <v>0.66865169999999996</v>
      </c>
      <c r="X47">
        <v>10497</v>
      </c>
      <c r="Y47" t="s">
        <v>53</v>
      </c>
    </row>
    <row r="48" spans="1:26" hidden="1">
      <c r="A48" t="s">
        <v>465</v>
      </c>
      <c r="B48">
        <v>10</v>
      </c>
      <c r="C48">
        <v>-15163.696</v>
      </c>
      <c r="D48">
        <v>1764.1041</v>
      </c>
      <c r="E48">
        <v>-18621.596000000001</v>
      </c>
      <c r="F48">
        <v>-11705.796</v>
      </c>
      <c r="G48">
        <v>13086</v>
      </c>
      <c r="I48" t="s">
        <v>465</v>
      </c>
      <c r="J48">
        <v>10</v>
      </c>
      <c r="K48">
        <v>-15163.696</v>
      </c>
      <c r="L48">
        <v>1764.1041</v>
      </c>
      <c r="M48">
        <v>-18621.596000000001</v>
      </c>
      <c r="N48">
        <v>-11705.796</v>
      </c>
      <c r="O48">
        <v>13086</v>
      </c>
      <c r="P48">
        <f t="shared" si="0"/>
        <v>0</v>
      </c>
      <c r="R48" t="s">
        <v>487</v>
      </c>
      <c r="S48">
        <v>0</v>
      </c>
      <c r="T48">
        <v>13703.862999999999</v>
      </c>
      <c r="U48">
        <v>500.57362999999998</v>
      </c>
      <c r="V48">
        <v>12722.643</v>
      </c>
      <c r="W48">
        <v>14685.083000000001</v>
      </c>
      <c r="X48">
        <v>10417</v>
      </c>
    </row>
    <row r="49" spans="1:25">
      <c r="A49" t="s">
        <v>466</v>
      </c>
      <c r="B49">
        <v>0</v>
      </c>
      <c r="C49">
        <v>0.63210867000000004</v>
      </c>
      <c r="D49">
        <v>3.529318E-2</v>
      </c>
      <c r="E49">
        <v>0.56292892000000005</v>
      </c>
      <c r="F49">
        <v>0.70128842999999996</v>
      </c>
      <c r="G49">
        <v>13086</v>
      </c>
      <c r="I49" t="s">
        <v>466</v>
      </c>
      <c r="J49">
        <v>0</v>
      </c>
      <c r="K49">
        <v>0.63210867000000004</v>
      </c>
      <c r="L49">
        <v>3.529318E-2</v>
      </c>
      <c r="M49">
        <v>0.56292892000000005</v>
      </c>
      <c r="N49">
        <v>0.70128842999999996</v>
      </c>
      <c r="O49">
        <v>13086</v>
      </c>
      <c r="P49">
        <f t="shared" si="0"/>
        <v>0</v>
      </c>
      <c r="R49" t="s">
        <v>488</v>
      </c>
      <c r="S49">
        <v>1</v>
      </c>
      <c r="T49">
        <v>26992.642</v>
      </c>
      <c r="U49">
        <v>278.79888999999997</v>
      </c>
      <c r="V49">
        <v>26446.142</v>
      </c>
      <c r="W49">
        <v>27539.141</v>
      </c>
      <c r="X49">
        <v>10417</v>
      </c>
    </row>
    <row r="50" spans="1:25">
      <c r="A50" t="s">
        <v>467</v>
      </c>
      <c r="B50">
        <v>1</v>
      </c>
      <c r="C50">
        <v>0.40635682000000001</v>
      </c>
      <c r="D50">
        <v>4.0975100000000004E-3</v>
      </c>
      <c r="E50">
        <v>0.39832509999999999</v>
      </c>
      <c r="F50">
        <v>0.41438854000000003</v>
      </c>
      <c r="G50">
        <v>13086</v>
      </c>
      <c r="I50" t="s">
        <v>467</v>
      </c>
      <c r="J50">
        <v>1</v>
      </c>
      <c r="K50">
        <v>0.40635682000000001</v>
      </c>
      <c r="L50">
        <v>4.0975100000000004E-3</v>
      </c>
      <c r="M50">
        <v>0.39832509999999999</v>
      </c>
      <c r="N50">
        <v>0.41438854000000003</v>
      </c>
      <c r="O50">
        <v>13086</v>
      </c>
      <c r="P50">
        <f t="shared" si="0"/>
        <v>0</v>
      </c>
      <c r="R50" t="s">
        <v>489</v>
      </c>
      <c r="S50">
        <v>10</v>
      </c>
      <c r="T50">
        <v>-13288.779</v>
      </c>
      <c r="U50">
        <v>572.67525999999998</v>
      </c>
      <c r="V50">
        <v>-14411.332</v>
      </c>
      <c r="W50">
        <v>-12166.225</v>
      </c>
      <c r="X50">
        <v>10417</v>
      </c>
    </row>
    <row r="51" spans="1:25" hidden="1">
      <c r="A51" t="s">
        <v>468</v>
      </c>
      <c r="B51">
        <v>20</v>
      </c>
      <c r="C51">
        <v>-0.22575185</v>
      </c>
      <c r="D51">
        <v>3.5576499999999997E-2</v>
      </c>
      <c r="E51">
        <v>-0.29548695000000003</v>
      </c>
      <c r="F51">
        <v>-0.15601675000000001</v>
      </c>
      <c r="G51">
        <v>13086</v>
      </c>
      <c r="I51" t="s">
        <v>468</v>
      </c>
      <c r="J51">
        <v>20</v>
      </c>
      <c r="K51">
        <v>-0.22575185</v>
      </c>
      <c r="L51">
        <v>3.5576499999999997E-2</v>
      </c>
      <c r="M51">
        <v>-0.29548695000000003</v>
      </c>
      <c r="N51">
        <v>-0.15601675000000001</v>
      </c>
      <c r="O51">
        <v>13086</v>
      </c>
      <c r="P51">
        <f t="shared" si="0"/>
        <v>0</v>
      </c>
      <c r="R51" t="s">
        <v>554</v>
      </c>
      <c r="S51">
        <v>11</v>
      </c>
      <c r="T51">
        <v>0.50768884000000003</v>
      </c>
      <c r="U51">
        <v>1.926568E-2</v>
      </c>
      <c r="V51">
        <v>0.46992442000000001</v>
      </c>
      <c r="W51">
        <v>0.54545326999999999</v>
      </c>
      <c r="X51">
        <v>10417</v>
      </c>
      <c r="Y51" t="s">
        <v>53</v>
      </c>
    </row>
    <row r="52" spans="1:25" hidden="1">
      <c r="A52" t="s">
        <v>469</v>
      </c>
      <c r="B52">
        <v>0</v>
      </c>
      <c r="C52">
        <v>12377.491</v>
      </c>
      <c r="D52">
        <v>1480.3113000000001</v>
      </c>
      <c r="E52">
        <v>9475.8657999999996</v>
      </c>
      <c r="F52">
        <v>15279.116</v>
      </c>
      <c r="G52">
        <v>13078</v>
      </c>
      <c r="I52" t="s">
        <v>469</v>
      </c>
      <c r="J52">
        <v>0</v>
      </c>
      <c r="K52">
        <v>12387.465</v>
      </c>
      <c r="L52">
        <v>1480.1206999999999</v>
      </c>
      <c r="M52">
        <v>9486.2127</v>
      </c>
      <c r="N52">
        <v>15288.716</v>
      </c>
      <c r="O52">
        <v>13078</v>
      </c>
      <c r="P52">
        <f t="shared" si="0"/>
        <v>9.9740000000001601</v>
      </c>
      <c r="R52" t="s">
        <v>493</v>
      </c>
      <c r="S52">
        <v>0</v>
      </c>
      <c r="T52">
        <v>18341.156999999999</v>
      </c>
      <c r="U52">
        <v>540.58851000000004</v>
      </c>
      <c r="V52">
        <v>17281.502</v>
      </c>
      <c r="W52">
        <v>19400.812000000002</v>
      </c>
      <c r="X52">
        <v>10602</v>
      </c>
    </row>
    <row r="53" spans="1:25" hidden="1">
      <c r="A53" t="s">
        <v>470</v>
      </c>
      <c r="B53">
        <v>1</v>
      </c>
      <c r="C53">
        <v>28955.668000000001</v>
      </c>
      <c r="D53">
        <v>271.21553</v>
      </c>
      <c r="E53">
        <v>28424.045999999998</v>
      </c>
      <c r="F53">
        <v>29487.29</v>
      </c>
      <c r="G53">
        <v>13078</v>
      </c>
      <c r="I53" t="s">
        <v>470</v>
      </c>
      <c r="J53">
        <v>1</v>
      </c>
      <c r="K53">
        <v>28974.870999999999</v>
      </c>
      <c r="L53">
        <v>270.608</v>
      </c>
      <c r="M53">
        <v>28444.44</v>
      </c>
      <c r="N53">
        <v>29505.302</v>
      </c>
      <c r="O53">
        <v>13078</v>
      </c>
      <c r="P53">
        <f t="shared" si="0"/>
        <v>19.202999999997701</v>
      </c>
      <c r="R53" t="s">
        <v>494</v>
      </c>
      <c r="S53">
        <v>1</v>
      </c>
      <c r="T53">
        <v>27349.491999999998</v>
      </c>
      <c r="U53">
        <v>298.57537000000002</v>
      </c>
      <c r="V53">
        <v>26764.227999999999</v>
      </c>
      <c r="W53">
        <v>27934.756000000001</v>
      </c>
      <c r="X53">
        <v>10602</v>
      </c>
    </row>
    <row r="54" spans="1:25" hidden="1">
      <c r="A54" t="s">
        <v>471</v>
      </c>
      <c r="B54">
        <v>10</v>
      </c>
      <c r="C54">
        <v>-16578.177</v>
      </c>
      <c r="D54">
        <v>1508.1741999999999</v>
      </c>
      <c r="E54">
        <v>-19534.418000000001</v>
      </c>
      <c r="F54">
        <v>-13621.936</v>
      </c>
      <c r="G54">
        <v>13078</v>
      </c>
      <c r="I54" t="s">
        <v>471</v>
      </c>
      <c r="J54">
        <v>10</v>
      </c>
      <c r="K54">
        <v>-16587.406999999999</v>
      </c>
      <c r="L54">
        <v>1507.8844999999999</v>
      </c>
      <c r="M54">
        <v>-19543.080000000002</v>
      </c>
      <c r="N54">
        <v>-13631.734</v>
      </c>
      <c r="O54">
        <v>13078</v>
      </c>
      <c r="P54">
        <f t="shared" si="0"/>
        <v>-9.2299999999995634</v>
      </c>
      <c r="R54" t="s">
        <v>495</v>
      </c>
      <c r="S54">
        <v>10</v>
      </c>
      <c r="T54">
        <v>-9008.3348000000005</v>
      </c>
      <c r="U54">
        <v>614.75174000000004</v>
      </c>
      <c r="V54">
        <v>-10213.364</v>
      </c>
      <c r="W54">
        <v>-7803.3059999999996</v>
      </c>
      <c r="X54">
        <v>10602</v>
      </c>
    </row>
    <row r="55" spans="1:25">
      <c r="A55" t="s">
        <v>472</v>
      </c>
      <c r="B55">
        <v>0</v>
      </c>
      <c r="C55">
        <v>0.60488394000000001</v>
      </c>
      <c r="D55">
        <v>2.6418799999999999E-2</v>
      </c>
      <c r="E55">
        <v>0.55309925000000004</v>
      </c>
      <c r="F55">
        <v>0.65666862999999998</v>
      </c>
      <c r="G55">
        <v>13078</v>
      </c>
      <c r="I55" t="s">
        <v>472</v>
      </c>
      <c r="J55">
        <v>0</v>
      </c>
      <c r="K55">
        <v>0.60359492999999997</v>
      </c>
      <c r="L55">
        <v>2.632017E-2</v>
      </c>
      <c r="M55">
        <v>0.55200357</v>
      </c>
      <c r="N55">
        <v>0.65518628999999995</v>
      </c>
      <c r="O55">
        <v>13078</v>
      </c>
      <c r="P55">
        <f t="shared" si="0"/>
        <v>-1.2890100000000349E-3</v>
      </c>
      <c r="R55" t="s">
        <v>555</v>
      </c>
      <c r="S55">
        <v>11</v>
      </c>
      <c r="T55">
        <v>0.67062149000000004</v>
      </c>
      <c r="U55">
        <v>2.1004459999999999E-2</v>
      </c>
      <c r="V55">
        <v>0.62944880999999997</v>
      </c>
      <c r="W55">
        <v>0.71179417</v>
      </c>
      <c r="X55">
        <v>10602</v>
      </c>
      <c r="Y55" t="s">
        <v>53</v>
      </c>
    </row>
    <row r="56" spans="1:25">
      <c r="A56" t="s">
        <v>473</v>
      </c>
      <c r="B56">
        <v>1</v>
      </c>
      <c r="C56">
        <v>0.40674490000000002</v>
      </c>
      <c r="D56">
        <v>4.2571400000000004E-3</v>
      </c>
      <c r="E56">
        <v>0.39840027</v>
      </c>
      <c r="F56">
        <v>0.41508951999999999</v>
      </c>
      <c r="G56">
        <v>13078</v>
      </c>
      <c r="I56" t="s">
        <v>473</v>
      </c>
      <c r="J56">
        <v>1</v>
      </c>
      <c r="K56">
        <v>0.40581281000000002</v>
      </c>
      <c r="L56">
        <v>4.1857600000000002E-3</v>
      </c>
      <c r="M56">
        <v>0.39760811000000001</v>
      </c>
      <c r="N56">
        <v>0.41401752000000003</v>
      </c>
      <c r="O56">
        <v>13078</v>
      </c>
      <c r="P56">
        <f t="shared" si="0"/>
        <v>-9.3208999999999653E-4</v>
      </c>
      <c r="R56" t="s">
        <v>499</v>
      </c>
      <c r="S56">
        <v>0</v>
      </c>
      <c r="T56">
        <v>22824.21</v>
      </c>
      <c r="U56">
        <v>674.87698</v>
      </c>
      <c r="V56">
        <v>21501.330999999998</v>
      </c>
      <c r="W56">
        <v>24147.09</v>
      </c>
      <c r="X56">
        <v>11043</v>
      </c>
    </row>
    <row r="57" spans="1:25" hidden="1">
      <c r="A57" t="s">
        <v>474</v>
      </c>
      <c r="B57">
        <v>20</v>
      </c>
      <c r="C57">
        <v>-0.19813905000000001</v>
      </c>
      <c r="D57">
        <v>2.6776319999999999E-2</v>
      </c>
      <c r="E57">
        <v>-0.25062452000000002</v>
      </c>
      <c r="F57">
        <v>-0.14565357000000001</v>
      </c>
      <c r="G57">
        <v>13078</v>
      </c>
      <c r="I57" t="s">
        <v>474</v>
      </c>
      <c r="J57">
        <v>20</v>
      </c>
      <c r="K57">
        <v>-0.19778212000000001</v>
      </c>
      <c r="L57">
        <v>2.6668339999999999E-2</v>
      </c>
      <c r="M57">
        <v>-0.25005593999999998</v>
      </c>
      <c r="N57">
        <v>-0.14550830000000001</v>
      </c>
      <c r="O57">
        <v>13078</v>
      </c>
      <c r="P57">
        <f t="shared" si="0"/>
        <v>3.569300000000053E-4</v>
      </c>
      <c r="R57" t="s">
        <v>500</v>
      </c>
      <c r="S57">
        <v>1</v>
      </c>
      <c r="T57">
        <v>27109.146000000001</v>
      </c>
      <c r="U57">
        <v>279.44972000000001</v>
      </c>
      <c r="V57">
        <v>26561.374</v>
      </c>
      <c r="W57">
        <v>27656.917000000001</v>
      </c>
      <c r="X57">
        <v>11043</v>
      </c>
    </row>
    <row r="58" spans="1:25" hidden="1">
      <c r="A58" t="s">
        <v>475</v>
      </c>
      <c r="B58">
        <v>0</v>
      </c>
      <c r="C58">
        <v>19550.813999999998</v>
      </c>
      <c r="D58">
        <v>3353.2836000000002</v>
      </c>
      <c r="E58">
        <v>12977.91</v>
      </c>
      <c r="F58">
        <v>26123.718000000001</v>
      </c>
      <c r="G58">
        <v>13511</v>
      </c>
      <c r="I58" t="s">
        <v>475</v>
      </c>
      <c r="J58">
        <v>0</v>
      </c>
      <c r="K58">
        <v>19550.813999999998</v>
      </c>
      <c r="L58">
        <v>3353.2836000000002</v>
      </c>
      <c r="M58">
        <v>12977.91</v>
      </c>
      <c r="N58">
        <v>26123.718000000001</v>
      </c>
      <c r="O58">
        <v>13511</v>
      </c>
      <c r="P58">
        <f t="shared" si="0"/>
        <v>0</v>
      </c>
      <c r="R58" t="s">
        <v>501</v>
      </c>
      <c r="S58">
        <v>10</v>
      </c>
      <c r="T58">
        <v>-4284.9354999999996</v>
      </c>
      <c r="U58">
        <v>727.65148999999997</v>
      </c>
      <c r="V58">
        <v>-5711.2624999999998</v>
      </c>
      <c r="W58">
        <v>-2858.6084000000001</v>
      </c>
      <c r="X58">
        <v>11043</v>
      </c>
    </row>
    <row r="59" spans="1:25" hidden="1">
      <c r="A59" t="s">
        <v>476</v>
      </c>
      <c r="B59">
        <v>1</v>
      </c>
      <c r="C59">
        <v>28666.059000000001</v>
      </c>
      <c r="D59">
        <v>236.21539000000001</v>
      </c>
      <c r="E59">
        <v>28203.044000000002</v>
      </c>
      <c r="F59">
        <v>29129.075000000001</v>
      </c>
      <c r="G59">
        <v>13511</v>
      </c>
      <c r="I59" t="s">
        <v>476</v>
      </c>
      <c r="J59">
        <v>1</v>
      </c>
      <c r="K59">
        <v>28668.517</v>
      </c>
      <c r="L59">
        <v>236.18887000000001</v>
      </c>
      <c r="M59">
        <v>28205.554</v>
      </c>
      <c r="N59">
        <v>29131.48</v>
      </c>
      <c r="O59">
        <v>13511</v>
      </c>
      <c r="P59">
        <f t="shared" si="0"/>
        <v>2.4579999999987194</v>
      </c>
      <c r="R59" t="s">
        <v>556</v>
      </c>
      <c r="S59">
        <v>11</v>
      </c>
      <c r="T59">
        <v>0.84193764000000004</v>
      </c>
      <c r="U59">
        <v>2.627562E-2</v>
      </c>
      <c r="V59">
        <v>0.79043273000000003</v>
      </c>
      <c r="W59">
        <v>0.89344254999999995</v>
      </c>
      <c r="X59">
        <v>11043</v>
      </c>
      <c r="Y59" t="s">
        <v>53</v>
      </c>
    </row>
    <row r="60" spans="1:25" hidden="1">
      <c r="A60" t="s">
        <v>477</v>
      </c>
      <c r="B60">
        <v>10</v>
      </c>
      <c r="C60">
        <v>-9115.2453999999998</v>
      </c>
      <c r="D60">
        <v>3367.2238000000002</v>
      </c>
      <c r="E60">
        <v>-15715.474</v>
      </c>
      <c r="F60">
        <v>-2515.0167999999999</v>
      </c>
      <c r="G60">
        <v>13511</v>
      </c>
      <c r="I60" t="s">
        <v>477</v>
      </c>
      <c r="J60">
        <v>10</v>
      </c>
      <c r="K60">
        <v>-9117.7031000000006</v>
      </c>
      <c r="L60">
        <v>3367.2217999999998</v>
      </c>
      <c r="M60">
        <v>-15717.928</v>
      </c>
      <c r="N60">
        <v>-2517.4784</v>
      </c>
      <c r="O60">
        <v>13511</v>
      </c>
      <c r="P60">
        <f t="shared" si="0"/>
        <v>-2.4577000000008411</v>
      </c>
      <c r="R60" t="s">
        <v>505</v>
      </c>
      <c r="S60">
        <v>0</v>
      </c>
      <c r="T60">
        <v>25829.757000000001</v>
      </c>
      <c r="U60">
        <v>822.46767999999997</v>
      </c>
      <c r="V60">
        <v>24217.578000000001</v>
      </c>
      <c r="W60">
        <v>27441.936000000002</v>
      </c>
      <c r="X60">
        <v>11359</v>
      </c>
    </row>
    <row r="61" spans="1:25">
      <c r="A61" t="s">
        <v>478</v>
      </c>
      <c r="B61">
        <v>0</v>
      </c>
      <c r="C61">
        <v>0.61500549000000004</v>
      </c>
      <c r="D61">
        <v>5.1869940000000003E-2</v>
      </c>
      <c r="E61">
        <v>0.51333317000000001</v>
      </c>
      <c r="F61">
        <v>0.71667782000000002</v>
      </c>
      <c r="G61">
        <v>13511</v>
      </c>
      <c r="I61" t="s">
        <v>478</v>
      </c>
      <c r="J61">
        <v>0</v>
      </c>
      <c r="K61">
        <v>0.61500549000000004</v>
      </c>
      <c r="L61">
        <v>5.1869940000000003E-2</v>
      </c>
      <c r="M61">
        <v>0.51333317000000001</v>
      </c>
      <c r="N61">
        <v>0.71667782000000002</v>
      </c>
      <c r="O61">
        <v>13511</v>
      </c>
      <c r="P61">
        <f t="shared" si="0"/>
        <v>0</v>
      </c>
      <c r="R61" t="s">
        <v>506</v>
      </c>
      <c r="S61">
        <v>1</v>
      </c>
      <c r="T61">
        <v>28027.564999999999</v>
      </c>
      <c r="U61">
        <v>339.97514000000001</v>
      </c>
      <c r="V61">
        <v>27361.154999999999</v>
      </c>
      <c r="W61">
        <v>28693.974999999999</v>
      </c>
      <c r="X61">
        <v>11359</v>
      </c>
    </row>
    <row r="62" spans="1:25">
      <c r="A62" t="s">
        <v>479</v>
      </c>
      <c r="B62">
        <v>1</v>
      </c>
      <c r="C62">
        <v>0.40644585999999999</v>
      </c>
      <c r="D62">
        <v>3.51301E-3</v>
      </c>
      <c r="E62">
        <v>0.39955985999999999</v>
      </c>
      <c r="F62">
        <v>0.41333185</v>
      </c>
      <c r="G62">
        <v>13511</v>
      </c>
      <c r="I62" t="s">
        <v>479</v>
      </c>
      <c r="J62">
        <v>1</v>
      </c>
      <c r="K62">
        <v>0.40632531</v>
      </c>
      <c r="L62">
        <v>3.5102000000000002E-3</v>
      </c>
      <c r="M62">
        <v>0.39944484000000002</v>
      </c>
      <c r="N62">
        <v>0.41320579000000002</v>
      </c>
      <c r="O62">
        <v>13511</v>
      </c>
      <c r="P62">
        <f t="shared" si="0"/>
        <v>-1.2054999999999705E-4</v>
      </c>
      <c r="R62" t="s">
        <v>507</v>
      </c>
      <c r="S62">
        <v>10</v>
      </c>
      <c r="T62">
        <v>-2197.8085999999998</v>
      </c>
      <c r="U62">
        <v>881.46136000000001</v>
      </c>
      <c r="V62">
        <v>-3925.6251999999999</v>
      </c>
      <c r="W62">
        <v>-469.99198000000001</v>
      </c>
      <c r="X62">
        <v>11359</v>
      </c>
    </row>
    <row r="63" spans="1:25" hidden="1">
      <c r="A63" t="s">
        <v>480</v>
      </c>
      <c r="B63">
        <v>20</v>
      </c>
      <c r="C63">
        <v>-0.20855963999999999</v>
      </c>
      <c r="D63">
        <v>5.190703E-2</v>
      </c>
      <c r="E63">
        <v>-0.31030467</v>
      </c>
      <c r="F63">
        <v>-0.10681461</v>
      </c>
      <c r="G63">
        <v>13511</v>
      </c>
      <c r="I63" t="s">
        <v>480</v>
      </c>
      <c r="J63">
        <v>20</v>
      </c>
      <c r="K63">
        <v>-0.20868017999999999</v>
      </c>
      <c r="L63">
        <v>5.1906809999999998E-2</v>
      </c>
      <c r="M63">
        <v>-0.31042478000000001</v>
      </c>
      <c r="N63">
        <v>-0.10693558</v>
      </c>
      <c r="O63">
        <v>13511</v>
      </c>
      <c r="P63">
        <f t="shared" si="0"/>
        <v>-1.2054000000000231E-4</v>
      </c>
      <c r="R63" t="s">
        <v>557</v>
      </c>
      <c r="S63">
        <v>11</v>
      </c>
      <c r="T63">
        <v>0.92158403</v>
      </c>
      <c r="U63">
        <v>3.111949E-2</v>
      </c>
      <c r="V63">
        <v>0.86058446</v>
      </c>
      <c r="W63">
        <v>0.98258361000000005</v>
      </c>
      <c r="X63">
        <v>11359</v>
      </c>
      <c r="Y63" t="s">
        <v>53</v>
      </c>
    </row>
    <row r="64" spans="1:25" hidden="1">
      <c r="A64" t="s">
        <v>481</v>
      </c>
      <c r="B64">
        <v>0</v>
      </c>
      <c r="C64">
        <v>14802.998</v>
      </c>
      <c r="D64">
        <v>610.86274000000003</v>
      </c>
      <c r="E64">
        <v>13605.591</v>
      </c>
      <c r="F64">
        <v>16000.405000000001</v>
      </c>
      <c r="G64">
        <v>10497</v>
      </c>
      <c r="I64" t="s">
        <v>481</v>
      </c>
      <c r="J64">
        <v>0</v>
      </c>
      <c r="K64">
        <v>14802.998</v>
      </c>
      <c r="L64">
        <v>610.86274000000003</v>
      </c>
      <c r="M64">
        <v>13605.591</v>
      </c>
      <c r="N64">
        <v>16000.405000000001</v>
      </c>
      <c r="O64">
        <v>10497</v>
      </c>
      <c r="P64">
        <f t="shared" si="0"/>
        <v>0</v>
      </c>
      <c r="R64" t="s">
        <v>511</v>
      </c>
      <c r="S64">
        <v>0</v>
      </c>
      <c r="T64">
        <v>30160.478999999999</v>
      </c>
      <c r="U64">
        <v>1548.4648999999999</v>
      </c>
      <c r="V64">
        <v>27125.147000000001</v>
      </c>
      <c r="W64">
        <v>33195.811000000002</v>
      </c>
      <c r="X64">
        <v>9274</v>
      </c>
    </row>
    <row r="65" spans="1:28" hidden="1">
      <c r="A65" t="s">
        <v>482</v>
      </c>
      <c r="B65">
        <v>1</v>
      </c>
      <c r="C65">
        <v>23983.487000000001</v>
      </c>
      <c r="D65">
        <v>228.37395000000001</v>
      </c>
      <c r="E65">
        <v>23535.830999999998</v>
      </c>
      <c r="F65">
        <v>24431.144</v>
      </c>
      <c r="G65">
        <v>10497</v>
      </c>
      <c r="I65" t="s">
        <v>482</v>
      </c>
      <c r="J65">
        <v>1</v>
      </c>
      <c r="K65">
        <v>23983.487000000001</v>
      </c>
      <c r="L65">
        <v>228.37395000000001</v>
      </c>
      <c r="M65">
        <v>23535.830999999998</v>
      </c>
      <c r="N65">
        <v>24431.144</v>
      </c>
      <c r="O65">
        <v>10497</v>
      </c>
      <c r="P65">
        <f t="shared" si="0"/>
        <v>0</v>
      </c>
      <c r="R65" t="s">
        <v>512</v>
      </c>
      <c r="S65">
        <v>1</v>
      </c>
      <c r="T65">
        <v>34562.131999999998</v>
      </c>
      <c r="U65">
        <v>399.91413</v>
      </c>
      <c r="V65">
        <v>33778.213000000003</v>
      </c>
      <c r="W65">
        <v>35346.052000000003</v>
      </c>
      <c r="X65">
        <v>9274</v>
      </c>
    </row>
    <row r="66" spans="1:28" hidden="1">
      <c r="A66" t="s">
        <v>483</v>
      </c>
      <c r="B66">
        <v>10</v>
      </c>
      <c r="C66">
        <v>-9180.4887999999992</v>
      </c>
      <c r="D66">
        <v>655.91051000000004</v>
      </c>
      <c r="E66">
        <v>-10466.198</v>
      </c>
      <c r="F66">
        <v>-7894.7795999999998</v>
      </c>
      <c r="G66">
        <v>10497</v>
      </c>
      <c r="I66" t="s">
        <v>483</v>
      </c>
      <c r="J66">
        <v>10</v>
      </c>
      <c r="K66">
        <v>-9180.4887999999992</v>
      </c>
      <c r="L66">
        <v>655.91051000000004</v>
      </c>
      <c r="M66">
        <v>-10466.198</v>
      </c>
      <c r="N66">
        <v>-7894.7795999999998</v>
      </c>
      <c r="O66">
        <v>10497</v>
      </c>
      <c r="P66">
        <f t="shared" si="0"/>
        <v>0</v>
      </c>
      <c r="R66" t="s">
        <v>513</v>
      </c>
      <c r="S66">
        <v>10</v>
      </c>
      <c r="T66">
        <v>-4401.6532999999999</v>
      </c>
      <c r="U66">
        <v>1593.1548</v>
      </c>
      <c r="V66">
        <v>-7524.5870000000004</v>
      </c>
      <c r="W66">
        <v>-1278.7195999999999</v>
      </c>
      <c r="X66">
        <v>9274</v>
      </c>
    </row>
    <row r="67" spans="1:28">
      <c r="A67" t="s">
        <v>484</v>
      </c>
      <c r="B67">
        <v>0</v>
      </c>
      <c r="C67">
        <v>0.45051036</v>
      </c>
      <c r="D67">
        <v>1.7955229999999999E-2</v>
      </c>
      <c r="E67">
        <v>0.41531469999999998</v>
      </c>
      <c r="F67">
        <v>0.48570603000000001</v>
      </c>
      <c r="G67">
        <v>10497</v>
      </c>
      <c r="I67" t="s">
        <v>484</v>
      </c>
      <c r="J67">
        <v>0</v>
      </c>
      <c r="K67">
        <v>0.45051036</v>
      </c>
      <c r="L67">
        <v>1.7955229999999999E-2</v>
      </c>
      <c r="M67">
        <v>0.41531469999999998</v>
      </c>
      <c r="N67">
        <v>0.48570603000000001</v>
      </c>
      <c r="O67">
        <v>10497</v>
      </c>
      <c r="P67">
        <f t="shared" si="0"/>
        <v>0</v>
      </c>
      <c r="R67" t="s">
        <v>558</v>
      </c>
      <c r="S67">
        <v>11</v>
      </c>
      <c r="T67">
        <v>0.87264520000000001</v>
      </c>
      <c r="U67">
        <v>4.5770480000000002E-2</v>
      </c>
      <c r="V67">
        <v>0.78292499999999998</v>
      </c>
      <c r="W67">
        <v>0.96236540000000004</v>
      </c>
      <c r="X67">
        <v>9274</v>
      </c>
      <c r="Y67" t="s">
        <v>86</v>
      </c>
    </row>
    <row r="68" spans="1:28">
      <c r="A68" t="s">
        <v>485</v>
      </c>
      <c r="B68">
        <v>1</v>
      </c>
      <c r="C68">
        <v>0.35528346</v>
      </c>
      <c r="D68">
        <v>4.4226300000000003E-3</v>
      </c>
      <c r="E68">
        <v>0.34661427</v>
      </c>
      <c r="F68">
        <v>0.36395264999999999</v>
      </c>
      <c r="G68">
        <v>10497</v>
      </c>
      <c r="I68" t="s">
        <v>485</v>
      </c>
      <c r="J68">
        <v>1</v>
      </c>
      <c r="K68">
        <v>0.35528346</v>
      </c>
      <c r="L68">
        <v>4.4226300000000003E-3</v>
      </c>
      <c r="M68">
        <v>0.34661427</v>
      </c>
      <c r="N68">
        <v>0.36395264999999999</v>
      </c>
      <c r="O68">
        <v>10497</v>
      </c>
      <c r="P68">
        <f t="shared" si="0"/>
        <v>0</v>
      </c>
      <c r="R68" t="s">
        <v>517</v>
      </c>
      <c r="S68">
        <v>0</v>
      </c>
      <c r="T68">
        <v>22214.647000000001</v>
      </c>
      <c r="U68">
        <v>2522.7321999999999</v>
      </c>
      <c r="V68">
        <v>17269.512999999999</v>
      </c>
      <c r="W68">
        <v>27159.780999999999</v>
      </c>
      <c r="X68">
        <v>8934</v>
      </c>
    </row>
    <row r="69" spans="1:28" hidden="1">
      <c r="A69" t="s">
        <v>486</v>
      </c>
      <c r="B69">
        <v>20</v>
      </c>
      <c r="C69">
        <v>-9.5226900000000003E-2</v>
      </c>
      <c r="D69">
        <v>1.8437169999999999E-2</v>
      </c>
      <c r="E69">
        <v>-0.13136726000000001</v>
      </c>
      <c r="F69">
        <v>-5.908654E-2</v>
      </c>
      <c r="G69">
        <v>10497</v>
      </c>
      <c r="I69" t="s">
        <v>486</v>
      </c>
      <c r="J69">
        <v>20</v>
      </c>
      <c r="K69">
        <v>-9.5226900000000003E-2</v>
      </c>
      <c r="L69">
        <v>1.8437169999999999E-2</v>
      </c>
      <c r="M69">
        <v>-0.13136726000000001</v>
      </c>
      <c r="N69">
        <v>-5.908654E-2</v>
      </c>
      <c r="O69">
        <v>10497</v>
      </c>
      <c r="P69">
        <f t="shared" ref="P69:P123" si="1">K69-C69</f>
        <v>0</v>
      </c>
      <c r="R69" t="s">
        <v>518</v>
      </c>
      <c r="S69">
        <v>1</v>
      </c>
      <c r="T69">
        <v>31561.692999999999</v>
      </c>
      <c r="U69">
        <v>733.05137000000002</v>
      </c>
      <c r="V69">
        <v>30124.743999999999</v>
      </c>
      <c r="W69">
        <v>32998.642</v>
      </c>
      <c r="X69">
        <v>8934</v>
      </c>
    </row>
    <row r="70" spans="1:28" hidden="1">
      <c r="A70" t="s">
        <v>487</v>
      </c>
      <c r="B70">
        <v>0</v>
      </c>
      <c r="C70">
        <v>13703.862999999999</v>
      </c>
      <c r="D70">
        <v>500.57362999999998</v>
      </c>
      <c r="E70">
        <v>12722.643</v>
      </c>
      <c r="F70">
        <v>14685.083000000001</v>
      </c>
      <c r="G70">
        <v>10417</v>
      </c>
      <c r="I70" t="s">
        <v>487</v>
      </c>
      <c r="J70">
        <v>0</v>
      </c>
      <c r="K70">
        <v>13703.862999999999</v>
      </c>
      <c r="L70">
        <v>500.57362999999998</v>
      </c>
      <c r="M70">
        <v>12722.643</v>
      </c>
      <c r="N70">
        <v>14685.083000000001</v>
      </c>
      <c r="O70">
        <v>10417</v>
      </c>
      <c r="P70">
        <f t="shared" si="1"/>
        <v>0</v>
      </c>
      <c r="R70" t="s">
        <v>519</v>
      </c>
      <c r="S70">
        <v>10</v>
      </c>
      <c r="T70">
        <v>-9347.0457999999999</v>
      </c>
      <c r="U70">
        <v>2629.9481999999998</v>
      </c>
      <c r="V70">
        <v>-14502.348</v>
      </c>
      <c r="W70">
        <v>-4191.7437</v>
      </c>
      <c r="X70">
        <v>8934</v>
      </c>
    </row>
    <row r="71" spans="1:28" hidden="1">
      <c r="A71" t="s">
        <v>488</v>
      </c>
      <c r="B71">
        <v>1</v>
      </c>
      <c r="C71">
        <v>26992.642</v>
      </c>
      <c r="D71">
        <v>278.79888999999997</v>
      </c>
      <c r="E71">
        <v>26446.142</v>
      </c>
      <c r="F71">
        <v>27539.141</v>
      </c>
      <c r="G71">
        <v>10417</v>
      </c>
      <c r="I71" t="s">
        <v>488</v>
      </c>
      <c r="J71">
        <v>1</v>
      </c>
      <c r="K71">
        <v>26992.642</v>
      </c>
      <c r="L71">
        <v>278.79888999999997</v>
      </c>
      <c r="M71">
        <v>26446.142</v>
      </c>
      <c r="N71">
        <v>27539.141</v>
      </c>
      <c r="O71">
        <v>10417</v>
      </c>
      <c r="P71">
        <f t="shared" si="1"/>
        <v>0</v>
      </c>
      <c r="R71" t="s">
        <v>559</v>
      </c>
      <c r="S71">
        <v>11</v>
      </c>
      <c r="T71">
        <v>0.70384840000000004</v>
      </c>
      <c r="U71">
        <v>8.1650089999999995E-2</v>
      </c>
      <c r="V71">
        <v>0.54379546999999995</v>
      </c>
      <c r="W71">
        <v>0.86390133000000002</v>
      </c>
      <c r="X71">
        <v>8934</v>
      </c>
      <c r="Y71" t="s">
        <v>86</v>
      </c>
    </row>
    <row r="72" spans="1:28" hidden="1">
      <c r="A72" t="s">
        <v>489</v>
      </c>
      <c r="B72">
        <v>10</v>
      </c>
      <c r="C72">
        <v>-13288.779</v>
      </c>
      <c r="D72">
        <v>572.67525999999998</v>
      </c>
      <c r="E72">
        <v>-14411.332</v>
      </c>
      <c r="F72">
        <v>-12166.225</v>
      </c>
      <c r="G72">
        <v>10417</v>
      </c>
      <c r="I72" t="s">
        <v>489</v>
      </c>
      <c r="J72">
        <v>10</v>
      </c>
      <c r="K72">
        <v>-13288.779</v>
      </c>
      <c r="L72">
        <v>572.67525999999998</v>
      </c>
      <c r="M72">
        <v>-14411.332</v>
      </c>
      <c r="N72">
        <v>-12166.225</v>
      </c>
      <c r="O72">
        <v>10417</v>
      </c>
      <c r="P72">
        <f t="shared" si="1"/>
        <v>0</v>
      </c>
      <c r="R72" t="s">
        <v>523</v>
      </c>
      <c r="S72">
        <v>0</v>
      </c>
      <c r="T72">
        <v>19612.133000000002</v>
      </c>
      <c r="U72">
        <v>994.81673999999998</v>
      </c>
      <c r="V72">
        <v>17662.045999999998</v>
      </c>
      <c r="W72">
        <v>21562.22</v>
      </c>
      <c r="X72">
        <v>8361</v>
      </c>
    </row>
    <row r="73" spans="1:28">
      <c r="A73" t="s">
        <v>490</v>
      </c>
      <c r="B73">
        <v>0</v>
      </c>
      <c r="C73">
        <v>0.48912475</v>
      </c>
      <c r="D73">
        <v>1.416532E-2</v>
      </c>
      <c r="E73">
        <v>0.46135800999999999</v>
      </c>
      <c r="F73">
        <v>0.51689149000000001</v>
      </c>
      <c r="G73">
        <v>10417</v>
      </c>
      <c r="I73" t="s">
        <v>490</v>
      </c>
      <c r="J73">
        <v>0</v>
      </c>
      <c r="K73">
        <v>0.48912475</v>
      </c>
      <c r="L73">
        <v>1.416532E-2</v>
      </c>
      <c r="M73">
        <v>0.46135800999999999</v>
      </c>
      <c r="N73">
        <v>0.51689149000000001</v>
      </c>
      <c r="O73">
        <v>10417</v>
      </c>
      <c r="P73">
        <f t="shared" si="1"/>
        <v>0</v>
      </c>
      <c r="R73" t="s">
        <v>524</v>
      </c>
      <c r="S73">
        <v>1</v>
      </c>
      <c r="T73">
        <v>26950.674999999999</v>
      </c>
      <c r="U73">
        <v>368.28055000000001</v>
      </c>
      <c r="V73">
        <v>26228.753000000001</v>
      </c>
      <c r="W73">
        <v>27672.596000000001</v>
      </c>
      <c r="X73">
        <v>8361</v>
      </c>
    </row>
    <row r="74" spans="1:28">
      <c r="A74" t="s">
        <v>491</v>
      </c>
      <c r="B74">
        <v>1</v>
      </c>
      <c r="C74">
        <v>0.33701741000000002</v>
      </c>
      <c r="D74">
        <v>5.3509999999999999E-3</v>
      </c>
      <c r="E74">
        <v>0.32652841999999999</v>
      </c>
      <c r="F74">
        <v>0.34750639999999999</v>
      </c>
      <c r="G74">
        <v>10417</v>
      </c>
      <c r="I74" t="s">
        <v>491</v>
      </c>
      <c r="J74">
        <v>1</v>
      </c>
      <c r="K74">
        <v>0.33701741000000002</v>
      </c>
      <c r="L74">
        <v>5.3509999999999999E-3</v>
      </c>
      <c r="M74">
        <v>0.32652841999999999</v>
      </c>
      <c r="N74">
        <v>0.34750639999999999</v>
      </c>
      <c r="O74">
        <v>10417</v>
      </c>
      <c r="P74">
        <f t="shared" si="1"/>
        <v>0</v>
      </c>
      <c r="R74" t="s">
        <v>525</v>
      </c>
      <c r="S74">
        <v>10</v>
      </c>
      <c r="T74">
        <v>-7338.5416999999998</v>
      </c>
      <c r="U74">
        <v>1060.7871</v>
      </c>
      <c r="V74">
        <v>-9417.9472999999998</v>
      </c>
      <c r="W74">
        <v>-5259.1360999999997</v>
      </c>
      <c r="X74">
        <v>8361</v>
      </c>
    </row>
    <row r="75" spans="1:28" hidden="1">
      <c r="A75" t="s">
        <v>492</v>
      </c>
      <c r="B75">
        <v>20</v>
      </c>
      <c r="C75">
        <v>-0.15210734000000001</v>
      </c>
      <c r="D75">
        <v>1.5078599999999999E-2</v>
      </c>
      <c r="E75">
        <v>-0.18166429000000001</v>
      </c>
      <c r="F75">
        <v>-0.12255038</v>
      </c>
      <c r="G75">
        <v>10417</v>
      </c>
      <c r="I75" t="s">
        <v>492</v>
      </c>
      <c r="J75">
        <v>20</v>
      </c>
      <c r="K75">
        <v>-0.15210734000000001</v>
      </c>
      <c r="L75">
        <v>1.5078599999999999E-2</v>
      </c>
      <c r="M75">
        <v>-0.18166429000000001</v>
      </c>
      <c r="N75">
        <v>-0.12255038</v>
      </c>
      <c r="O75">
        <v>10417</v>
      </c>
      <c r="P75">
        <f t="shared" si="1"/>
        <v>0</v>
      </c>
      <c r="R75" t="s">
        <v>560</v>
      </c>
      <c r="S75">
        <v>11</v>
      </c>
      <c r="T75">
        <v>0.72770471000000003</v>
      </c>
      <c r="U75">
        <v>3.8228199999999997E-2</v>
      </c>
      <c r="V75">
        <v>0.65276796000000004</v>
      </c>
      <c r="W75">
        <v>0.80264146000000003</v>
      </c>
      <c r="X75">
        <v>8361</v>
      </c>
      <c r="Y75" t="s">
        <v>86</v>
      </c>
    </row>
    <row r="76" spans="1:28" hidden="1">
      <c r="A76" t="s">
        <v>493</v>
      </c>
      <c r="B76">
        <v>0</v>
      </c>
      <c r="C76">
        <v>18341.156999999999</v>
      </c>
      <c r="D76">
        <v>540.58851000000004</v>
      </c>
      <c r="E76">
        <v>17281.502</v>
      </c>
      <c r="F76">
        <v>19400.812000000002</v>
      </c>
      <c r="G76">
        <v>10602</v>
      </c>
      <c r="I76" t="s">
        <v>493</v>
      </c>
      <c r="J76">
        <v>0</v>
      </c>
      <c r="K76">
        <v>18341.156999999999</v>
      </c>
      <c r="L76">
        <v>540.58851000000004</v>
      </c>
      <c r="M76">
        <v>17281.502</v>
      </c>
      <c r="N76">
        <v>19400.812000000002</v>
      </c>
      <c r="O76">
        <v>10602</v>
      </c>
      <c r="P76">
        <f t="shared" si="1"/>
        <v>0</v>
      </c>
      <c r="R76" t="s">
        <v>529</v>
      </c>
      <c r="S76">
        <v>0</v>
      </c>
      <c r="T76">
        <v>21875.032999999999</v>
      </c>
      <c r="U76">
        <v>1403.2918999999999</v>
      </c>
      <c r="V76">
        <v>19124.221000000001</v>
      </c>
      <c r="W76">
        <v>24625.845000000001</v>
      </c>
      <c r="X76">
        <v>8108</v>
      </c>
      <c r="AA76">
        <f>1-AA77</f>
        <v>7.5181500000000012E-2</v>
      </c>
      <c r="AB76">
        <f>AA76*T76</f>
        <v>1644.5977934895002</v>
      </c>
    </row>
    <row r="77" spans="1:28" hidden="1">
      <c r="A77" t="s">
        <v>494</v>
      </c>
      <c r="B77">
        <v>1</v>
      </c>
      <c r="C77">
        <v>27349.491999999998</v>
      </c>
      <c r="D77">
        <v>298.57537000000002</v>
      </c>
      <c r="E77">
        <v>26764.227999999999</v>
      </c>
      <c r="F77">
        <v>27934.756000000001</v>
      </c>
      <c r="G77">
        <v>10602</v>
      </c>
      <c r="I77" t="s">
        <v>494</v>
      </c>
      <c r="J77">
        <v>1</v>
      </c>
      <c r="K77">
        <v>27349.491999999998</v>
      </c>
      <c r="L77">
        <v>298.57537000000002</v>
      </c>
      <c r="M77">
        <v>26764.227999999999</v>
      </c>
      <c r="N77">
        <v>27934.756000000001</v>
      </c>
      <c r="O77">
        <v>10602</v>
      </c>
      <c r="P77">
        <f t="shared" si="1"/>
        <v>0</v>
      </c>
      <c r="R77" t="s">
        <v>530</v>
      </c>
      <c r="S77">
        <v>1</v>
      </c>
      <c r="T77">
        <v>29370.642</v>
      </c>
      <c r="U77">
        <v>477.80786000000001</v>
      </c>
      <c r="V77">
        <v>28434.016</v>
      </c>
      <c r="W77">
        <v>30307.268</v>
      </c>
      <c r="X77">
        <v>8108</v>
      </c>
      <c r="Y77">
        <v>28807.11</v>
      </c>
      <c r="Z77">
        <f>T77/Y77</f>
        <v>1.0195622539019014</v>
      </c>
      <c r="AA77">
        <v>0.92481849999999999</v>
      </c>
      <c r="AB77">
        <f>AA77*T77</f>
        <v>27162.513078477001</v>
      </c>
    </row>
    <row r="78" spans="1:28" hidden="1">
      <c r="A78" t="s">
        <v>495</v>
      </c>
      <c r="B78">
        <v>10</v>
      </c>
      <c r="C78">
        <v>-9008.3348000000005</v>
      </c>
      <c r="D78">
        <v>614.75174000000004</v>
      </c>
      <c r="E78">
        <v>-10213.364</v>
      </c>
      <c r="F78">
        <v>-7803.3059999999996</v>
      </c>
      <c r="G78">
        <v>10602</v>
      </c>
      <c r="I78" t="s">
        <v>495</v>
      </c>
      <c r="J78">
        <v>10</v>
      </c>
      <c r="K78">
        <v>-9008.3348000000005</v>
      </c>
      <c r="L78">
        <v>614.75174000000004</v>
      </c>
      <c r="M78">
        <v>-10213.364</v>
      </c>
      <c r="N78">
        <v>-7803.3059999999996</v>
      </c>
      <c r="O78">
        <v>10602</v>
      </c>
      <c r="P78">
        <f t="shared" si="1"/>
        <v>0</v>
      </c>
      <c r="R78" t="s">
        <v>531</v>
      </c>
      <c r="S78">
        <v>10</v>
      </c>
      <c r="T78">
        <v>-7495.6097</v>
      </c>
      <c r="U78">
        <v>1475.8026</v>
      </c>
      <c r="V78">
        <v>-10388.562</v>
      </c>
      <c r="W78">
        <v>-4602.6579000000002</v>
      </c>
      <c r="X78">
        <v>8108</v>
      </c>
    </row>
    <row r="79" spans="1:28">
      <c r="A79" t="s">
        <v>496</v>
      </c>
      <c r="B79">
        <v>0</v>
      </c>
      <c r="C79">
        <v>0.38503922000000002</v>
      </c>
      <c r="D79">
        <v>1.2495279999999999E-2</v>
      </c>
      <c r="E79">
        <v>0.36054613000000002</v>
      </c>
      <c r="F79">
        <v>0.40953232000000001</v>
      </c>
      <c r="G79">
        <v>10602</v>
      </c>
      <c r="I79" t="s">
        <v>496</v>
      </c>
      <c r="J79">
        <v>0</v>
      </c>
      <c r="K79">
        <v>0.38503922000000002</v>
      </c>
      <c r="L79">
        <v>1.2495279999999999E-2</v>
      </c>
      <c r="M79">
        <v>0.36054613000000002</v>
      </c>
      <c r="N79">
        <v>0.40953232000000001</v>
      </c>
      <c r="O79">
        <v>10602</v>
      </c>
      <c r="P79">
        <f t="shared" si="1"/>
        <v>0</v>
      </c>
      <c r="R79" t="s">
        <v>561</v>
      </c>
      <c r="S79">
        <v>11</v>
      </c>
      <c r="T79">
        <v>0.74479245000000005</v>
      </c>
      <c r="U79">
        <v>4.911973E-2</v>
      </c>
      <c r="V79">
        <v>0.64850516000000002</v>
      </c>
      <c r="W79">
        <v>0.84107973000000003</v>
      </c>
      <c r="X79">
        <v>8108</v>
      </c>
      <c r="Y79" t="s">
        <v>86</v>
      </c>
    </row>
    <row r="80" spans="1:28">
      <c r="A80" t="s">
        <v>497</v>
      </c>
      <c r="B80">
        <v>1</v>
      </c>
      <c r="C80">
        <v>0.36006695999999999</v>
      </c>
      <c r="D80">
        <v>5.5975699999999996E-3</v>
      </c>
      <c r="E80">
        <v>0.34909467999999999</v>
      </c>
      <c r="F80">
        <v>0.37103924999999999</v>
      </c>
      <c r="G80">
        <v>10602</v>
      </c>
      <c r="I80" t="s">
        <v>497</v>
      </c>
      <c r="J80">
        <v>1</v>
      </c>
      <c r="K80">
        <v>0.36006695999999999</v>
      </c>
      <c r="L80">
        <v>5.5975699999999996E-3</v>
      </c>
      <c r="M80">
        <v>0.34909467999999999</v>
      </c>
      <c r="N80">
        <v>0.37103924999999999</v>
      </c>
      <c r="O80">
        <v>10602</v>
      </c>
      <c r="P80">
        <f t="shared" si="1"/>
        <v>0</v>
      </c>
      <c r="R80" t="s">
        <v>535</v>
      </c>
      <c r="S80">
        <v>0</v>
      </c>
      <c r="T80">
        <v>21077.436000000002</v>
      </c>
      <c r="U80">
        <v>864.11311999999998</v>
      </c>
      <c r="V80">
        <v>19383.550999999999</v>
      </c>
      <c r="W80">
        <v>22771.321</v>
      </c>
      <c r="X80">
        <v>8057</v>
      </c>
    </row>
    <row r="81" spans="1:25" hidden="1">
      <c r="A81" t="s">
        <v>498</v>
      </c>
      <c r="B81">
        <v>20</v>
      </c>
      <c r="C81">
        <v>-2.497226E-2</v>
      </c>
      <c r="D81">
        <v>1.3607370000000001E-2</v>
      </c>
      <c r="E81">
        <v>-5.1645259999999998E-2</v>
      </c>
      <c r="F81">
        <v>1.7007400000000001E-3</v>
      </c>
      <c r="G81">
        <v>10602</v>
      </c>
      <c r="I81" t="s">
        <v>498</v>
      </c>
      <c r="J81">
        <v>20</v>
      </c>
      <c r="K81">
        <v>-2.497226E-2</v>
      </c>
      <c r="L81">
        <v>1.3607370000000001E-2</v>
      </c>
      <c r="M81">
        <v>-5.1645259999999998E-2</v>
      </c>
      <c r="N81" s="44">
        <v>1.7007400000000001E-3</v>
      </c>
      <c r="O81">
        <v>10602</v>
      </c>
      <c r="P81">
        <f t="shared" si="1"/>
        <v>0</v>
      </c>
      <c r="R81" t="s">
        <v>536</v>
      </c>
      <c r="S81">
        <v>1</v>
      </c>
      <c r="T81">
        <v>29887.414000000001</v>
      </c>
      <c r="U81">
        <v>600.65551000000005</v>
      </c>
      <c r="V81">
        <v>28709.973999999998</v>
      </c>
      <c r="W81">
        <v>31064.853999999999</v>
      </c>
      <c r="X81">
        <v>8057</v>
      </c>
    </row>
    <row r="82" spans="1:25" hidden="1">
      <c r="A82" t="s">
        <v>499</v>
      </c>
      <c r="B82">
        <v>0</v>
      </c>
      <c r="C82">
        <v>22824.21</v>
      </c>
      <c r="D82">
        <v>674.87698</v>
      </c>
      <c r="E82">
        <v>21501.330999999998</v>
      </c>
      <c r="F82">
        <v>24147.09</v>
      </c>
      <c r="G82">
        <v>11043</v>
      </c>
      <c r="I82" t="s">
        <v>499</v>
      </c>
      <c r="J82">
        <v>0</v>
      </c>
      <c r="K82">
        <v>22824.21</v>
      </c>
      <c r="L82">
        <v>674.87698</v>
      </c>
      <c r="M82">
        <v>21501.330999999998</v>
      </c>
      <c r="N82">
        <v>24147.09</v>
      </c>
      <c r="O82">
        <v>11043</v>
      </c>
      <c r="P82">
        <f t="shared" si="1"/>
        <v>0</v>
      </c>
      <c r="R82" t="s">
        <v>537</v>
      </c>
      <c r="S82">
        <v>10</v>
      </c>
      <c r="T82">
        <v>-8809.9778999999999</v>
      </c>
      <c r="U82">
        <v>1057.9607000000001</v>
      </c>
      <c r="V82">
        <v>-10883.853999999999</v>
      </c>
      <c r="W82">
        <v>-6736.1014999999998</v>
      </c>
      <c r="X82">
        <v>8057</v>
      </c>
    </row>
    <row r="83" spans="1:25" hidden="1">
      <c r="A83" t="s">
        <v>500</v>
      </c>
      <c r="B83">
        <v>1</v>
      </c>
      <c r="C83">
        <v>27109.146000000001</v>
      </c>
      <c r="D83">
        <v>279.44972000000001</v>
      </c>
      <c r="E83">
        <v>26561.374</v>
      </c>
      <c r="F83">
        <v>27656.917000000001</v>
      </c>
      <c r="G83">
        <v>11043</v>
      </c>
      <c r="I83" t="s">
        <v>500</v>
      </c>
      <c r="J83">
        <v>1</v>
      </c>
      <c r="K83">
        <v>27109.146000000001</v>
      </c>
      <c r="L83">
        <v>279.44972000000001</v>
      </c>
      <c r="M83">
        <v>26561.374</v>
      </c>
      <c r="N83">
        <v>27656.917000000001</v>
      </c>
      <c r="O83">
        <v>11043</v>
      </c>
      <c r="P83">
        <f t="shared" si="1"/>
        <v>0</v>
      </c>
      <c r="R83" t="s">
        <v>562</v>
      </c>
      <c r="S83">
        <v>11</v>
      </c>
      <c r="T83">
        <v>0.70522783</v>
      </c>
      <c r="U83">
        <v>3.2343709999999998E-2</v>
      </c>
      <c r="V83">
        <v>0.64182578999999995</v>
      </c>
      <c r="W83">
        <v>0.76862987000000005</v>
      </c>
      <c r="X83">
        <v>8057</v>
      </c>
      <c r="Y83" t="s">
        <v>86</v>
      </c>
    </row>
    <row r="84" spans="1:25" hidden="1">
      <c r="A84" t="s">
        <v>501</v>
      </c>
      <c r="B84">
        <v>10</v>
      </c>
      <c r="C84">
        <v>-4284.9354999999996</v>
      </c>
      <c r="D84">
        <v>727.65148999999997</v>
      </c>
      <c r="E84">
        <v>-5711.2624999999998</v>
      </c>
      <c r="F84">
        <v>-2858.6084000000001</v>
      </c>
      <c r="G84">
        <v>11043</v>
      </c>
      <c r="I84" t="s">
        <v>501</v>
      </c>
      <c r="J84">
        <v>10</v>
      </c>
      <c r="K84">
        <v>-4284.9354999999996</v>
      </c>
      <c r="L84">
        <v>727.65148999999997</v>
      </c>
      <c r="M84">
        <v>-5711.2624999999998</v>
      </c>
      <c r="N84">
        <v>-2858.6084000000001</v>
      </c>
      <c r="O84">
        <v>11043</v>
      </c>
      <c r="P84">
        <f t="shared" si="1"/>
        <v>0</v>
      </c>
    </row>
    <row r="85" spans="1:25">
      <c r="A85" t="s">
        <v>502</v>
      </c>
      <c r="B85">
        <v>0</v>
      </c>
      <c r="C85">
        <v>0.37848942000000002</v>
      </c>
      <c r="D85">
        <v>1.5638949999999999E-2</v>
      </c>
      <c r="E85">
        <v>0.34783428999999999</v>
      </c>
      <c r="F85">
        <v>0.40914455999999999</v>
      </c>
      <c r="G85">
        <v>11043</v>
      </c>
      <c r="I85" t="s">
        <v>502</v>
      </c>
      <c r="J85">
        <v>0</v>
      </c>
      <c r="K85">
        <v>0.37848942000000002</v>
      </c>
      <c r="L85">
        <v>1.5638949999999999E-2</v>
      </c>
      <c r="M85">
        <v>0.34783428999999999</v>
      </c>
      <c r="N85">
        <v>0.40914455999999999</v>
      </c>
      <c r="O85">
        <v>11043</v>
      </c>
      <c r="P85">
        <f t="shared" si="1"/>
        <v>0</v>
      </c>
    </row>
    <row r="86" spans="1:25">
      <c r="A86" t="s">
        <v>503</v>
      </c>
      <c r="B86">
        <v>1</v>
      </c>
      <c r="C86">
        <v>0.36086935999999997</v>
      </c>
      <c r="D86">
        <v>5.1318700000000002E-3</v>
      </c>
      <c r="E86">
        <v>0.35080997000000003</v>
      </c>
      <c r="F86">
        <v>0.37092874999999997</v>
      </c>
      <c r="G86">
        <v>11043</v>
      </c>
      <c r="I86" t="s">
        <v>503</v>
      </c>
      <c r="J86">
        <v>1</v>
      </c>
      <c r="K86">
        <v>0.36086935999999997</v>
      </c>
      <c r="L86">
        <v>5.1318700000000002E-3</v>
      </c>
      <c r="M86">
        <v>0.35080997000000003</v>
      </c>
      <c r="N86">
        <v>0.37092874999999997</v>
      </c>
      <c r="O86">
        <v>11043</v>
      </c>
      <c r="P86">
        <f t="shared" si="1"/>
        <v>0</v>
      </c>
    </row>
    <row r="87" spans="1:25" hidden="1">
      <c r="A87" t="s">
        <v>504</v>
      </c>
      <c r="B87">
        <v>20</v>
      </c>
      <c r="C87">
        <v>-1.762006E-2</v>
      </c>
      <c r="D87">
        <v>1.63996E-2</v>
      </c>
      <c r="E87">
        <v>-4.9766199999999997E-2</v>
      </c>
      <c r="F87">
        <v>1.452608E-2</v>
      </c>
      <c r="G87">
        <v>11043</v>
      </c>
      <c r="I87" t="s">
        <v>504</v>
      </c>
      <c r="J87">
        <v>20</v>
      </c>
      <c r="K87">
        <v>-1.762006E-2</v>
      </c>
      <c r="L87">
        <v>1.63996E-2</v>
      </c>
      <c r="M87">
        <v>-4.9766199999999997E-2</v>
      </c>
      <c r="N87" s="44">
        <v>1.452608E-2</v>
      </c>
      <c r="O87">
        <v>11043</v>
      </c>
      <c r="P87">
        <f t="shared" si="1"/>
        <v>0</v>
      </c>
    </row>
    <row r="88" spans="1:25" hidden="1">
      <c r="A88" t="s">
        <v>505</v>
      </c>
      <c r="B88">
        <v>0</v>
      </c>
      <c r="C88">
        <v>25829.757000000001</v>
      </c>
      <c r="D88">
        <v>822.46767999999997</v>
      </c>
      <c r="E88">
        <v>24217.578000000001</v>
      </c>
      <c r="F88">
        <v>27441.936000000002</v>
      </c>
      <c r="G88">
        <v>11359</v>
      </c>
      <c r="I88" t="s">
        <v>505</v>
      </c>
      <c r="J88">
        <v>0</v>
      </c>
      <c r="K88">
        <v>25829.757000000001</v>
      </c>
      <c r="L88">
        <v>822.46767999999997</v>
      </c>
      <c r="M88">
        <v>24217.578000000001</v>
      </c>
      <c r="N88">
        <v>27441.936000000002</v>
      </c>
      <c r="O88">
        <v>11359</v>
      </c>
      <c r="P88">
        <f t="shared" si="1"/>
        <v>0</v>
      </c>
    </row>
    <row r="89" spans="1:25" hidden="1">
      <c r="A89" t="s">
        <v>506</v>
      </c>
      <c r="B89">
        <v>1</v>
      </c>
      <c r="C89">
        <v>28027.564999999999</v>
      </c>
      <c r="D89">
        <v>339.97514000000001</v>
      </c>
      <c r="E89">
        <v>27361.154999999999</v>
      </c>
      <c r="F89">
        <v>28693.974999999999</v>
      </c>
      <c r="G89">
        <v>11359</v>
      </c>
      <c r="I89" t="s">
        <v>506</v>
      </c>
      <c r="J89">
        <v>1</v>
      </c>
      <c r="K89">
        <v>28027.564999999999</v>
      </c>
      <c r="L89">
        <v>339.97514000000001</v>
      </c>
      <c r="M89">
        <v>27361.154999999999</v>
      </c>
      <c r="N89">
        <v>28693.974999999999</v>
      </c>
      <c r="O89">
        <v>11359</v>
      </c>
      <c r="P89">
        <f t="shared" si="1"/>
        <v>0</v>
      </c>
    </row>
    <row r="90" spans="1:25" hidden="1">
      <c r="A90" t="s">
        <v>507</v>
      </c>
      <c r="B90">
        <v>10</v>
      </c>
      <c r="C90">
        <v>-2197.8085999999998</v>
      </c>
      <c r="D90">
        <v>881.46136000000001</v>
      </c>
      <c r="E90">
        <v>-3925.6251999999999</v>
      </c>
      <c r="F90">
        <v>-469.99198000000001</v>
      </c>
      <c r="G90">
        <v>11359</v>
      </c>
      <c r="I90" t="s">
        <v>507</v>
      </c>
      <c r="J90">
        <v>10</v>
      </c>
      <c r="K90">
        <v>-2197.8085999999998</v>
      </c>
      <c r="L90">
        <v>881.46136000000001</v>
      </c>
      <c r="M90">
        <v>-3925.6251999999999</v>
      </c>
      <c r="N90">
        <v>-469.99198000000001</v>
      </c>
      <c r="O90">
        <v>11359</v>
      </c>
      <c r="P90">
        <f t="shared" si="1"/>
        <v>0</v>
      </c>
    </row>
    <row r="91" spans="1:25">
      <c r="A91" t="s">
        <v>508</v>
      </c>
      <c r="B91">
        <v>0</v>
      </c>
      <c r="C91">
        <v>0.40420371999999999</v>
      </c>
      <c r="D91">
        <v>1.611833E-2</v>
      </c>
      <c r="E91">
        <v>0.37260901000000002</v>
      </c>
      <c r="F91">
        <v>0.43579844000000001</v>
      </c>
      <c r="G91">
        <v>11359</v>
      </c>
      <c r="I91" t="s">
        <v>508</v>
      </c>
      <c r="J91">
        <v>0</v>
      </c>
      <c r="K91">
        <v>0.40420371999999999</v>
      </c>
      <c r="L91">
        <v>1.611833E-2</v>
      </c>
      <c r="M91">
        <v>0.37260901000000002</v>
      </c>
      <c r="N91">
        <v>0.43579844000000001</v>
      </c>
      <c r="O91">
        <v>11359</v>
      </c>
      <c r="P91">
        <f t="shared" si="1"/>
        <v>0</v>
      </c>
    </row>
    <row r="92" spans="1:25">
      <c r="A92" t="s">
        <v>509</v>
      </c>
      <c r="B92">
        <v>1</v>
      </c>
      <c r="C92">
        <v>0.37274009000000002</v>
      </c>
      <c r="D92">
        <v>6.1431300000000001E-3</v>
      </c>
      <c r="E92">
        <v>0.36069848999999998</v>
      </c>
      <c r="F92">
        <v>0.38478169000000001</v>
      </c>
      <c r="G92">
        <v>11359</v>
      </c>
      <c r="I92" t="s">
        <v>509</v>
      </c>
      <c r="J92">
        <v>1</v>
      </c>
      <c r="K92">
        <v>0.37274009000000002</v>
      </c>
      <c r="L92">
        <v>6.1431300000000001E-3</v>
      </c>
      <c r="M92">
        <v>0.36069848999999998</v>
      </c>
      <c r="N92">
        <v>0.38478169000000001</v>
      </c>
      <c r="O92">
        <v>11359</v>
      </c>
      <c r="P92">
        <f t="shared" si="1"/>
        <v>0</v>
      </c>
    </row>
    <row r="93" spans="1:25" hidden="1">
      <c r="A93" t="s">
        <v>510</v>
      </c>
      <c r="B93">
        <v>20</v>
      </c>
      <c r="C93">
        <v>-3.1463629999999999E-2</v>
      </c>
      <c r="D93">
        <v>1.7265550000000001E-2</v>
      </c>
      <c r="E93">
        <v>-6.5307089999999998E-2</v>
      </c>
      <c r="F93">
        <v>2.3798299999999999E-3</v>
      </c>
      <c r="G93">
        <v>11359</v>
      </c>
      <c r="I93" t="s">
        <v>510</v>
      </c>
      <c r="J93">
        <v>20</v>
      </c>
      <c r="K93">
        <v>-3.1463629999999999E-2</v>
      </c>
      <c r="L93">
        <v>1.7265550000000001E-2</v>
      </c>
      <c r="M93">
        <v>-6.5307089999999998E-2</v>
      </c>
      <c r="N93" s="44">
        <v>2.3798299999999999E-3</v>
      </c>
      <c r="O93">
        <v>11359</v>
      </c>
      <c r="P93">
        <f t="shared" si="1"/>
        <v>0</v>
      </c>
    </row>
    <row r="94" spans="1:25" hidden="1">
      <c r="A94" t="s">
        <v>511</v>
      </c>
      <c r="B94">
        <v>0</v>
      </c>
      <c r="C94">
        <v>30160.478999999999</v>
      </c>
      <c r="D94">
        <v>1548.4648999999999</v>
      </c>
      <c r="E94">
        <v>27125.147000000001</v>
      </c>
      <c r="F94">
        <v>33195.811000000002</v>
      </c>
      <c r="G94">
        <v>9274</v>
      </c>
      <c r="I94" t="s">
        <v>511</v>
      </c>
      <c r="J94">
        <v>0</v>
      </c>
      <c r="K94">
        <v>30160.478999999999</v>
      </c>
      <c r="L94">
        <v>1548.4648999999999</v>
      </c>
      <c r="M94">
        <v>27125.147000000001</v>
      </c>
      <c r="N94">
        <v>33195.811000000002</v>
      </c>
      <c r="O94">
        <v>9274</v>
      </c>
      <c r="P94">
        <f t="shared" si="1"/>
        <v>0</v>
      </c>
    </row>
    <row r="95" spans="1:25" hidden="1">
      <c r="A95" t="s">
        <v>512</v>
      </c>
      <c r="B95">
        <v>1</v>
      </c>
      <c r="C95">
        <v>34562.131999999998</v>
      </c>
      <c r="D95">
        <v>399.91413</v>
      </c>
      <c r="E95">
        <v>33778.213000000003</v>
      </c>
      <c r="F95">
        <v>35346.052000000003</v>
      </c>
      <c r="G95">
        <v>9274</v>
      </c>
      <c r="I95" t="s">
        <v>512</v>
      </c>
      <c r="J95">
        <v>1</v>
      </c>
      <c r="K95">
        <v>34562.131999999998</v>
      </c>
      <c r="L95">
        <v>399.91413</v>
      </c>
      <c r="M95">
        <v>33778.213000000003</v>
      </c>
      <c r="N95">
        <v>35346.052000000003</v>
      </c>
      <c r="O95">
        <v>9274</v>
      </c>
      <c r="P95">
        <f t="shared" si="1"/>
        <v>0</v>
      </c>
    </row>
    <row r="96" spans="1:25" hidden="1">
      <c r="A96" t="s">
        <v>513</v>
      </c>
      <c r="B96">
        <v>10</v>
      </c>
      <c r="C96">
        <v>-4401.6532999999999</v>
      </c>
      <c r="D96">
        <v>1593.1548</v>
      </c>
      <c r="E96">
        <v>-7524.5870000000004</v>
      </c>
      <c r="F96">
        <v>-1278.7195999999999</v>
      </c>
      <c r="G96">
        <v>9274</v>
      </c>
      <c r="I96" t="s">
        <v>513</v>
      </c>
      <c r="J96">
        <v>10</v>
      </c>
      <c r="K96">
        <v>-4401.6532999999999</v>
      </c>
      <c r="L96">
        <v>1593.1548</v>
      </c>
      <c r="M96">
        <v>-7524.5870000000004</v>
      </c>
      <c r="N96">
        <v>-1278.7195999999999</v>
      </c>
      <c r="O96">
        <v>9274</v>
      </c>
      <c r="P96">
        <f t="shared" si="1"/>
        <v>0</v>
      </c>
    </row>
    <row r="97" spans="1:16">
      <c r="A97" t="s">
        <v>514</v>
      </c>
      <c r="B97">
        <v>0</v>
      </c>
      <c r="C97">
        <v>0.45670935000000001</v>
      </c>
      <c r="D97">
        <v>1.9902889999999999E-2</v>
      </c>
      <c r="E97">
        <v>0.41769529999999999</v>
      </c>
      <c r="F97">
        <v>0.49572338999999999</v>
      </c>
      <c r="G97">
        <v>9274</v>
      </c>
      <c r="I97" t="s">
        <v>514</v>
      </c>
      <c r="J97">
        <v>0</v>
      </c>
      <c r="K97">
        <v>0.45670935000000001</v>
      </c>
      <c r="L97">
        <v>1.9902889999999999E-2</v>
      </c>
      <c r="M97">
        <v>0.41769529999999999</v>
      </c>
      <c r="N97">
        <v>0.49572338999999999</v>
      </c>
      <c r="O97">
        <v>9274</v>
      </c>
      <c r="P97">
        <f t="shared" si="1"/>
        <v>0</v>
      </c>
    </row>
    <row r="98" spans="1:16">
      <c r="A98" t="s">
        <v>515</v>
      </c>
      <c r="B98">
        <v>1</v>
      </c>
      <c r="C98">
        <v>0.41657484</v>
      </c>
      <c r="D98">
        <v>4.7744700000000003E-3</v>
      </c>
      <c r="E98">
        <v>0.40721584</v>
      </c>
      <c r="F98">
        <v>0.42593385</v>
      </c>
      <c r="G98">
        <v>9274</v>
      </c>
      <c r="I98" t="s">
        <v>515</v>
      </c>
      <c r="J98">
        <v>1</v>
      </c>
      <c r="K98">
        <v>0.41657484</v>
      </c>
      <c r="L98">
        <v>4.7744700000000003E-3</v>
      </c>
      <c r="M98">
        <v>0.40721584</v>
      </c>
      <c r="N98">
        <v>0.42593385</v>
      </c>
      <c r="O98">
        <v>9274</v>
      </c>
      <c r="P98">
        <f t="shared" si="1"/>
        <v>0</v>
      </c>
    </row>
    <row r="99" spans="1:16" hidden="1">
      <c r="A99" t="s">
        <v>516</v>
      </c>
      <c r="B99">
        <v>20</v>
      </c>
      <c r="C99">
        <v>-4.0134499999999997E-2</v>
      </c>
      <c r="D99">
        <v>2.0475009999999998E-2</v>
      </c>
      <c r="E99">
        <v>-8.0270030000000006E-2</v>
      </c>
      <c r="F99" s="72">
        <v>1.0270000000000001E-6</v>
      </c>
      <c r="G99">
        <v>9274</v>
      </c>
      <c r="I99" t="s">
        <v>516</v>
      </c>
      <c r="J99">
        <v>20</v>
      </c>
      <c r="K99">
        <v>-4.0134499999999997E-2</v>
      </c>
      <c r="L99">
        <v>2.0475009999999998E-2</v>
      </c>
      <c r="M99">
        <v>-8.0270030000000006E-2</v>
      </c>
      <c r="N99" s="73">
        <v>1.0270000000000001E-6</v>
      </c>
      <c r="O99">
        <v>9274</v>
      </c>
      <c r="P99">
        <f t="shared" si="1"/>
        <v>0</v>
      </c>
    </row>
    <row r="100" spans="1:16" hidden="1">
      <c r="A100" t="s">
        <v>517</v>
      </c>
      <c r="B100">
        <v>0</v>
      </c>
      <c r="C100">
        <v>22214.647000000001</v>
      </c>
      <c r="D100">
        <v>2522.7321999999999</v>
      </c>
      <c r="E100">
        <v>17269.512999999999</v>
      </c>
      <c r="F100">
        <v>27159.780999999999</v>
      </c>
      <c r="G100">
        <v>8934</v>
      </c>
      <c r="I100" t="s">
        <v>517</v>
      </c>
      <c r="J100">
        <v>0</v>
      </c>
      <c r="K100">
        <v>22214.647000000001</v>
      </c>
      <c r="L100">
        <v>2522.7321999999999</v>
      </c>
      <c r="M100">
        <v>17269.512999999999</v>
      </c>
      <c r="N100">
        <v>27159.780999999999</v>
      </c>
      <c r="O100">
        <v>8934</v>
      </c>
      <c r="P100">
        <f t="shared" si="1"/>
        <v>0</v>
      </c>
    </row>
    <row r="101" spans="1:16" hidden="1">
      <c r="A101" t="s">
        <v>518</v>
      </c>
      <c r="B101">
        <v>1</v>
      </c>
      <c r="C101">
        <v>31561.692999999999</v>
      </c>
      <c r="D101">
        <v>733.05137000000002</v>
      </c>
      <c r="E101">
        <v>30124.743999999999</v>
      </c>
      <c r="F101">
        <v>32998.642</v>
      </c>
      <c r="G101">
        <v>8934</v>
      </c>
      <c r="I101" t="s">
        <v>518</v>
      </c>
      <c r="J101">
        <v>1</v>
      </c>
      <c r="K101">
        <v>31561.692999999999</v>
      </c>
      <c r="L101">
        <v>733.05137000000002</v>
      </c>
      <c r="M101">
        <v>30124.743999999999</v>
      </c>
      <c r="N101">
        <v>32998.642</v>
      </c>
      <c r="O101">
        <v>8934</v>
      </c>
      <c r="P101">
        <f t="shared" si="1"/>
        <v>0</v>
      </c>
    </row>
    <row r="102" spans="1:16" hidden="1">
      <c r="A102" t="s">
        <v>519</v>
      </c>
      <c r="B102">
        <v>10</v>
      </c>
      <c r="C102">
        <v>-9347.0457999999999</v>
      </c>
      <c r="D102">
        <v>2629.9481999999998</v>
      </c>
      <c r="E102">
        <v>-14502.348</v>
      </c>
      <c r="F102">
        <v>-4191.7437</v>
      </c>
      <c r="G102">
        <v>8934</v>
      </c>
      <c r="I102" t="s">
        <v>519</v>
      </c>
      <c r="J102">
        <v>10</v>
      </c>
      <c r="K102">
        <v>-9347.0457999999999</v>
      </c>
      <c r="L102">
        <v>2629.9481999999998</v>
      </c>
      <c r="M102">
        <v>-14502.348</v>
      </c>
      <c r="N102">
        <v>-4191.7437</v>
      </c>
      <c r="O102">
        <v>8934</v>
      </c>
      <c r="P102">
        <f t="shared" si="1"/>
        <v>0</v>
      </c>
    </row>
    <row r="103" spans="1:16">
      <c r="A103" t="s">
        <v>520</v>
      </c>
      <c r="B103">
        <v>0</v>
      </c>
      <c r="C103">
        <v>0.60058308999999999</v>
      </c>
      <c r="D103">
        <v>3.6327570000000003E-2</v>
      </c>
      <c r="E103">
        <v>0.52937270999999997</v>
      </c>
      <c r="F103">
        <v>0.67179347</v>
      </c>
      <c r="G103">
        <v>8934</v>
      </c>
      <c r="I103" t="s">
        <v>520</v>
      </c>
      <c r="J103">
        <v>0</v>
      </c>
      <c r="K103">
        <v>0.60058308999999999</v>
      </c>
      <c r="L103">
        <v>3.6327570000000003E-2</v>
      </c>
      <c r="M103">
        <v>0.52937270999999997</v>
      </c>
      <c r="N103">
        <v>0.67179347</v>
      </c>
      <c r="O103">
        <v>8934</v>
      </c>
      <c r="P103">
        <f t="shared" si="1"/>
        <v>0</v>
      </c>
    </row>
    <row r="104" spans="1:16">
      <c r="A104" t="s">
        <v>521</v>
      </c>
      <c r="B104">
        <v>1</v>
      </c>
      <c r="C104">
        <v>0.46305807999999998</v>
      </c>
      <c r="D104">
        <v>1.1254419999999999E-2</v>
      </c>
      <c r="E104">
        <v>0.44099684</v>
      </c>
      <c r="F104">
        <v>0.48511933000000002</v>
      </c>
      <c r="G104">
        <v>8934</v>
      </c>
      <c r="I104" t="s">
        <v>521</v>
      </c>
      <c r="J104">
        <v>1</v>
      </c>
      <c r="K104">
        <v>0.46305807999999998</v>
      </c>
      <c r="L104">
        <v>1.1254419999999999E-2</v>
      </c>
      <c r="M104">
        <v>0.44099684</v>
      </c>
      <c r="N104">
        <v>0.48511933000000002</v>
      </c>
      <c r="O104">
        <v>8934</v>
      </c>
      <c r="P104">
        <f t="shared" si="1"/>
        <v>0</v>
      </c>
    </row>
    <row r="105" spans="1:16" hidden="1">
      <c r="A105" t="s">
        <v>522</v>
      </c>
      <c r="B105">
        <v>20</v>
      </c>
      <c r="C105">
        <v>-0.13752500000000001</v>
      </c>
      <c r="D105">
        <v>3.8094330000000003E-2</v>
      </c>
      <c r="E105">
        <v>-0.21219862</v>
      </c>
      <c r="F105">
        <v>-6.2851379999999998E-2</v>
      </c>
      <c r="G105">
        <v>8934</v>
      </c>
      <c r="I105" t="s">
        <v>522</v>
      </c>
      <c r="J105">
        <v>20</v>
      </c>
      <c r="K105">
        <v>-0.13752500000000001</v>
      </c>
      <c r="L105">
        <v>3.8094330000000003E-2</v>
      </c>
      <c r="M105">
        <v>-0.21219862</v>
      </c>
      <c r="N105">
        <v>-6.2851379999999998E-2</v>
      </c>
      <c r="O105">
        <v>8934</v>
      </c>
      <c r="P105">
        <f t="shared" si="1"/>
        <v>0</v>
      </c>
    </row>
    <row r="106" spans="1:16" hidden="1">
      <c r="A106" t="s">
        <v>523</v>
      </c>
      <c r="B106">
        <v>0</v>
      </c>
      <c r="C106">
        <v>19612.133000000002</v>
      </c>
      <c r="D106">
        <v>994.81673999999998</v>
      </c>
      <c r="E106">
        <v>17662.045999999998</v>
      </c>
      <c r="F106">
        <v>21562.22</v>
      </c>
      <c r="G106">
        <v>8361</v>
      </c>
      <c r="I106" t="s">
        <v>523</v>
      </c>
      <c r="J106">
        <v>0</v>
      </c>
      <c r="K106">
        <v>19612.133000000002</v>
      </c>
      <c r="L106">
        <v>994.81673999999998</v>
      </c>
      <c r="M106">
        <v>17662.045999999998</v>
      </c>
      <c r="N106">
        <v>21562.22</v>
      </c>
      <c r="O106">
        <v>8361</v>
      </c>
      <c r="P106">
        <f t="shared" si="1"/>
        <v>0</v>
      </c>
    </row>
    <row r="107" spans="1:16" hidden="1">
      <c r="A107" t="s">
        <v>524</v>
      </c>
      <c r="B107">
        <v>1</v>
      </c>
      <c r="C107">
        <v>26950.205999999998</v>
      </c>
      <c r="D107">
        <v>368.28330999999997</v>
      </c>
      <c r="E107">
        <v>26228.278999999999</v>
      </c>
      <c r="F107">
        <v>27672.132000000001</v>
      </c>
      <c r="G107">
        <v>8361</v>
      </c>
      <c r="I107" t="s">
        <v>524</v>
      </c>
      <c r="J107">
        <v>1</v>
      </c>
      <c r="K107">
        <v>26950.674999999999</v>
      </c>
      <c r="L107">
        <v>368.28055000000001</v>
      </c>
      <c r="M107">
        <v>26228.753000000001</v>
      </c>
      <c r="N107">
        <v>27672.596000000001</v>
      </c>
      <c r="O107">
        <v>8361</v>
      </c>
      <c r="P107">
        <f t="shared" si="1"/>
        <v>0.46900000000096043</v>
      </c>
    </row>
    <row r="108" spans="1:16" hidden="1">
      <c r="A108" t="s">
        <v>525</v>
      </c>
      <c r="B108">
        <v>10</v>
      </c>
      <c r="C108">
        <v>-7338.0729000000001</v>
      </c>
      <c r="D108">
        <v>1060.7882999999999</v>
      </c>
      <c r="E108">
        <v>-9417.4807000000001</v>
      </c>
      <c r="F108">
        <v>-5258.665</v>
      </c>
      <c r="G108">
        <v>8361</v>
      </c>
      <c r="I108" t="s">
        <v>525</v>
      </c>
      <c r="J108">
        <v>10</v>
      </c>
      <c r="K108">
        <v>-7338.5416999999998</v>
      </c>
      <c r="L108">
        <v>1060.7871</v>
      </c>
      <c r="M108">
        <v>-9417.9472999999998</v>
      </c>
      <c r="N108">
        <v>-5259.1360999999997</v>
      </c>
      <c r="O108">
        <v>8361</v>
      </c>
      <c r="P108">
        <f t="shared" si="1"/>
        <v>-0.46879999999964639</v>
      </c>
    </row>
    <row r="109" spans="1:16">
      <c r="A109" t="s">
        <v>526</v>
      </c>
      <c r="B109">
        <v>0</v>
      </c>
      <c r="C109">
        <v>0.50595760000000001</v>
      </c>
      <c r="D109">
        <v>1.8579129999999999E-2</v>
      </c>
      <c r="E109">
        <v>0.46953791</v>
      </c>
      <c r="F109">
        <v>0.54237729000000001</v>
      </c>
      <c r="G109">
        <v>8361</v>
      </c>
      <c r="I109" t="s">
        <v>526</v>
      </c>
      <c r="J109">
        <v>0</v>
      </c>
      <c r="K109">
        <v>0.50595760000000001</v>
      </c>
      <c r="L109">
        <v>1.8579129999999999E-2</v>
      </c>
      <c r="M109">
        <v>0.46953791</v>
      </c>
      <c r="N109">
        <v>0.54237729000000001</v>
      </c>
      <c r="O109">
        <v>8361</v>
      </c>
      <c r="P109">
        <f t="shared" si="1"/>
        <v>0</v>
      </c>
    </row>
    <row r="110" spans="1:16">
      <c r="A110" t="s">
        <v>527</v>
      </c>
      <c r="B110">
        <v>1</v>
      </c>
      <c r="C110">
        <v>0.44629521999999999</v>
      </c>
      <c r="D110">
        <v>5.5828700000000002E-3</v>
      </c>
      <c r="E110">
        <v>0.43535140999999999</v>
      </c>
      <c r="F110">
        <v>0.45723903999999999</v>
      </c>
      <c r="G110">
        <v>8361</v>
      </c>
      <c r="I110" t="s">
        <v>527</v>
      </c>
      <c r="J110">
        <v>1</v>
      </c>
      <c r="K110">
        <v>0.44627006000000002</v>
      </c>
      <c r="L110">
        <v>5.5826399999999998E-3</v>
      </c>
      <c r="M110">
        <v>0.43532670000000001</v>
      </c>
      <c r="N110">
        <v>0.45721342999999998</v>
      </c>
      <c r="O110">
        <v>8361</v>
      </c>
      <c r="P110">
        <f t="shared" si="1"/>
        <v>-2.5159999999968541E-5</v>
      </c>
    </row>
    <row r="111" spans="1:16" hidden="1">
      <c r="A111" t="s">
        <v>528</v>
      </c>
      <c r="B111">
        <v>20</v>
      </c>
      <c r="C111">
        <v>-5.9662380000000001E-2</v>
      </c>
      <c r="D111">
        <v>1.9445980000000002E-2</v>
      </c>
      <c r="E111">
        <v>-9.7781309999999996E-2</v>
      </c>
      <c r="F111">
        <v>-2.1543449999999999E-2</v>
      </c>
      <c r="G111">
        <v>8361</v>
      </c>
      <c r="I111" t="s">
        <v>528</v>
      </c>
      <c r="J111">
        <v>20</v>
      </c>
      <c r="K111">
        <v>-5.9687539999999997E-2</v>
      </c>
      <c r="L111">
        <v>1.9445899999999999E-2</v>
      </c>
      <c r="M111">
        <v>-9.7806320000000002E-2</v>
      </c>
      <c r="N111">
        <v>-2.1568759999999999E-2</v>
      </c>
      <c r="O111">
        <v>8361</v>
      </c>
      <c r="P111">
        <f t="shared" si="1"/>
        <v>-2.5159999999996296E-5</v>
      </c>
    </row>
    <row r="112" spans="1:16" hidden="1">
      <c r="A112" t="s">
        <v>529</v>
      </c>
      <c r="B112">
        <v>0</v>
      </c>
      <c r="C112">
        <v>21791.324000000001</v>
      </c>
      <c r="D112">
        <v>1406.5408</v>
      </c>
      <c r="E112">
        <v>19034.144</v>
      </c>
      <c r="F112">
        <v>24548.505000000001</v>
      </c>
      <c r="G112">
        <v>8108</v>
      </c>
      <c r="I112" t="s">
        <v>529</v>
      </c>
      <c r="J112">
        <v>0</v>
      </c>
      <c r="K112">
        <v>21875.032999999999</v>
      </c>
      <c r="L112">
        <v>1403.2918999999999</v>
      </c>
      <c r="M112">
        <v>19124.221000000001</v>
      </c>
      <c r="N112">
        <v>24625.845000000001</v>
      </c>
      <c r="O112">
        <v>8108</v>
      </c>
      <c r="P112">
        <f t="shared" si="1"/>
        <v>83.708999999998923</v>
      </c>
    </row>
    <row r="113" spans="1:34" hidden="1">
      <c r="A113" t="s">
        <v>530</v>
      </c>
      <c r="B113">
        <v>1</v>
      </c>
      <c r="C113">
        <v>29370.642</v>
      </c>
      <c r="D113">
        <v>477.80786000000001</v>
      </c>
      <c r="E113">
        <v>28434.016</v>
      </c>
      <c r="F113">
        <v>30307.268</v>
      </c>
      <c r="G113">
        <v>8108</v>
      </c>
      <c r="I113" t="s">
        <v>530</v>
      </c>
      <c r="J113">
        <v>1</v>
      </c>
      <c r="K113">
        <v>29370.642</v>
      </c>
      <c r="L113">
        <v>477.80786000000001</v>
      </c>
      <c r="M113">
        <v>28434.016</v>
      </c>
      <c r="N113">
        <v>30307.268</v>
      </c>
      <c r="O113">
        <v>8108</v>
      </c>
      <c r="P113">
        <f t="shared" si="1"/>
        <v>0</v>
      </c>
    </row>
    <row r="114" spans="1:34" hidden="1">
      <c r="A114" t="s">
        <v>531</v>
      </c>
      <c r="B114">
        <v>10</v>
      </c>
      <c r="C114">
        <v>-7579.3179</v>
      </c>
      <c r="D114">
        <v>1478.9123</v>
      </c>
      <c r="E114">
        <v>-10478.366</v>
      </c>
      <c r="F114">
        <v>-4680.2701999999999</v>
      </c>
      <c r="G114">
        <v>8108</v>
      </c>
      <c r="I114" t="s">
        <v>531</v>
      </c>
      <c r="J114">
        <v>10</v>
      </c>
      <c r="K114">
        <v>-7495.6097</v>
      </c>
      <c r="L114">
        <v>1475.8026</v>
      </c>
      <c r="M114">
        <v>-10388.562</v>
      </c>
      <c r="N114">
        <v>-4602.6579000000002</v>
      </c>
      <c r="O114">
        <v>8108</v>
      </c>
      <c r="P114">
        <f t="shared" si="1"/>
        <v>83.708200000000033</v>
      </c>
    </row>
    <row r="115" spans="1:34">
      <c r="A115" t="s">
        <v>532</v>
      </c>
      <c r="B115">
        <v>0</v>
      </c>
      <c r="C115">
        <v>0.54925157999999996</v>
      </c>
      <c r="D115">
        <v>2.6212349999999999E-2</v>
      </c>
      <c r="E115">
        <v>0.49786865000000002</v>
      </c>
      <c r="F115">
        <v>0.60063449999999996</v>
      </c>
      <c r="G115">
        <v>8108</v>
      </c>
      <c r="I115" t="s">
        <v>532</v>
      </c>
      <c r="J115">
        <v>0</v>
      </c>
      <c r="K115">
        <v>0.54332656999999995</v>
      </c>
      <c r="L115">
        <v>2.542869E-2</v>
      </c>
      <c r="M115">
        <v>0.49347981000000002</v>
      </c>
      <c r="N115">
        <v>0.59317332</v>
      </c>
      <c r="O115">
        <v>8108</v>
      </c>
      <c r="P115">
        <f t="shared" si="1"/>
        <v>-5.9250100000000083E-3</v>
      </c>
    </row>
    <row r="116" spans="1:34">
      <c r="A116" t="s">
        <v>533</v>
      </c>
      <c r="B116">
        <v>1</v>
      </c>
      <c r="C116">
        <v>0.44644472000000002</v>
      </c>
      <c r="D116">
        <v>6.9492399999999998E-3</v>
      </c>
      <c r="E116">
        <v>0.43282242999999998</v>
      </c>
      <c r="F116">
        <v>0.46006701999999999</v>
      </c>
      <c r="G116">
        <v>8108</v>
      </c>
      <c r="I116" t="s">
        <v>533</v>
      </c>
      <c r="J116">
        <v>1</v>
      </c>
      <c r="K116">
        <v>0.44644472000000002</v>
      </c>
      <c r="L116">
        <v>6.9492399999999998E-3</v>
      </c>
      <c r="M116">
        <v>0.43282242999999998</v>
      </c>
      <c r="N116">
        <v>0.46006701999999999</v>
      </c>
      <c r="O116">
        <v>8108</v>
      </c>
      <c r="P116">
        <f t="shared" si="1"/>
        <v>0</v>
      </c>
    </row>
    <row r="117" spans="1:34" hidden="1">
      <c r="A117" t="s">
        <v>534</v>
      </c>
      <c r="B117">
        <v>20</v>
      </c>
      <c r="C117">
        <v>-0.10280686</v>
      </c>
      <c r="D117">
        <v>2.704635E-2</v>
      </c>
      <c r="E117">
        <v>-0.15582463999999999</v>
      </c>
      <c r="F117">
        <v>-4.9789069999999998E-2</v>
      </c>
      <c r="G117">
        <v>8108</v>
      </c>
      <c r="I117" t="s">
        <v>534</v>
      </c>
      <c r="J117">
        <v>20</v>
      </c>
      <c r="K117">
        <v>-9.6881839999999997E-2</v>
      </c>
      <c r="L117">
        <v>2.6285139999999999E-2</v>
      </c>
      <c r="M117">
        <v>-0.14840747000000001</v>
      </c>
      <c r="N117">
        <v>-4.5356220000000003E-2</v>
      </c>
      <c r="O117">
        <v>8108</v>
      </c>
      <c r="P117">
        <f t="shared" si="1"/>
        <v>5.9250200000000031E-3</v>
      </c>
    </row>
    <row r="118" spans="1:34" hidden="1">
      <c r="A118" t="s">
        <v>535</v>
      </c>
      <c r="B118">
        <v>0</v>
      </c>
      <c r="C118">
        <v>20846.187999999998</v>
      </c>
      <c r="D118">
        <v>894.14398000000006</v>
      </c>
      <c r="E118">
        <v>19093.435000000001</v>
      </c>
      <c r="F118">
        <v>22598.941999999999</v>
      </c>
      <c r="G118">
        <v>8057</v>
      </c>
      <c r="I118" t="s">
        <v>535</v>
      </c>
      <c r="J118">
        <v>0</v>
      </c>
      <c r="K118">
        <v>21077.436000000002</v>
      </c>
      <c r="L118">
        <v>864.11311999999998</v>
      </c>
      <c r="M118">
        <v>19383.550999999999</v>
      </c>
      <c r="N118">
        <v>22771.321</v>
      </c>
      <c r="O118">
        <v>8057</v>
      </c>
      <c r="P118">
        <f t="shared" si="1"/>
        <v>231.24800000000323</v>
      </c>
    </row>
    <row r="119" spans="1:34" hidden="1">
      <c r="A119" t="s">
        <v>536</v>
      </c>
      <c r="B119">
        <v>1</v>
      </c>
      <c r="C119">
        <v>29876.423999999999</v>
      </c>
      <c r="D119">
        <v>600.73069999999996</v>
      </c>
      <c r="E119">
        <v>28698.837</v>
      </c>
      <c r="F119">
        <v>31054.011999999999</v>
      </c>
      <c r="G119">
        <v>8057</v>
      </c>
      <c r="I119" t="s">
        <v>536</v>
      </c>
      <c r="J119">
        <v>1</v>
      </c>
      <c r="K119">
        <v>29887.414000000001</v>
      </c>
      <c r="L119">
        <v>600.65551000000005</v>
      </c>
      <c r="M119">
        <v>28709.973999999998</v>
      </c>
      <c r="N119">
        <v>31064.853999999999</v>
      </c>
      <c r="O119">
        <v>8057</v>
      </c>
      <c r="P119">
        <f t="shared" si="1"/>
        <v>10.990000000001601</v>
      </c>
    </row>
    <row r="120" spans="1:34" hidden="1">
      <c r="A120" t="s">
        <v>537</v>
      </c>
      <c r="B120">
        <v>10</v>
      </c>
      <c r="C120">
        <v>-9030.2358999999997</v>
      </c>
      <c r="D120">
        <v>1086.7744</v>
      </c>
      <c r="E120">
        <v>-11160.594999999999</v>
      </c>
      <c r="F120">
        <v>-6899.8771999999999</v>
      </c>
      <c r="G120">
        <v>8057</v>
      </c>
      <c r="I120" t="s">
        <v>537</v>
      </c>
      <c r="J120">
        <v>10</v>
      </c>
      <c r="K120">
        <v>-8809.9778999999999</v>
      </c>
      <c r="L120">
        <v>1057.9607000000001</v>
      </c>
      <c r="M120">
        <v>-10883.853999999999</v>
      </c>
      <c r="N120">
        <v>-6736.1014999999998</v>
      </c>
      <c r="O120">
        <v>8057</v>
      </c>
      <c r="P120">
        <f t="shared" si="1"/>
        <v>220.25799999999981</v>
      </c>
    </row>
    <row r="121" spans="1:34">
      <c r="A121" t="s">
        <v>538</v>
      </c>
      <c r="B121">
        <v>0</v>
      </c>
      <c r="C121">
        <v>0.49638494</v>
      </c>
      <c r="D121">
        <v>2.2343769999999999E-2</v>
      </c>
      <c r="E121">
        <v>0.45258535999999999</v>
      </c>
      <c r="F121">
        <v>0.54018451000000001</v>
      </c>
      <c r="G121">
        <v>8057</v>
      </c>
      <c r="I121" t="s">
        <v>538</v>
      </c>
      <c r="J121">
        <v>0</v>
      </c>
      <c r="K121">
        <v>0.47999410999999997</v>
      </c>
      <c r="L121">
        <v>1.6141309999999999E-2</v>
      </c>
      <c r="M121">
        <v>0.44835297000000002</v>
      </c>
      <c r="N121">
        <v>0.51163524999999999</v>
      </c>
      <c r="O121">
        <v>8057</v>
      </c>
      <c r="P121">
        <f t="shared" si="1"/>
        <v>-1.6390830000000023E-2</v>
      </c>
    </row>
    <row r="122" spans="1:34">
      <c r="A122" t="s">
        <v>539</v>
      </c>
      <c r="B122">
        <v>1</v>
      </c>
      <c r="C122">
        <v>0.46433102999999998</v>
      </c>
      <c r="D122">
        <v>8.9700100000000005E-3</v>
      </c>
      <c r="E122">
        <v>0.44674749000000002</v>
      </c>
      <c r="F122">
        <v>0.48191456999999999</v>
      </c>
      <c r="G122">
        <v>8057</v>
      </c>
      <c r="I122" t="s">
        <v>539</v>
      </c>
      <c r="J122">
        <v>1</v>
      </c>
      <c r="K122">
        <v>0.46379288000000002</v>
      </c>
      <c r="L122">
        <v>8.9679900000000003E-3</v>
      </c>
      <c r="M122">
        <v>0.44621330999999997</v>
      </c>
      <c r="N122">
        <v>0.48137245000000001</v>
      </c>
      <c r="O122">
        <v>8057</v>
      </c>
      <c r="P122">
        <f t="shared" si="1"/>
        <v>-5.3814999999995949E-4</v>
      </c>
    </row>
    <row r="123" spans="1:34" hidden="1">
      <c r="A123" t="s">
        <v>540</v>
      </c>
      <c r="B123">
        <v>20</v>
      </c>
      <c r="C123">
        <v>-3.2053909999999998E-2</v>
      </c>
      <c r="D123">
        <v>2.3862789999999998E-2</v>
      </c>
      <c r="E123">
        <v>-7.8831139999999994E-2</v>
      </c>
      <c r="F123">
        <v>1.472332E-2</v>
      </c>
      <c r="G123">
        <v>8057</v>
      </c>
      <c r="I123" t="s">
        <v>540</v>
      </c>
      <c r="J123">
        <v>20</v>
      </c>
      <c r="K123">
        <v>-1.620123E-2</v>
      </c>
      <c r="L123">
        <v>1.8390770000000001E-2</v>
      </c>
      <c r="M123">
        <v>-5.2251880000000001E-2</v>
      </c>
      <c r="N123" s="44">
        <v>1.9849430000000001E-2</v>
      </c>
      <c r="O123">
        <v>8057</v>
      </c>
      <c r="P123">
        <f t="shared" si="1"/>
        <v>1.5852679999999997E-2</v>
      </c>
    </row>
    <row r="128" spans="1:34">
      <c r="D128" t="s">
        <v>416</v>
      </c>
      <c r="E128" t="s">
        <v>417</v>
      </c>
      <c r="F128" t="s">
        <v>71</v>
      </c>
      <c r="G128" t="s">
        <v>418</v>
      </c>
      <c r="H128" t="s">
        <v>419</v>
      </c>
      <c r="I128" t="s">
        <v>420</v>
      </c>
      <c r="J128" t="s">
        <v>563</v>
      </c>
      <c r="K128" t="s">
        <v>564</v>
      </c>
      <c r="L128" t="s">
        <v>417</v>
      </c>
      <c r="M128" t="s">
        <v>71</v>
      </c>
      <c r="N128" t="s">
        <v>418</v>
      </c>
      <c r="O128" t="s">
        <v>419</v>
      </c>
      <c r="P128" t="s">
        <v>420</v>
      </c>
      <c r="U128" t="s">
        <v>416</v>
      </c>
      <c r="V128" t="s">
        <v>417</v>
      </c>
      <c r="W128" t="s">
        <v>71</v>
      </c>
      <c r="X128" t="s">
        <v>418</v>
      </c>
      <c r="Y128" t="s">
        <v>419</v>
      </c>
      <c r="AA128" t="s">
        <v>563</v>
      </c>
      <c r="AB128" t="s">
        <v>564</v>
      </c>
      <c r="AC128" t="s">
        <v>417</v>
      </c>
      <c r="AD128" t="s">
        <v>71</v>
      </c>
      <c r="AE128" t="s">
        <v>418</v>
      </c>
      <c r="AF128" t="s">
        <v>419</v>
      </c>
      <c r="AG128" t="s">
        <v>420</v>
      </c>
      <c r="AH128" t="s">
        <v>565</v>
      </c>
    </row>
    <row r="129" spans="3:34">
      <c r="C129" t="s">
        <v>543</v>
      </c>
      <c r="D129">
        <v>11</v>
      </c>
      <c r="E129">
        <v>0.85769448000000004</v>
      </c>
      <c r="F129">
        <v>3.9006510000000001E-2</v>
      </c>
      <c r="G129">
        <v>0.78122952000000001</v>
      </c>
      <c r="H129">
        <v>0.93415943000000001</v>
      </c>
      <c r="I129">
        <v>6805</v>
      </c>
      <c r="J129" t="s">
        <v>57</v>
      </c>
      <c r="K129">
        <v>2007</v>
      </c>
      <c r="L129" s="49">
        <v>0.85769448000000004</v>
      </c>
      <c r="M129" s="49">
        <v>3.9006510000000001E-2</v>
      </c>
      <c r="N129" s="49">
        <v>0.78122952000000001</v>
      </c>
      <c r="O129" s="49">
        <v>0.93415943000000001</v>
      </c>
      <c r="P129">
        <v>6805</v>
      </c>
      <c r="T129" t="s">
        <v>426</v>
      </c>
      <c r="U129">
        <v>20</v>
      </c>
      <c r="V129">
        <v>-7.5818040000000003E-2</v>
      </c>
      <c r="W129">
        <v>1.5528429999999999E-2</v>
      </c>
      <c r="X129">
        <v>-0.10625862</v>
      </c>
      <c r="Y129">
        <v>-4.5377470000000003E-2</v>
      </c>
      <c r="AA129" t="s">
        <v>57</v>
      </c>
      <c r="AB129">
        <v>2007</v>
      </c>
      <c r="AC129" s="49">
        <f>V129*-1</f>
        <v>7.5818040000000003E-2</v>
      </c>
      <c r="AD129" s="49">
        <f>W129</f>
        <v>1.5528429999999999E-2</v>
      </c>
      <c r="AE129" s="49">
        <f t="shared" ref="AE129:AE148" si="2">Y129*-1</f>
        <v>4.5377470000000003E-2</v>
      </c>
      <c r="AF129" s="49">
        <f t="shared" ref="AF129:AF148" si="3">X129*-1</f>
        <v>0.10625862</v>
      </c>
      <c r="AG129">
        <v>6805</v>
      </c>
      <c r="AH129" s="49">
        <v>0.37601280999999998</v>
      </c>
    </row>
    <row r="130" spans="3:34">
      <c r="C130" t="s">
        <v>544</v>
      </c>
      <c r="D130">
        <v>11</v>
      </c>
      <c r="E130">
        <v>0.81608440000000004</v>
      </c>
      <c r="F130">
        <v>4.2737200000000003E-2</v>
      </c>
      <c r="G130">
        <v>0.73230324000000002</v>
      </c>
      <c r="H130">
        <v>0.89986555000000001</v>
      </c>
      <c r="I130">
        <v>5706</v>
      </c>
      <c r="J130" t="s">
        <v>57</v>
      </c>
      <c r="K130">
        <v>2008</v>
      </c>
      <c r="L130" s="49">
        <v>0.81608440000000004</v>
      </c>
      <c r="M130" s="49">
        <v>4.2737200000000003E-2</v>
      </c>
      <c r="N130" s="49">
        <v>0.73230324000000002</v>
      </c>
      <c r="O130" s="49">
        <v>0.89986555000000001</v>
      </c>
      <c r="P130">
        <v>5706</v>
      </c>
      <c r="T130" t="s">
        <v>432</v>
      </c>
      <c r="U130">
        <v>20</v>
      </c>
      <c r="V130">
        <v>-3.6119610000000003E-2</v>
      </c>
      <c r="W130">
        <v>2.119861E-2</v>
      </c>
      <c r="X130">
        <v>-7.7676930000000005E-2</v>
      </c>
      <c r="Y130">
        <v>5.4377200000000001E-3</v>
      </c>
      <c r="AA130" t="s">
        <v>57</v>
      </c>
      <c r="AB130">
        <v>2008</v>
      </c>
      <c r="AC130" s="49">
        <f t="shared" ref="AC130:AC148" si="4">V130*-1</f>
        <v>3.6119610000000003E-2</v>
      </c>
      <c r="AD130" s="49">
        <f t="shared" ref="AD130:AD148" si="5">W130</f>
        <v>2.119861E-2</v>
      </c>
      <c r="AE130" s="49">
        <f t="shared" si="2"/>
        <v>-5.4377200000000001E-3</v>
      </c>
      <c r="AF130" s="49">
        <f t="shared" si="3"/>
        <v>7.7676930000000005E-2</v>
      </c>
      <c r="AG130">
        <v>5706</v>
      </c>
      <c r="AH130" s="49">
        <v>0.40994799999999998</v>
      </c>
    </row>
    <row r="131" spans="3:34">
      <c r="C131" t="s">
        <v>545</v>
      </c>
      <c r="D131">
        <v>11</v>
      </c>
      <c r="E131">
        <v>0.89592181999999998</v>
      </c>
      <c r="F131">
        <v>6.5156190000000003E-2</v>
      </c>
      <c r="G131">
        <v>0.76819172000000002</v>
      </c>
      <c r="H131">
        <v>1.0236518999999999</v>
      </c>
      <c r="I131">
        <v>5875</v>
      </c>
      <c r="J131" t="s">
        <v>57</v>
      </c>
      <c r="K131">
        <v>2009</v>
      </c>
      <c r="L131" s="49">
        <v>0.89592181999999998</v>
      </c>
      <c r="M131" s="49">
        <v>6.5156190000000003E-2</v>
      </c>
      <c r="N131" s="49">
        <v>0.76819172000000002</v>
      </c>
      <c r="O131" s="49">
        <v>1.0236518999999999</v>
      </c>
      <c r="P131">
        <v>5875</v>
      </c>
      <c r="T131" t="s">
        <v>438</v>
      </c>
      <c r="U131">
        <v>20</v>
      </c>
      <c r="V131">
        <v>-5.5793540000000003E-2</v>
      </c>
      <c r="W131">
        <v>2.370829E-2</v>
      </c>
      <c r="X131">
        <v>-0.1022705</v>
      </c>
      <c r="Y131">
        <v>-9.3165699999999997E-3</v>
      </c>
      <c r="AA131" t="s">
        <v>57</v>
      </c>
      <c r="AB131">
        <v>2009</v>
      </c>
      <c r="AC131" s="49">
        <f t="shared" si="4"/>
        <v>5.5793540000000003E-2</v>
      </c>
      <c r="AD131" s="49">
        <f t="shared" si="5"/>
        <v>2.370829E-2</v>
      </c>
      <c r="AE131" s="49">
        <f t="shared" si="2"/>
        <v>9.3165699999999997E-3</v>
      </c>
      <c r="AF131" s="49">
        <f t="shared" si="3"/>
        <v>0.1022705</v>
      </c>
      <c r="AG131">
        <v>5875</v>
      </c>
      <c r="AH131" s="49">
        <v>0.41460651999999998</v>
      </c>
    </row>
    <row r="132" spans="3:34">
      <c r="C132" t="s">
        <v>546</v>
      </c>
      <c r="D132">
        <v>11</v>
      </c>
      <c r="E132">
        <v>0.60678582000000003</v>
      </c>
      <c r="F132">
        <v>9.8271310000000001E-2</v>
      </c>
      <c r="G132">
        <v>0.41413990000000001</v>
      </c>
      <c r="H132">
        <v>0.79943173000000001</v>
      </c>
      <c r="I132">
        <v>6187</v>
      </c>
      <c r="J132" t="s">
        <v>57</v>
      </c>
      <c r="K132">
        <v>2010</v>
      </c>
      <c r="L132" s="49">
        <v>0.60678582000000003</v>
      </c>
      <c r="M132" s="49">
        <v>9.8271310000000001E-2</v>
      </c>
      <c r="N132" s="49">
        <v>0.41413990000000001</v>
      </c>
      <c r="O132" s="49">
        <v>0.79943173000000001</v>
      </c>
      <c r="P132">
        <v>6187</v>
      </c>
      <c r="T132" t="s">
        <v>444</v>
      </c>
      <c r="U132">
        <v>20</v>
      </c>
      <c r="V132">
        <v>-7.4382799999999999E-2</v>
      </c>
      <c r="W132">
        <v>4.9452129999999997E-2</v>
      </c>
      <c r="X132">
        <v>-0.17132615000000001</v>
      </c>
      <c r="Y132" s="44">
        <v>2.2560549999999999E-2</v>
      </c>
      <c r="AA132" t="s">
        <v>57</v>
      </c>
      <c r="AB132">
        <v>2010</v>
      </c>
      <c r="AC132" s="49">
        <f t="shared" si="4"/>
        <v>7.4382799999999999E-2</v>
      </c>
      <c r="AD132" s="49">
        <f t="shared" si="5"/>
        <v>4.9452129999999997E-2</v>
      </c>
      <c r="AE132" s="49">
        <f t="shared" si="2"/>
        <v>-2.2560549999999999E-2</v>
      </c>
      <c r="AF132" s="49">
        <f t="shared" si="3"/>
        <v>0.17132615000000001</v>
      </c>
      <c r="AG132">
        <v>6187</v>
      </c>
      <c r="AH132" s="49">
        <v>0.42122970999999998</v>
      </c>
    </row>
    <row r="133" spans="3:34">
      <c r="C133" t="s">
        <v>547</v>
      </c>
      <c r="D133">
        <v>11</v>
      </c>
      <c r="E133">
        <v>0.53837259000000004</v>
      </c>
      <c r="F133">
        <v>8.3359970000000005E-2</v>
      </c>
      <c r="G133">
        <v>0.37495808000000003</v>
      </c>
      <c r="H133">
        <v>0.70178711000000005</v>
      </c>
      <c r="I133">
        <v>6186</v>
      </c>
      <c r="J133" t="s">
        <v>57</v>
      </c>
      <c r="K133">
        <v>2011</v>
      </c>
      <c r="L133" s="49">
        <v>0.53837259000000004</v>
      </c>
      <c r="M133" s="49">
        <v>8.3359970000000005E-2</v>
      </c>
      <c r="N133" s="49">
        <v>0.37495808000000003</v>
      </c>
      <c r="O133" s="49">
        <v>0.70178711000000005</v>
      </c>
      <c r="P133">
        <v>6186</v>
      </c>
      <c r="T133" t="s">
        <v>450</v>
      </c>
      <c r="U133">
        <v>20</v>
      </c>
      <c r="V133">
        <v>-0.21783431</v>
      </c>
      <c r="W133">
        <v>4.9321219999999999E-2</v>
      </c>
      <c r="X133">
        <v>-0.31452103999999997</v>
      </c>
      <c r="Y133">
        <v>-0.12114757</v>
      </c>
      <c r="AA133" t="s">
        <v>57</v>
      </c>
      <c r="AB133">
        <v>2011</v>
      </c>
      <c r="AC133" s="49">
        <f t="shared" si="4"/>
        <v>0.21783431</v>
      </c>
      <c r="AD133" s="49">
        <f t="shared" si="5"/>
        <v>4.9321219999999999E-2</v>
      </c>
      <c r="AE133" s="49">
        <f t="shared" si="2"/>
        <v>0.12114757</v>
      </c>
      <c r="AF133" s="49">
        <f t="shared" si="3"/>
        <v>0.31452103999999997</v>
      </c>
      <c r="AG133">
        <v>6186</v>
      </c>
      <c r="AH133" s="49">
        <v>0.39915413999999999</v>
      </c>
    </row>
    <row r="134" spans="3:34">
      <c r="C134" t="s">
        <v>548</v>
      </c>
      <c r="D134">
        <v>11</v>
      </c>
      <c r="E134">
        <v>0.34910011000000002</v>
      </c>
      <c r="F134">
        <v>1.565269E-2</v>
      </c>
      <c r="G134">
        <v>0.31841878000000001</v>
      </c>
      <c r="H134">
        <v>0.37978144000000003</v>
      </c>
      <c r="I134">
        <v>14152</v>
      </c>
      <c r="J134" t="s">
        <v>49</v>
      </c>
      <c r="K134">
        <v>2007</v>
      </c>
      <c r="L134" s="49">
        <v>0.34910011000000002</v>
      </c>
      <c r="M134" s="49">
        <v>1.565269E-2</v>
      </c>
      <c r="N134" s="49">
        <v>0.31841878000000001</v>
      </c>
      <c r="O134" s="49">
        <v>0.37978144000000003</v>
      </c>
      <c r="P134">
        <v>14152</v>
      </c>
      <c r="T134" t="s">
        <v>456</v>
      </c>
      <c r="U134">
        <v>20</v>
      </c>
      <c r="V134">
        <v>-0.14843254</v>
      </c>
      <c r="W134">
        <v>1.279742E-2</v>
      </c>
      <c r="X134">
        <v>-0.17351716</v>
      </c>
      <c r="Y134">
        <v>-0.12334791000000001</v>
      </c>
      <c r="AA134" t="s">
        <v>49</v>
      </c>
      <c r="AB134">
        <v>2007</v>
      </c>
      <c r="AC134" s="49">
        <f t="shared" si="4"/>
        <v>0.14843254</v>
      </c>
      <c r="AD134" s="49">
        <f t="shared" si="5"/>
        <v>1.279742E-2</v>
      </c>
      <c r="AE134" s="49">
        <f t="shared" si="2"/>
        <v>0.12334791000000001</v>
      </c>
      <c r="AF134" s="49">
        <f t="shared" si="3"/>
        <v>0.17351716</v>
      </c>
      <c r="AG134">
        <v>14152</v>
      </c>
      <c r="AH134" s="49">
        <v>0.39474025000000001</v>
      </c>
    </row>
    <row r="135" spans="3:34">
      <c r="C135" t="s">
        <v>549</v>
      </c>
      <c r="D135">
        <v>11</v>
      </c>
      <c r="E135">
        <v>0.65801383000000002</v>
      </c>
      <c r="F135">
        <v>6.5660789999999997E-2</v>
      </c>
      <c r="G135">
        <v>0.52930935000000001</v>
      </c>
      <c r="H135">
        <v>0.78671831000000003</v>
      </c>
      <c r="I135">
        <v>13311</v>
      </c>
      <c r="J135" t="s">
        <v>49</v>
      </c>
      <c r="K135">
        <v>2008</v>
      </c>
      <c r="L135" s="49">
        <v>0.65801383000000002</v>
      </c>
      <c r="M135" s="49">
        <v>6.5660789999999997E-2</v>
      </c>
      <c r="N135" s="49">
        <v>0.52930935000000001</v>
      </c>
      <c r="O135" s="49">
        <v>0.78671831000000003</v>
      </c>
      <c r="P135">
        <v>13311</v>
      </c>
      <c r="T135" t="s">
        <v>462</v>
      </c>
      <c r="U135">
        <v>20</v>
      </c>
      <c r="V135">
        <v>-0.16759605</v>
      </c>
      <c r="W135">
        <v>3.068887E-2</v>
      </c>
      <c r="X135">
        <v>-0.2277506</v>
      </c>
      <c r="Y135">
        <v>-0.1074415</v>
      </c>
      <c r="AA135" t="s">
        <v>49</v>
      </c>
      <c r="AB135">
        <v>2008</v>
      </c>
      <c r="AC135" s="49">
        <f t="shared" si="4"/>
        <v>0.16759605</v>
      </c>
      <c r="AD135" s="49">
        <f t="shared" si="5"/>
        <v>3.068887E-2</v>
      </c>
      <c r="AE135" s="49">
        <f t="shared" si="2"/>
        <v>0.1074415</v>
      </c>
      <c r="AF135" s="49">
        <f t="shared" si="3"/>
        <v>0.2277506</v>
      </c>
      <c r="AG135">
        <v>13311</v>
      </c>
      <c r="AH135" s="49">
        <v>0.41576876000000001</v>
      </c>
    </row>
    <row r="136" spans="3:34">
      <c r="C136" t="s">
        <v>550</v>
      </c>
      <c r="D136">
        <v>11</v>
      </c>
      <c r="E136">
        <v>0.48328342000000002</v>
      </c>
      <c r="F136">
        <v>5.9492929999999999E-2</v>
      </c>
      <c r="G136">
        <v>0.36666863</v>
      </c>
      <c r="H136">
        <v>0.59989820000000005</v>
      </c>
      <c r="I136">
        <v>13086</v>
      </c>
      <c r="J136" t="s">
        <v>49</v>
      </c>
      <c r="K136">
        <v>2009</v>
      </c>
      <c r="L136" s="49">
        <v>0.48328342000000002</v>
      </c>
      <c r="M136" s="49">
        <v>5.9492929999999999E-2</v>
      </c>
      <c r="N136" s="49">
        <v>0.36666863</v>
      </c>
      <c r="O136" s="49">
        <v>0.59989820000000005</v>
      </c>
      <c r="P136">
        <v>13086</v>
      </c>
      <c r="T136" t="s">
        <v>468</v>
      </c>
      <c r="U136">
        <v>20</v>
      </c>
      <c r="V136">
        <v>-0.22575185</v>
      </c>
      <c r="W136">
        <v>3.5576499999999997E-2</v>
      </c>
      <c r="X136">
        <v>-0.29548695000000003</v>
      </c>
      <c r="Y136">
        <v>-0.15601675000000001</v>
      </c>
      <c r="AA136" t="s">
        <v>49</v>
      </c>
      <c r="AB136">
        <v>2009</v>
      </c>
      <c r="AC136" s="49">
        <f t="shared" si="4"/>
        <v>0.22575185</v>
      </c>
      <c r="AD136" s="49">
        <f t="shared" si="5"/>
        <v>3.5576499999999997E-2</v>
      </c>
      <c r="AE136" s="49">
        <f t="shared" si="2"/>
        <v>0.15601675000000001</v>
      </c>
      <c r="AF136" s="49">
        <f t="shared" si="3"/>
        <v>0.29548695000000003</v>
      </c>
      <c r="AG136">
        <v>13086</v>
      </c>
      <c r="AH136" s="49">
        <v>0.40635682000000001</v>
      </c>
    </row>
    <row r="137" spans="3:34">
      <c r="C137" t="s">
        <v>551</v>
      </c>
      <c r="D137">
        <v>11</v>
      </c>
      <c r="E137">
        <v>0.42752440000000003</v>
      </c>
      <c r="F137">
        <v>5.1287039999999999E-2</v>
      </c>
      <c r="G137">
        <v>0.32699433999999999</v>
      </c>
      <c r="H137">
        <v>0.52805446</v>
      </c>
      <c r="I137">
        <v>13078</v>
      </c>
      <c r="J137" t="s">
        <v>49</v>
      </c>
      <c r="K137">
        <v>2010</v>
      </c>
      <c r="L137" s="49">
        <v>0.42752440000000003</v>
      </c>
      <c r="M137" s="49">
        <v>5.1287039999999999E-2</v>
      </c>
      <c r="N137" s="49">
        <v>0.32699433999999999</v>
      </c>
      <c r="O137" s="49">
        <v>0.52805446</v>
      </c>
      <c r="P137">
        <v>13078</v>
      </c>
      <c r="T137" t="s">
        <v>474</v>
      </c>
      <c r="U137">
        <v>20</v>
      </c>
      <c r="V137">
        <v>-0.19778212000000001</v>
      </c>
      <c r="W137">
        <v>2.6668339999999999E-2</v>
      </c>
      <c r="X137">
        <v>-0.25005593999999998</v>
      </c>
      <c r="Y137">
        <v>-0.14550830000000001</v>
      </c>
      <c r="AA137" t="s">
        <v>49</v>
      </c>
      <c r="AB137">
        <v>2010</v>
      </c>
      <c r="AC137" s="49">
        <f t="shared" si="4"/>
        <v>0.19778212000000001</v>
      </c>
      <c r="AD137" s="49">
        <f t="shared" si="5"/>
        <v>2.6668339999999999E-2</v>
      </c>
      <c r="AE137" s="49">
        <f t="shared" si="2"/>
        <v>0.14550830000000001</v>
      </c>
      <c r="AF137" s="49">
        <f t="shared" si="3"/>
        <v>0.25005593999999998</v>
      </c>
      <c r="AG137">
        <v>13078</v>
      </c>
      <c r="AH137" s="49">
        <v>0.40581281000000002</v>
      </c>
    </row>
    <row r="138" spans="3:34">
      <c r="C138" t="s">
        <v>552</v>
      </c>
      <c r="D138">
        <v>11</v>
      </c>
      <c r="E138">
        <v>0.68196111999999998</v>
      </c>
      <c r="F138">
        <v>0.11723647</v>
      </c>
      <c r="G138">
        <v>0.45216128</v>
      </c>
      <c r="H138">
        <v>0.91176095999999995</v>
      </c>
      <c r="I138">
        <v>13511</v>
      </c>
      <c r="J138" t="s">
        <v>49</v>
      </c>
      <c r="K138">
        <v>2011</v>
      </c>
      <c r="L138" s="49">
        <v>0.68196111999999998</v>
      </c>
      <c r="M138" s="49">
        <v>0.11723647</v>
      </c>
      <c r="N138" s="49">
        <v>0.45216128</v>
      </c>
      <c r="O138" s="49">
        <v>0.91176095999999995</v>
      </c>
      <c r="P138">
        <v>13511</v>
      </c>
      <c r="T138" t="s">
        <v>480</v>
      </c>
      <c r="U138">
        <v>20</v>
      </c>
      <c r="V138">
        <v>-0.20868017999999999</v>
      </c>
      <c r="W138">
        <v>5.1906809999999998E-2</v>
      </c>
      <c r="X138">
        <v>-0.31042478000000001</v>
      </c>
      <c r="Y138">
        <v>-0.10693558</v>
      </c>
      <c r="AA138" t="s">
        <v>49</v>
      </c>
      <c r="AB138">
        <v>2011</v>
      </c>
      <c r="AC138" s="49">
        <f t="shared" si="4"/>
        <v>0.20868017999999999</v>
      </c>
      <c r="AD138" s="49">
        <f t="shared" si="5"/>
        <v>5.1906809999999998E-2</v>
      </c>
      <c r="AE138" s="49">
        <f t="shared" si="2"/>
        <v>0.10693558</v>
      </c>
      <c r="AF138" s="49">
        <f t="shared" si="3"/>
        <v>0.31042478000000001</v>
      </c>
      <c r="AG138">
        <v>13511</v>
      </c>
      <c r="AH138" s="49">
        <v>0.40632531</v>
      </c>
    </row>
    <row r="139" spans="3:34">
      <c r="C139" t="s">
        <v>553</v>
      </c>
      <c r="D139">
        <v>11</v>
      </c>
      <c r="E139">
        <v>0.61721625999999996</v>
      </c>
      <c r="F139">
        <v>2.6240019999999999E-2</v>
      </c>
      <c r="G139">
        <v>0.56578083000000001</v>
      </c>
      <c r="H139">
        <v>0.66865169999999996</v>
      </c>
      <c r="I139">
        <v>10497</v>
      </c>
      <c r="J139" t="s">
        <v>53</v>
      </c>
      <c r="K139">
        <v>2007</v>
      </c>
      <c r="L139" s="49">
        <v>0.61721625999999996</v>
      </c>
      <c r="M139" s="49">
        <v>2.6240019999999999E-2</v>
      </c>
      <c r="N139" s="49">
        <v>0.56578083000000001</v>
      </c>
      <c r="O139" s="49">
        <v>0.66865169999999996</v>
      </c>
      <c r="P139">
        <v>10497</v>
      </c>
      <c r="T139" t="s">
        <v>486</v>
      </c>
      <c r="U139">
        <v>20</v>
      </c>
      <c r="V139">
        <v>-9.5226900000000003E-2</v>
      </c>
      <c r="W139">
        <v>1.8437169999999999E-2</v>
      </c>
      <c r="X139">
        <v>-0.13136726000000001</v>
      </c>
      <c r="Y139">
        <v>-5.908654E-2</v>
      </c>
      <c r="AA139" t="s">
        <v>53</v>
      </c>
      <c r="AB139">
        <v>2007</v>
      </c>
      <c r="AC139" s="49">
        <f t="shared" si="4"/>
        <v>9.5226900000000003E-2</v>
      </c>
      <c r="AD139" s="49">
        <f t="shared" si="5"/>
        <v>1.8437169999999999E-2</v>
      </c>
      <c r="AE139" s="49">
        <f t="shared" si="2"/>
        <v>5.908654E-2</v>
      </c>
      <c r="AF139" s="49">
        <f t="shared" si="3"/>
        <v>0.13136726000000001</v>
      </c>
      <c r="AG139">
        <v>10497</v>
      </c>
      <c r="AH139" s="49">
        <v>0.35528346</v>
      </c>
    </row>
    <row r="140" spans="3:34">
      <c r="C140" t="s">
        <v>554</v>
      </c>
      <c r="D140">
        <v>11</v>
      </c>
      <c r="E140">
        <v>0.50768884000000003</v>
      </c>
      <c r="F140">
        <v>1.926568E-2</v>
      </c>
      <c r="G140">
        <v>0.46992442000000001</v>
      </c>
      <c r="H140">
        <v>0.54545326999999999</v>
      </c>
      <c r="I140">
        <v>10417</v>
      </c>
      <c r="J140" t="s">
        <v>53</v>
      </c>
      <c r="K140">
        <v>2008</v>
      </c>
      <c r="L140" s="49">
        <v>0.50768884000000003</v>
      </c>
      <c r="M140" s="49">
        <v>1.926568E-2</v>
      </c>
      <c r="N140" s="49">
        <v>0.46992442000000001</v>
      </c>
      <c r="O140" s="49">
        <v>0.54545326999999999</v>
      </c>
      <c r="P140">
        <v>10417</v>
      </c>
      <c r="T140" t="s">
        <v>492</v>
      </c>
      <c r="U140">
        <v>20</v>
      </c>
      <c r="V140">
        <v>-0.15210734000000001</v>
      </c>
      <c r="W140">
        <v>1.5078599999999999E-2</v>
      </c>
      <c r="X140">
        <v>-0.18166429000000001</v>
      </c>
      <c r="Y140">
        <v>-0.12255038</v>
      </c>
      <c r="AA140" t="s">
        <v>53</v>
      </c>
      <c r="AB140">
        <v>2008</v>
      </c>
      <c r="AC140" s="49">
        <f t="shared" si="4"/>
        <v>0.15210734000000001</v>
      </c>
      <c r="AD140" s="49">
        <f t="shared" si="5"/>
        <v>1.5078599999999999E-2</v>
      </c>
      <c r="AE140" s="49">
        <f t="shared" si="2"/>
        <v>0.12255038</v>
      </c>
      <c r="AF140" s="49">
        <f t="shared" si="3"/>
        <v>0.18166429000000001</v>
      </c>
      <c r="AG140">
        <v>10417</v>
      </c>
      <c r="AH140" s="49">
        <v>0.33701741000000002</v>
      </c>
    </row>
    <row r="141" spans="3:34">
      <c r="C141" t="s">
        <v>555</v>
      </c>
      <c r="D141">
        <v>11</v>
      </c>
      <c r="E141">
        <v>0.67062149000000004</v>
      </c>
      <c r="F141">
        <v>2.1004459999999999E-2</v>
      </c>
      <c r="G141">
        <v>0.62944880999999997</v>
      </c>
      <c r="H141">
        <v>0.71179417</v>
      </c>
      <c r="I141">
        <v>10602</v>
      </c>
      <c r="J141" t="s">
        <v>53</v>
      </c>
      <c r="K141">
        <v>2009</v>
      </c>
      <c r="L141" s="49">
        <v>0.67062149000000004</v>
      </c>
      <c r="M141" s="49">
        <v>2.1004459999999999E-2</v>
      </c>
      <c r="N141" s="49">
        <v>0.62944880999999997</v>
      </c>
      <c r="O141" s="49">
        <v>0.71179417</v>
      </c>
      <c r="P141">
        <v>10602</v>
      </c>
      <c r="T141" t="s">
        <v>498</v>
      </c>
      <c r="U141">
        <v>20</v>
      </c>
      <c r="V141">
        <v>-2.497226E-2</v>
      </c>
      <c r="W141">
        <v>1.3607370000000001E-2</v>
      </c>
      <c r="X141">
        <v>-5.1645259999999998E-2</v>
      </c>
      <c r="Y141" s="44">
        <v>1.7007400000000001E-3</v>
      </c>
      <c r="AA141" t="s">
        <v>53</v>
      </c>
      <c r="AB141">
        <v>2009</v>
      </c>
      <c r="AC141" s="49">
        <f t="shared" si="4"/>
        <v>2.497226E-2</v>
      </c>
      <c r="AD141" s="49">
        <f t="shared" si="5"/>
        <v>1.3607370000000001E-2</v>
      </c>
      <c r="AE141" s="49">
        <f t="shared" si="2"/>
        <v>-1.7007400000000001E-3</v>
      </c>
      <c r="AF141" s="49">
        <f t="shared" si="3"/>
        <v>5.1645259999999998E-2</v>
      </c>
      <c r="AG141">
        <v>10602</v>
      </c>
      <c r="AH141" s="49">
        <v>0.36006695999999999</v>
      </c>
    </row>
    <row r="142" spans="3:34">
      <c r="C142" t="s">
        <v>556</v>
      </c>
      <c r="D142">
        <v>11</v>
      </c>
      <c r="E142">
        <v>0.84193764000000004</v>
      </c>
      <c r="F142">
        <v>2.627562E-2</v>
      </c>
      <c r="G142">
        <v>0.79043273000000003</v>
      </c>
      <c r="H142">
        <v>0.89344254999999995</v>
      </c>
      <c r="I142">
        <v>11043</v>
      </c>
      <c r="J142" t="s">
        <v>53</v>
      </c>
      <c r="K142">
        <v>2010</v>
      </c>
      <c r="L142" s="49">
        <v>0.84193764000000004</v>
      </c>
      <c r="M142" s="49">
        <v>2.627562E-2</v>
      </c>
      <c r="N142" s="49">
        <v>0.79043273000000003</v>
      </c>
      <c r="O142" s="49">
        <v>0.89344254999999995</v>
      </c>
      <c r="P142">
        <v>11043</v>
      </c>
      <c r="T142" t="s">
        <v>504</v>
      </c>
      <c r="U142">
        <v>20</v>
      </c>
      <c r="V142">
        <v>-1.762006E-2</v>
      </c>
      <c r="W142">
        <v>1.63996E-2</v>
      </c>
      <c r="X142">
        <v>-4.9766199999999997E-2</v>
      </c>
      <c r="Y142" s="44">
        <v>1.452608E-2</v>
      </c>
      <c r="AA142" t="s">
        <v>53</v>
      </c>
      <c r="AB142">
        <v>2010</v>
      </c>
      <c r="AC142" s="49">
        <f t="shared" si="4"/>
        <v>1.762006E-2</v>
      </c>
      <c r="AD142" s="49">
        <f t="shared" si="5"/>
        <v>1.63996E-2</v>
      </c>
      <c r="AE142" s="49">
        <f t="shared" si="2"/>
        <v>-1.452608E-2</v>
      </c>
      <c r="AF142" s="49">
        <f t="shared" si="3"/>
        <v>4.9766199999999997E-2</v>
      </c>
      <c r="AG142">
        <v>11043</v>
      </c>
      <c r="AH142" s="49">
        <v>0.36086935999999997</v>
      </c>
    </row>
    <row r="143" spans="3:34">
      <c r="C143" t="s">
        <v>557</v>
      </c>
      <c r="D143">
        <v>11</v>
      </c>
      <c r="E143">
        <v>0.92158403</v>
      </c>
      <c r="F143">
        <v>3.111949E-2</v>
      </c>
      <c r="G143">
        <v>0.86058446</v>
      </c>
      <c r="H143">
        <v>0.98258361000000005</v>
      </c>
      <c r="I143">
        <v>11359</v>
      </c>
      <c r="J143" t="s">
        <v>53</v>
      </c>
      <c r="K143">
        <v>2011</v>
      </c>
      <c r="L143" s="49">
        <v>0.92158403</v>
      </c>
      <c r="M143" s="49">
        <v>3.111949E-2</v>
      </c>
      <c r="N143" s="49">
        <v>0.86058446</v>
      </c>
      <c r="O143" s="49">
        <v>0.98258361000000005</v>
      </c>
      <c r="P143">
        <v>11359</v>
      </c>
      <c r="T143" t="s">
        <v>510</v>
      </c>
      <c r="U143">
        <v>20</v>
      </c>
      <c r="V143">
        <v>-3.1463629999999999E-2</v>
      </c>
      <c r="W143">
        <v>1.7265550000000001E-2</v>
      </c>
      <c r="X143">
        <v>-6.5307089999999998E-2</v>
      </c>
      <c r="Y143" s="44">
        <v>2.3798299999999999E-3</v>
      </c>
      <c r="AA143" t="s">
        <v>53</v>
      </c>
      <c r="AB143">
        <v>2011</v>
      </c>
      <c r="AC143" s="49">
        <f t="shared" si="4"/>
        <v>3.1463629999999999E-2</v>
      </c>
      <c r="AD143" s="49">
        <f t="shared" si="5"/>
        <v>1.7265550000000001E-2</v>
      </c>
      <c r="AE143" s="49">
        <f t="shared" si="2"/>
        <v>-2.3798299999999999E-3</v>
      </c>
      <c r="AF143" s="49">
        <f t="shared" si="3"/>
        <v>6.5307089999999998E-2</v>
      </c>
      <c r="AG143">
        <v>11359</v>
      </c>
      <c r="AH143" s="49">
        <v>0.37274009000000002</v>
      </c>
    </row>
    <row r="144" spans="3:34">
      <c r="C144" t="s">
        <v>558</v>
      </c>
      <c r="D144">
        <v>11</v>
      </c>
      <c r="E144">
        <v>0.87264520000000001</v>
      </c>
      <c r="F144">
        <v>4.5770480000000002E-2</v>
      </c>
      <c r="G144">
        <v>0.78292499999999998</v>
      </c>
      <c r="H144">
        <v>0.96236540000000004</v>
      </c>
      <c r="I144">
        <v>9274</v>
      </c>
      <c r="J144" t="s">
        <v>86</v>
      </c>
      <c r="K144">
        <v>2007</v>
      </c>
      <c r="L144" s="49">
        <v>0.87264520000000001</v>
      </c>
      <c r="M144" s="49">
        <v>4.5770480000000002E-2</v>
      </c>
      <c r="N144" s="49">
        <v>0.78292499999999998</v>
      </c>
      <c r="O144" s="49">
        <v>0.96236540000000004</v>
      </c>
      <c r="P144">
        <v>9274</v>
      </c>
      <c r="T144" t="s">
        <v>516</v>
      </c>
      <c r="U144">
        <v>20</v>
      </c>
      <c r="V144">
        <v>-4.0134499999999997E-2</v>
      </c>
      <c r="W144">
        <v>2.0475009999999998E-2</v>
      </c>
      <c r="X144">
        <v>-8.0270030000000006E-2</v>
      </c>
      <c r="Y144" s="73">
        <v>1.0270000000000001E-6</v>
      </c>
      <c r="AA144" t="s">
        <v>86</v>
      </c>
      <c r="AB144">
        <v>2007</v>
      </c>
      <c r="AC144" s="49">
        <f t="shared" si="4"/>
        <v>4.0134499999999997E-2</v>
      </c>
      <c r="AD144" s="49">
        <f t="shared" si="5"/>
        <v>2.0475009999999998E-2</v>
      </c>
      <c r="AE144" s="49">
        <f t="shared" si="2"/>
        <v>-1.0270000000000001E-6</v>
      </c>
      <c r="AF144" s="49">
        <f t="shared" si="3"/>
        <v>8.0270030000000006E-2</v>
      </c>
      <c r="AG144">
        <v>9274</v>
      </c>
      <c r="AH144" s="49">
        <v>0.41657484</v>
      </c>
    </row>
    <row r="145" spans="3:34">
      <c r="C145" t="s">
        <v>559</v>
      </c>
      <c r="D145">
        <v>11</v>
      </c>
      <c r="E145">
        <v>0.70384840000000004</v>
      </c>
      <c r="F145">
        <v>8.1650089999999995E-2</v>
      </c>
      <c r="G145">
        <v>0.54379546999999995</v>
      </c>
      <c r="H145">
        <v>0.86390133000000002</v>
      </c>
      <c r="I145">
        <v>8934</v>
      </c>
      <c r="J145" t="s">
        <v>86</v>
      </c>
      <c r="K145">
        <v>2008</v>
      </c>
      <c r="L145" s="49">
        <v>0.70384840000000004</v>
      </c>
      <c r="M145" s="49">
        <v>8.1650089999999995E-2</v>
      </c>
      <c r="N145" s="49">
        <v>0.54379546999999995</v>
      </c>
      <c r="O145" s="49">
        <v>0.86390133000000002</v>
      </c>
      <c r="P145">
        <v>8934</v>
      </c>
      <c r="T145" t="s">
        <v>522</v>
      </c>
      <c r="U145">
        <v>20</v>
      </c>
      <c r="V145">
        <v>-0.13752500000000001</v>
      </c>
      <c r="W145">
        <v>3.8094330000000003E-2</v>
      </c>
      <c r="X145">
        <v>-0.21219862</v>
      </c>
      <c r="Y145">
        <v>-6.2851379999999998E-2</v>
      </c>
      <c r="AA145" t="s">
        <v>86</v>
      </c>
      <c r="AB145">
        <v>2008</v>
      </c>
      <c r="AC145" s="49">
        <f t="shared" si="4"/>
        <v>0.13752500000000001</v>
      </c>
      <c r="AD145" s="49">
        <f t="shared" si="5"/>
        <v>3.8094330000000003E-2</v>
      </c>
      <c r="AE145" s="49">
        <f t="shared" si="2"/>
        <v>6.2851379999999998E-2</v>
      </c>
      <c r="AF145" s="49">
        <f t="shared" si="3"/>
        <v>0.21219862</v>
      </c>
      <c r="AG145">
        <v>8934</v>
      </c>
      <c r="AH145" s="49">
        <v>0.46305807999999998</v>
      </c>
    </row>
    <row r="146" spans="3:34">
      <c r="C146" t="s">
        <v>560</v>
      </c>
      <c r="D146">
        <v>11</v>
      </c>
      <c r="E146">
        <v>0.72770471000000003</v>
      </c>
      <c r="F146">
        <v>3.8228199999999997E-2</v>
      </c>
      <c r="G146">
        <v>0.65276796000000004</v>
      </c>
      <c r="H146">
        <v>0.80264146000000003</v>
      </c>
      <c r="I146">
        <v>8361</v>
      </c>
      <c r="J146" t="s">
        <v>86</v>
      </c>
      <c r="K146">
        <v>2009</v>
      </c>
      <c r="L146" s="49">
        <v>0.72770471000000003</v>
      </c>
      <c r="M146" s="49">
        <v>3.8228199999999997E-2</v>
      </c>
      <c r="N146" s="49">
        <v>0.65276796000000004</v>
      </c>
      <c r="O146" s="49">
        <v>0.80264146000000003</v>
      </c>
      <c r="P146">
        <v>8361</v>
      </c>
      <c r="T146" t="s">
        <v>528</v>
      </c>
      <c r="U146">
        <v>20</v>
      </c>
      <c r="V146">
        <v>-5.9687539999999997E-2</v>
      </c>
      <c r="W146">
        <v>1.9445899999999999E-2</v>
      </c>
      <c r="X146">
        <v>-9.7806320000000002E-2</v>
      </c>
      <c r="Y146">
        <v>-2.1568759999999999E-2</v>
      </c>
      <c r="AA146" t="s">
        <v>86</v>
      </c>
      <c r="AB146">
        <v>2009</v>
      </c>
      <c r="AC146" s="49">
        <f t="shared" si="4"/>
        <v>5.9687539999999997E-2</v>
      </c>
      <c r="AD146" s="49">
        <f t="shared" si="5"/>
        <v>1.9445899999999999E-2</v>
      </c>
      <c r="AE146" s="49">
        <f t="shared" si="2"/>
        <v>2.1568759999999999E-2</v>
      </c>
      <c r="AF146" s="49">
        <f t="shared" si="3"/>
        <v>9.7806320000000002E-2</v>
      </c>
      <c r="AG146">
        <v>8361</v>
      </c>
      <c r="AH146" s="49">
        <v>0.44627006000000002</v>
      </c>
    </row>
    <row r="147" spans="3:34">
      <c r="C147" t="s">
        <v>561</v>
      </c>
      <c r="D147">
        <v>11</v>
      </c>
      <c r="E147">
        <v>0.74479245000000005</v>
      </c>
      <c r="F147">
        <v>4.911973E-2</v>
      </c>
      <c r="G147">
        <v>0.64850516000000002</v>
      </c>
      <c r="H147">
        <v>0.84107973000000003</v>
      </c>
      <c r="I147">
        <v>8108</v>
      </c>
      <c r="J147" t="s">
        <v>86</v>
      </c>
      <c r="K147">
        <v>2010</v>
      </c>
      <c r="L147" s="49">
        <v>0.74479245000000005</v>
      </c>
      <c r="M147" s="49">
        <v>4.911973E-2</v>
      </c>
      <c r="N147" s="49">
        <v>0.64850516000000002</v>
      </c>
      <c r="O147" s="49">
        <v>0.84107973000000003</v>
      </c>
      <c r="P147">
        <v>8108</v>
      </c>
      <c r="T147" t="s">
        <v>534</v>
      </c>
      <c r="U147">
        <v>20</v>
      </c>
      <c r="V147">
        <v>-9.6881839999999997E-2</v>
      </c>
      <c r="W147">
        <v>2.6285139999999999E-2</v>
      </c>
      <c r="X147">
        <v>-0.14840747000000001</v>
      </c>
      <c r="Y147">
        <v>-4.5356220000000003E-2</v>
      </c>
      <c r="AA147" t="s">
        <v>86</v>
      </c>
      <c r="AB147">
        <v>2010</v>
      </c>
      <c r="AC147" s="49">
        <f t="shared" si="4"/>
        <v>9.6881839999999997E-2</v>
      </c>
      <c r="AD147" s="49">
        <f t="shared" si="5"/>
        <v>2.6285139999999999E-2</v>
      </c>
      <c r="AE147" s="49">
        <f t="shared" si="2"/>
        <v>4.5356220000000003E-2</v>
      </c>
      <c r="AF147" s="49">
        <f t="shared" si="3"/>
        <v>0.14840747000000001</v>
      </c>
      <c r="AG147">
        <v>8108</v>
      </c>
      <c r="AH147" s="49">
        <v>0.44644472000000002</v>
      </c>
    </row>
    <row r="148" spans="3:34">
      <c r="C148" t="s">
        <v>562</v>
      </c>
      <c r="D148">
        <v>11</v>
      </c>
      <c r="E148">
        <v>0.70522783</v>
      </c>
      <c r="F148">
        <v>3.2343709999999998E-2</v>
      </c>
      <c r="G148">
        <v>0.64182578999999995</v>
      </c>
      <c r="H148">
        <v>0.76862987000000005</v>
      </c>
      <c r="I148">
        <v>8057</v>
      </c>
      <c r="J148" t="s">
        <v>86</v>
      </c>
      <c r="K148">
        <v>2011</v>
      </c>
      <c r="L148" s="49">
        <v>0.70522783</v>
      </c>
      <c r="M148" s="49">
        <v>3.2343709999999998E-2</v>
      </c>
      <c r="N148" s="49">
        <v>0.64182578999999995</v>
      </c>
      <c r="O148" s="49">
        <v>0.76862987000000005</v>
      </c>
      <c r="P148">
        <v>8057</v>
      </c>
      <c r="T148" t="s">
        <v>540</v>
      </c>
      <c r="U148">
        <v>20</v>
      </c>
      <c r="V148">
        <v>-1.620123E-2</v>
      </c>
      <c r="W148">
        <v>1.8390770000000001E-2</v>
      </c>
      <c r="X148">
        <v>-5.2251880000000001E-2</v>
      </c>
      <c r="Y148" s="44">
        <v>1.9849430000000001E-2</v>
      </c>
      <c r="AA148" t="s">
        <v>86</v>
      </c>
      <c r="AB148">
        <v>2011</v>
      </c>
      <c r="AC148" s="49">
        <f t="shared" si="4"/>
        <v>1.620123E-2</v>
      </c>
      <c r="AD148" s="49">
        <f t="shared" si="5"/>
        <v>1.8390770000000001E-2</v>
      </c>
      <c r="AE148" s="49">
        <f t="shared" si="2"/>
        <v>-1.9849430000000001E-2</v>
      </c>
      <c r="AF148" s="49">
        <f t="shared" si="3"/>
        <v>5.2251880000000001E-2</v>
      </c>
      <c r="AG148">
        <v>8057</v>
      </c>
      <c r="AH148" s="49">
        <v>0.46379288000000002</v>
      </c>
    </row>
    <row r="154" spans="3:34">
      <c r="L154" t="s">
        <v>566</v>
      </c>
    </row>
    <row r="155" spans="3:34">
      <c r="L155">
        <v>1</v>
      </c>
      <c r="M155">
        <v>1</v>
      </c>
    </row>
    <row r="156" spans="3:34">
      <c r="L156">
        <v>2</v>
      </c>
      <c r="M156">
        <v>2</v>
      </c>
    </row>
    <row r="157" spans="3:34">
      <c r="L157">
        <v>3</v>
      </c>
      <c r="M157">
        <v>2</v>
      </c>
    </row>
    <row r="158" spans="3:34">
      <c r="L158">
        <v>4</v>
      </c>
      <c r="M158">
        <v>2</v>
      </c>
    </row>
    <row r="159" spans="3:34">
      <c r="L159" s="74">
        <v>5</v>
      </c>
      <c r="M159" s="74">
        <v>2</v>
      </c>
    </row>
    <row r="160" spans="3:34">
      <c r="L160">
        <v>6</v>
      </c>
      <c r="M160">
        <v>2</v>
      </c>
    </row>
    <row r="161" spans="12:13">
      <c r="L161">
        <v>6</v>
      </c>
      <c r="M161">
        <v>10</v>
      </c>
    </row>
    <row r="162" spans="12:13">
      <c r="L162">
        <v>7</v>
      </c>
      <c r="M162">
        <v>10</v>
      </c>
    </row>
    <row r="163" spans="12:13">
      <c r="L163">
        <v>8</v>
      </c>
      <c r="M163">
        <v>10</v>
      </c>
    </row>
    <row r="164" spans="12:13">
      <c r="L164">
        <v>9</v>
      </c>
      <c r="M164">
        <v>10</v>
      </c>
    </row>
    <row r="165" spans="12:13">
      <c r="L165">
        <v>10</v>
      </c>
      <c r="M165">
        <v>10</v>
      </c>
    </row>
    <row r="166" spans="12:13">
      <c r="L166">
        <f>_xlfn.STDEV.P(L155:L165)</f>
        <v>2.7423823870906103</v>
      </c>
      <c r="M166">
        <f>_xlfn.STDEV.P(M155:M165)</f>
        <v>4.0757294129927075</v>
      </c>
    </row>
    <row r="167" spans="12:13">
      <c r="L167">
        <f>AVERAGE(L155:L165)</f>
        <v>5.5454545454545459</v>
      </c>
      <c r="M167">
        <f>AVERAGE(M155:M165)</f>
        <v>5.5454545454545459</v>
      </c>
    </row>
    <row r="168" spans="12:13">
      <c r="L168">
        <f>L166/L167</f>
        <v>0.49452797144256905</v>
      </c>
      <c r="M168">
        <f>M166/M167</f>
        <v>0.73496759906425868</v>
      </c>
    </row>
  </sheetData>
  <autoFilter ref="A3:X123">
    <filterColumn colId="8">
      <customFilters>
        <customFilter val="*gi*"/>
      </customFilters>
    </filterColumn>
  </autoFilter>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2:V647"/>
  <sheetViews>
    <sheetView topLeftCell="A17" workbookViewId="0">
      <selection activeCell="O108" sqref="O108"/>
    </sheetView>
  </sheetViews>
  <sheetFormatPr defaultRowHeight="14.4"/>
  <cols>
    <col min="1" max="1" width="13.109375" bestFit="1" customWidth="1"/>
  </cols>
  <sheetData>
    <row r="2" spans="1:22">
      <c r="C2" t="s">
        <v>1254</v>
      </c>
      <c r="H2" t="s">
        <v>1211</v>
      </c>
      <c r="P2" t="s">
        <v>1253</v>
      </c>
      <c r="T2" t="s">
        <v>1211</v>
      </c>
    </row>
    <row r="3" spans="1:22">
      <c r="A3" t="s">
        <v>1213</v>
      </c>
      <c r="B3" t="s">
        <v>416</v>
      </c>
      <c r="C3" t="s">
        <v>417</v>
      </c>
      <c r="D3" t="s">
        <v>71</v>
      </c>
      <c r="E3" t="s">
        <v>418</v>
      </c>
      <c r="F3" t="s">
        <v>419</v>
      </c>
      <c r="G3" t="s">
        <v>420</v>
      </c>
      <c r="H3" t="s">
        <v>1212</v>
      </c>
      <c r="I3" t="s">
        <v>563</v>
      </c>
      <c r="J3" t="s">
        <v>564</v>
      </c>
      <c r="N3" t="s">
        <v>416</v>
      </c>
      <c r="O3" t="s">
        <v>417</v>
      </c>
      <c r="P3" t="s">
        <v>71</v>
      </c>
      <c r="Q3" t="s">
        <v>418</v>
      </c>
      <c r="R3" t="s">
        <v>419</v>
      </c>
      <c r="S3" t="s">
        <v>420</v>
      </c>
      <c r="T3" t="s">
        <v>1212</v>
      </c>
      <c r="U3" t="s">
        <v>563</v>
      </c>
      <c r="V3" t="s">
        <v>564</v>
      </c>
    </row>
    <row r="4" spans="1:22" hidden="1">
      <c r="A4" t="s">
        <v>567</v>
      </c>
      <c r="B4">
        <v>0</v>
      </c>
      <c r="C4">
        <v>35962.142</v>
      </c>
      <c r="D4">
        <v>442.66935999999998</v>
      </c>
      <c r="E4">
        <v>35094.373</v>
      </c>
      <c r="F4">
        <v>36829.911</v>
      </c>
      <c r="G4">
        <v>6865</v>
      </c>
      <c r="H4">
        <f>IFERROR(IF(FIND(H$2, A4)&gt;0,1,0), 0)</f>
        <v>0</v>
      </c>
      <c r="I4" t="str">
        <f>LEFT(A4,2)</f>
        <v>DK</v>
      </c>
      <c r="J4" t="str">
        <f>RIGHT(LEFT(A4,7), 4)</f>
        <v>2004</v>
      </c>
      <c r="M4" t="s">
        <v>567</v>
      </c>
      <c r="N4">
        <v>0</v>
      </c>
      <c r="O4">
        <v>30921.085999999999</v>
      </c>
      <c r="P4">
        <v>1114.4246000000001</v>
      </c>
      <c r="Q4">
        <v>28736.469000000001</v>
      </c>
      <c r="R4">
        <v>33105.703000000001</v>
      </c>
      <c r="S4">
        <v>6865</v>
      </c>
      <c r="T4">
        <f>IFERROR(IF(FIND(T$2, M4)&gt;0,1,0), 0)</f>
        <v>0</v>
      </c>
      <c r="U4" t="str">
        <f>LEFT(M4,2)</f>
        <v>DK</v>
      </c>
      <c r="V4" t="str">
        <f>RIGHT(LEFT(M4,7), 4)</f>
        <v>2004</v>
      </c>
    </row>
    <row r="5" spans="1:22" hidden="1">
      <c r="A5" t="s">
        <v>568</v>
      </c>
      <c r="B5">
        <v>1</v>
      </c>
      <c r="C5">
        <v>37669.277999999998</v>
      </c>
      <c r="D5">
        <v>395.83915000000002</v>
      </c>
      <c r="E5">
        <v>36893.31</v>
      </c>
      <c r="F5">
        <v>38445.245000000003</v>
      </c>
      <c r="G5">
        <v>6865</v>
      </c>
      <c r="H5">
        <f t="shared" ref="H5:H68" si="0">IFERROR(IF(FIND(H$2, A5)&gt;0,1,0), 0)</f>
        <v>0</v>
      </c>
      <c r="I5" t="str">
        <f t="shared" ref="I5:I68" si="1">LEFT(A5,2)</f>
        <v>DK</v>
      </c>
      <c r="J5" t="str">
        <f t="shared" ref="J5:J68" si="2">RIGHT(LEFT(A5,7), 4)</f>
        <v>2004</v>
      </c>
      <c r="M5" t="s">
        <v>568</v>
      </c>
      <c r="N5">
        <v>1</v>
      </c>
      <c r="O5">
        <v>37669.277999999998</v>
      </c>
      <c r="P5">
        <v>395.83915000000002</v>
      </c>
      <c r="Q5">
        <v>36893.31</v>
      </c>
      <c r="R5">
        <v>38445.245000000003</v>
      </c>
      <c r="S5">
        <v>6865</v>
      </c>
      <c r="T5">
        <f t="shared" ref="T5:T68" si="3">IFERROR(IF(FIND(T$2, M5)&gt;0,1,0), 0)</f>
        <v>0</v>
      </c>
      <c r="U5" t="str">
        <f t="shared" ref="U5:U68" si="4">LEFT(M5,2)</f>
        <v>DK</v>
      </c>
      <c r="V5" t="str">
        <f t="shared" ref="V5:V68" si="5">RIGHT(LEFT(M5,7), 4)</f>
        <v>2004</v>
      </c>
    </row>
    <row r="6" spans="1:22" hidden="1">
      <c r="A6" t="s">
        <v>569</v>
      </c>
      <c r="B6">
        <v>10</v>
      </c>
      <c r="C6">
        <v>-1707.1356000000001</v>
      </c>
      <c r="D6">
        <v>588.81047000000001</v>
      </c>
      <c r="E6">
        <v>-2861.3863999999999</v>
      </c>
      <c r="F6">
        <v>-552.88477999999998</v>
      </c>
      <c r="G6">
        <v>6865</v>
      </c>
      <c r="H6">
        <f t="shared" si="0"/>
        <v>0</v>
      </c>
      <c r="I6" t="str">
        <f t="shared" si="1"/>
        <v>DK</v>
      </c>
      <c r="J6" t="str">
        <f t="shared" si="2"/>
        <v>2004</v>
      </c>
      <c r="M6" t="s">
        <v>569</v>
      </c>
      <c r="N6">
        <v>10</v>
      </c>
      <c r="O6">
        <v>-6748.1917000000003</v>
      </c>
      <c r="P6">
        <v>1182.6371999999999</v>
      </c>
      <c r="Q6">
        <v>-9066.5267999999996</v>
      </c>
      <c r="R6">
        <v>-4429.8566000000001</v>
      </c>
      <c r="S6">
        <v>6865</v>
      </c>
      <c r="T6">
        <f t="shared" si="3"/>
        <v>0</v>
      </c>
      <c r="U6" t="str">
        <f t="shared" si="4"/>
        <v>DK</v>
      </c>
      <c r="V6" t="str">
        <f t="shared" si="5"/>
        <v>2004</v>
      </c>
    </row>
    <row r="7" spans="1:22" hidden="1">
      <c r="A7" t="s">
        <v>570</v>
      </c>
      <c r="B7">
        <v>11</v>
      </c>
      <c r="C7">
        <v>0.95468096000000002</v>
      </c>
      <c r="D7">
        <v>1.532116E-2</v>
      </c>
      <c r="E7">
        <v>0.92464674000000002</v>
      </c>
      <c r="F7">
        <v>0.98471516999999997</v>
      </c>
      <c r="G7">
        <v>6865</v>
      </c>
      <c r="H7">
        <f t="shared" si="0"/>
        <v>0</v>
      </c>
      <c r="I7" t="str">
        <f t="shared" si="1"/>
        <v>DK</v>
      </c>
      <c r="J7" t="str">
        <f t="shared" si="2"/>
        <v>2004</v>
      </c>
      <c r="M7" t="s">
        <v>570</v>
      </c>
      <c r="N7">
        <v>11</v>
      </c>
      <c r="O7">
        <v>0.82085688000000001</v>
      </c>
      <c r="P7">
        <v>3.081629E-2</v>
      </c>
      <c r="Q7">
        <v>0.76044741999999999</v>
      </c>
      <c r="R7">
        <v>0.88126634999999998</v>
      </c>
      <c r="S7">
        <v>6865</v>
      </c>
      <c r="T7">
        <f t="shared" si="3"/>
        <v>0</v>
      </c>
      <c r="U7" t="str">
        <f t="shared" si="4"/>
        <v>DK</v>
      </c>
      <c r="V7" t="str">
        <f t="shared" si="5"/>
        <v>2004</v>
      </c>
    </row>
    <row r="8" spans="1:22" hidden="1">
      <c r="A8" t="s">
        <v>571</v>
      </c>
      <c r="B8">
        <v>0</v>
      </c>
      <c r="C8">
        <v>0.34334696999999997</v>
      </c>
      <c r="D8">
        <v>6.8400300000000004E-3</v>
      </c>
      <c r="E8">
        <v>0.32993840000000002</v>
      </c>
      <c r="F8">
        <v>0.35675553999999998</v>
      </c>
      <c r="G8">
        <v>6865</v>
      </c>
      <c r="H8">
        <f t="shared" si="0"/>
        <v>1</v>
      </c>
      <c r="I8" t="str">
        <f t="shared" si="1"/>
        <v>DK</v>
      </c>
      <c r="J8" t="str">
        <f t="shared" si="2"/>
        <v>2004</v>
      </c>
      <c r="M8" t="s">
        <v>571</v>
      </c>
      <c r="N8">
        <v>0</v>
      </c>
      <c r="O8">
        <v>0.34334696999999997</v>
      </c>
      <c r="P8">
        <v>6.8400300000000004E-3</v>
      </c>
      <c r="Q8">
        <v>0.32993840000000002</v>
      </c>
      <c r="R8">
        <v>0.35675553999999998</v>
      </c>
      <c r="S8">
        <v>6865</v>
      </c>
      <c r="T8">
        <f t="shared" si="3"/>
        <v>1</v>
      </c>
      <c r="U8" t="str">
        <f t="shared" si="4"/>
        <v>DK</v>
      </c>
      <c r="V8" t="str">
        <f t="shared" si="5"/>
        <v>2004</v>
      </c>
    </row>
    <row r="9" spans="1:22" hidden="1">
      <c r="A9" t="s">
        <v>572</v>
      </c>
      <c r="B9">
        <v>1</v>
      </c>
      <c r="C9">
        <v>0.26654115</v>
      </c>
      <c r="D9">
        <v>5.3961800000000004E-3</v>
      </c>
      <c r="E9">
        <v>0.25596296000000002</v>
      </c>
      <c r="F9">
        <v>0.27711934999999999</v>
      </c>
      <c r="G9">
        <v>6865</v>
      </c>
      <c r="H9">
        <f t="shared" si="0"/>
        <v>1</v>
      </c>
      <c r="I9" t="str">
        <f t="shared" si="1"/>
        <v>DK</v>
      </c>
      <c r="J9" t="str">
        <f t="shared" si="2"/>
        <v>2004</v>
      </c>
      <c r="M9" t="s">
        <v>572</v>
      </c>
      <c r="N9">
        <v>1</v>
      </c>
      <c r="O9">
        <v>0.26654115</v>
      </c>
      <c r="P9">
        <v>5.3961800000000004E-3</v>
      </c>
      <c r="Q9">
        <v>0.25596296000000002</v>
      </c>
      <c r="R9">
        <v>0.27711934999999999</v>
      </c>
      <c r="S9">
        <v>6865</v>
      </c>
      <c r="T9">
        <f t="shared" si="3"/>
        <v>1</v>
      </c>
      <c r="U9" t="str">
        <f t="shared" si="4"/>
        <v>DK</v>
      </c>
      <c r="V9" t="str">
        <f t="shared" si="5"/>
        <v>2004</v>
      </c>
    </row>
    <row r="10" spans="1:22">
      <c r="A10" t="s">
        <v>573</v>
      </c>
      <c r="B10">
        <v>20</v>
      </c>
      <c r="C10">
        <v>-7.6805810000000002E-2</v>
      </c>
      <c r="D10">
        <v>8.6194199999999992E-3</v>
      </c>
      <c r="E10">
        <v>-9.3702549999999996E-2</v>
      </c>
      <c r="F10">
        <v>-5.9909080000000003E-2</v>
      </c>
      <c r="G10">
        <v>6865</v>
      </c>
      <c r="H10">
        <f t="shared" si="0"/>
        <v>1</v>
      </c>
      <c r="I10" t="str">
        <f t="shared" si="1"/>
        <v>DK</v>
      </c>
      <c r="J10" t="str">
        <f t="shared" si="2"/>
        <v>2004</v>
      </c>
      <c r="M10" t="s">
        <v>573</v>
      </c>
      <c r="N10">
        <v>20</v>
      </c>
      <c r="O10">
        <v>-7.6805810000000002E-2</v>
      </c>
      <c r="P10">
        <v>8.6194199999999992E-3</v>
      </c>
      <c r="Q10">
        <v>-9.3702549999999996E-2</v>
      </c>
      <c r="R10">
        <v>-5.9909080000000003E-2</v>
      </c>
      <c r="S10">
        <v>6865</v>
      </c>
      <c r="T10">
        <f t="shared" si="3"/>
        <v>1</v>
      </c>
      <c r="U10" t="str">
        <f t="shared" si="4"/>
        <v>DK</v>
      </c>
      <c r="V10" t="str">
        <f t="shared" si="5"/>
        <v>2004</v>
      </c>
    </row>
    <row r="11" spans="1:22" hidden="1">
      <c r="A11" t="s">
        <v>574</v>
      </c>
      <c r="B11">
        <v>0</v>
      </c>
      <c r="C11">
        <v>36658.769</v>
      </c>
      <c r="D11">
        <v>469.35834</v>
      </c>
      <c r="E11">
        <v>35738.656999999999</v>
      </c>
      <c r="F11">
        <v>37578.881000000001</v>
      </c>
      <c r="G11">
        <v>5956</v>
      </c>
      <c r="H11">
        <f t="shared" si="0"/>
        <v>0</v>
      </c>
      <c r="I11" t="str">
        <f t="shared" si="1"/>
        <v>DK</v>
      </c>
      <c r="J11" t="str">
        <f t="shared" si="2"/>
        <v>2005</v>
      </c>
      <c r="M11" t="s">
        <v>574</v>
      </c>
      <c r="N11">
        <v>0</v>
      </c>
      <c r="O11">
        <v>29423.232</v>
      </c>
      <c r="P11">
        <v>1419.1564000000001</v>
      </c>
      <c r="Q11">
        <v>26641.170999999998</v>
      </c>
      <c r="R11">
        <v>32205.293000000001</v>
      </c>
      <c r="S11">
        <v>5956</v>
      </c>
      <c r="T11">
        <f t="shared" si="3"/>
        <v>0</v>
      </c>
      <c r="U11" t="str">
        <f t="shared" si="4"/>
        <v>DK</v>
      </c>
      <c r="V11" t="str">
        <f t="shared" si="5"/>
        <v>2005</v>
      </c>
    </row>
    <row r="12" spans="1:22" hidden="1">
      <c r="A12" t="s">
        <v>575</v>
      </c>
      <c r="B12">
        <v>1</v>
      </c>
      <c r="C12">
        <v>38204.118000000002</v>
      </c>
      <c r="D12">
        <v>467.90163999999999</v>
      </c>
      <c r="E12">
        <v>37286.860999999997</v>
      </c>
      <c r="F12">
        <v>39121.374000000003</v>
      </c>
      <c r="G12">
        <v>5956</v>
      </c>
      <c r="H12">
        <f t="shared" si="0"/>
        <v>0</v>
      </c>
      <c r="I12" t="str">
        <f t="shared" si="1"/>
        <v>DK</v>
      </c>
      <c r="J12" t="str">
        <f t="shared" si="2"/>
        <v>2005</v>
      </c>
      <c r="M12" t="s">
        <v>575</v>
      </c>
      <c r="N12">
        <v>1</v>
      </c>
      <c r="O12">
        <v>38204.118000000002</v>
      </c>
      <c r="P12">
        <v>467.90163999999999</v>
      </c>
      <c r="Q12">
        <v>37286.860999999997</v>
      </c>
      <c r="R12">
        <v>39121.374000000003</v>
      </c>
      <c r="S12">
        <v>5956</v>
      </c>
      <c r="T12">
        <f t="shared" si="3"/>
        <v>0</v>
      </c>
      <c r="U12" t="str">
        <f t="shared" si="4"/>
        <v>DK</v>
      </c>
      <c r="V12" t="str">
        <f t="shared" si="5"/>
        <v>2005</v>
      </c>
    </row>
    <row r="13" spans="1:22" hidden="1">
      <c r="A13" t="s">
        <v>576</v>
      </c>
      <c r="B13">
        <v>10</v>
      </c>
      <c r="C13">
        <v>-1545.3487</v>
      </c>
      <c r="D13">
        <v>655.38593000000003</v>
      </c>
      <c r="E13">
        <v>-2830.1426000000001</v>
      </c>
      <c r="F13">
        <v>-260.55475000000001</v>
      </c>
      <c r="G13">
        <v>5956</v>
      </c>
      <c r="H13">
        <f t="shared" si="0"/>
        <v>0</v>
      </c>
      <c r="I13" t="str">
        <f t="shared" si="1"/>
        <v>DK</v>
      </c>
      <c r="J13" t="str">
        <f t="shared" si="2"/>
        <v>2005</v>
      </c>
      <c r="M13" t="s">
        <v>576</v>
      </c>
      <c r="N13">
        <v>10</v>
      </c>
      <c r="O13">
        <v>-8780.8852999999999</v>
      </c>
      <c r="P13">
        <v>1494.3015</v>
      </c>
      <c r="Q13">
        <v>-11710.258</v>
      </c>
      <c r="R13">
        <v>-5851.5128999999997</v>
      </c>
      <c r="S13">
        <v>5956</v>
      </c>
      <c r="T13">
        <f t="shared" si="3"/>
        <v>0</v>
      </c>
      <c r="U13" t="str">
        <f t="shared" si="4"/>
        <v>DK</v>
      </c>
      <c r="V13" t="str">
        <f t="shared" si="5"/>
        <v>2005</v>
      </c>
    </row>
    <row r="14" spans="1:22" hidden="1">
      <c r="A14" t="s">
        <v>577</v>
      </c>
      <c r="B14">
        <v>11</v>
      </c>
      <c r="C14">
        <v>0.95955020999999996</v>
      </c>
      <c r="D14">
        <v>1.681274E-2</v>
      </c>
      <c r="E14">
        <v>0.92659113999999998</v>
      </c>
      <c r="F14">
        <v>0.99250927</v>
      </c>
      <c r="G14">
        <v>5956</v>
      </c>
      <c r="H14">
        <f t="shared" si="0"/>
        <v>0</v>
      </c>
      <c r="I14" t="str">
        <f t="shared" si="1"/>
        <v>DK</v>
      </c>
      <c r="J14" t="str">
        <f t="shared" si="2"/>
        <v>2005</v>
      </c>
      <c r="M14" t="s">
        <v>577</v>
      </c>
      <c r="N14">
        <v>11</v>
      </c>
      <c r="O14">
        <v>0.77015867000000005</v>
      </c>
      <c r="P14">
        <v>3.832555E-2</v>
      </c>
      <c r="Q14">
        <v>0.69502671000000005</v>
      </c>
      <c r="R14">
        <v>0.84529063000000004</v>
      </c>
      <c r="S14">
        <v>5956</v>
      </c>
      <c r="T14">
        <f t="shared" si="3"/>
        <v>0</v>
      </c>
      <c r="U14" t="str">
        <f t="shared" si="4"/>
        <v>DK</v>
      </c>
      <c r="V14" t="str">
        <f t="shared" si="5"/>
        <v>2005</v>
      </c>
    </row>
    <row r="15" spans="1:22" hidden="1">
      <c r="A15" t="s">
        <v>578</v>
      </c>
      <c r="B15">
        <v>0</v>
      </c>
      <c r="C15">
        <v>0.34305690999999999</v>
      </c>
      <c r="D15">
        <v>6.9854599999999998E-3</v>
      </c>
      <c r="E15">
        <v>0.32936286999999997</v>
      </c>
      <c r="F15">
        <v>0.35675095000000001</v>
      </c>
      <c r="G15">
        <v>5956</v>
      </c>
      <c r="H15">
        <f t="shared" si="0"/>
        <v>1</v>
      </c>
      <c r="I15" t="str">
        <f t="shared" si="1"/>
        <v>DK</v>
      </c>
      <c r="J15" t="str">
        <f t="shared" si="2"/>
        <v>2005</v>
      </c>
      <c r="M15" t="s">
        <v>578</v>
      </c>
      <c r="N15">
        <v>0</v>
      </c>
      <c r="O15">
        <v>0.34305690999999999</v>
      </c>
      <c r="P15">
        <v>6.9854599999999998E-3</v>
      </c>
      <c r="Q15">
        <v>0.32936286999999997</v>
      </c>
      <c r="R15">
        <v>0.35675095000000001</v>
      </c>
      <c r="S15">
        <v>5956</v>
      </c>
      <c r="T15">
        <f t="shared" si="3"/>
        <v>1</v>
      </c>
      <c r="U15" t="str">
        <f t="shared" si="4"/>
        <v>DK</v>
      </c>
      <c r="V15" t="str">
        <f t="shared" si="5"/>
        <v>2005</v>
      </c>
    </row>
    <row r="16" spans="1:22" hidden="1">
      <c r="A16" t="s">
        <v>579</v>
      </c>
      <c r="B16">
        <v>1</v>
      </c>
      <c r="C16">
        <v>0.28103085999999999</v>
      </c>
      <c r="D16">
        <v>6.7610999999999999E-3</v>
      </c>
      <c r="E16">
        <v>0.26777666</v>
      </c>
      <c r="F16">
        <v>0.29428505999999999</v>
      </c>
      <c r="G16">
        <v>5956</v>
      </c>
      <c r="H16">
        <f t="shared" si="0"/>
        <v>1</v>
      </c>
      <c r="I16" t="str">
        <f t="shared" si="1"/>
        <v>DK</v>
      </c>
      <c r="J16" t="str">
        <f t="shared" si="2"/>
        <v>2005</v>
      </c>
      <c r="M16" t="s">
        <v>579</v>
      </c>
      <c r="N16">
        <v>1</v>
      </c>
      <c r="O16">
        <v>0.28103085999999999</v>
      </c>
      <c r="P16">
        <v>6.7610999999999999E-3</v>
      </c>
      <c r="Q16">
        <v>0.26777666</v>
      </c>
      <c r="R16">
        <v>0.29428505999999999</v>
      </c>
      <c r="S16">
        <v>5956</v>
      </c>
      <c r="T16">
        <f t="shared" si="3"/>
        <v>1</v>
      </c>
      <c r="U16" t="str">
        <f t="shared" si="4"/>
        <v>DK</v>
      </c>
      <c r="V16" t="str">
        <f t="shared" si="5"/>
        <v>2005</v>
      </c>
    </row>
    <row r="17" spans="1:22">
      <c r="A17" t="s">
        <v>580</v>
      </c>
      <c r="B17">
        <v>20</v>
      </c>
      <c r="C17">
        <v>-6.2026049999999999E-2</v>
      </c>
      <c r="D17">
        <v>9.5967199999999996E-3</v>
      </c>
      <c r="E17">
        <v>-8.0839090000000002E-2</v>
      </c>
      <c r="F17">
        <v>-4.3213010000000003E-2</v>
      </c>
      <c r="G17">
        <v>5956</v>
      </c>
      <c r="H17">
        <f t="shared" si="0"/>
        <v>1</v>
      </c>
      <c r="I17" t="str">
        <f t="shared" si="1"/>
        <v>DK</v>
      </c>
      <c r="J17" t="str">
        <f t="shared" si="2"/>
        <v>2005</v>
      </c>
      <c r="M17" t="s">
        <v>580</v>
      </c>
      <c r="N17">
        <v>20</v>
      </c>
      <c r="O17">
        <v>-6.2026049999999999E-2</v>
      </c>
      <c r="P17">
        <v>9.5967199999999996E-3</v>
      </c>
      <c r="Q17">
        <v>-8.0839090000000002E-2</v>
      </c>
      <c r="R17">
        <v>-4.3213010000000003E-2</v>
      </c>
      <c r="S17">
        <v>5956</v>
      </c>
      <c r="T17">
        <f t="shared" si="3"/>
        <v>1</v>
      </c>
      <c r="U17" t="str">
        <f t="shared" si="4"/>
        <v>DK</v>
      </c>
      <c r="V17" t="str">
        <f t="shared" si="5"/>
        <v>2005</v>
      </c>
    </row>
    <row r="18" spans="1:22" hidden="1">
      <c r="A18" t="s">
        <v>581</v>
      </c>
      <c r="B18">
        <v>0</v>
      </c>
      <c r="C18">
        <v>38214.086000000003</v>
      </c>
      <c r="D18">
        <v>521.9588</v>
      </c>
      <c r="E18">
        <v>37190.849000000002</v>
      </c>
      <c r="F18">
        <v>39237.322999999997</v>
      </c>
      <c r="G18">
        <v>5710</v>
      </c>
      <c r="H18">
        <f t="shared" si="0"/>
        <v>0</v>
      </c>
      <c r="I18" t="str">
        <f t="shared" si="1"/>
        <v>DK</v>
      </c>
      <c r="J18" t="str">
        <f t="shared" si="2"/>
        <v>2006</v>
      </c>
      <c r="M18" t="s">
        <v>581</v>
      </c>
      <c r="N18">
        <v>0</v>
      </c>
      <c r="O18">
        <v>33009.356</v>
      </c>
      <c r="P18">
        <v>1131.8246999999999</v>
      </c>
      <c r="Q18">
        <v>30790.550999999999</v>
      </c>
      <c r="R18">
        <v>35228.161999999997</v>
      </c>
      <c r="S18">
        <v>5710</v>
      </c>
      <c r="T18">
        <f t="shared" si="3"/>
        <v>0</v>
      </c>
      <c r="U18" t="str">
        <f t="shared" si="4"/>
        <v>DK</v>
      </c>
      <c r="V18" t="str">
        <f t="shared" si="5"/>
        <v>2006</v>
      </c>
    </row>
    <row r="19" spans="1:22" hidden="1">
      <c r="A19" t="s">
        <v>582</v>
      </c>
      <c r="B19">
        <v>1</v>
      </c>
      <c r="C19">
        <v>39318.557999999997</v>
      </c>
      <c r="D19">
        <v>474.55347</v>
      </c>
      <c r="E19">
        <v>38388.252999999997</v>
      </c>
      <c r="F19">
        <v>40248.862999999998</v>
      </c>
      <c r="G19">
        <v>5710</v>
      </c>
      <c r="H19">
        <f t="shared" si="0"/>
        <v>0</v>
      </c>
      <c r="I19" t="str">
        <f t="shared" si="1"/>
        <v>DK</v>
      </c>
      <c r="J19" t="str">
        <f t="shared" si="2"/>
        <v>2006</v>
      </c>
      <c r="M19" t="s">
        <v>582</v>
      </c>
      <c r="N19">
        <v>1</v>
      </c>
      <c r="O19">
        <v>39318.557999999997</v>
      </c>
      <c r="P19">
        <v>474.55347</v>
      </c>
      <c r="Q19">
        <v>38388.252999999997</v>
      </c>
      <c r="R19">
        <v>40248.862999999998</v>
      </c>
      <c r="S19">
        <v>5710</v>
      </c>
      <c r="T19">
        <f t="shared" si="3"/>
        <v>0</v>
      </c>
      <c r="U19" t="str">
        <f t="shared" si="4"/>
        <v>DK</v>
      </c>
      <c r="V19" t="str">
        <f t="shared" si="5"/>
        <v>2006</v>
      </c>
    </row>
    <row r="20" spans="1:22" hidden="1">
      <c r="A20" t="s">
        <v>583</v>
      </c>
      <c r="B20">
        <v>10</v>
      </c>
      <c r="C20">
        <v>-1104.4721999999999</v>
      </c>
      <c r="D20">
        <v>695.36920999999995</v>
      </c>
      <c r="E20">
        <v>-2467.6597999999999</v>
      </c>
      <c r="F20">
        <v>258.71532000000002</v>
      </c>
      <c r="G20">
        <v>5710</v>
      </c>
      <c r="H20">
        <f t="shared" si="0"/>
        <v>0</v>
      </c>
      <c r="I20" t="str">
        <f t="shared" si="1"/>
        <v>DK</v>
      </c>
      <c r="J20" t="str">
        <f t="shared" si="2"/>
        <v>2006</v>
      </c>
      <c r="M20" t="s">
        <v>583</v>
      </c>
      <c r="N20">
        <v>10</v>
      </c>
      <c r="O20">
        <v>-6309.2016999999996</v>
      </c>
      <c r="P20">
        <v>1227.2849000000001</v>
      </c>
      <c r="Q20">
        <v>-8715.1458000000002</v>
      </c>
      <c r="R20">
        <v>-3903.2575999999999</v>
      </c>
      <c r="S20">
        <v>5710</v>
      </c>
      <c r="T20">
        <f t="shared" si="3"/>
        <v>0</v>
      </c>
      <c r="U20" t="str">
        <f t="shared" si="4"/>
        <v>DK</v>
      </c>
      <c r="V20" t="str">
        <f t="shared" si="5"/>
        <v>2006</v>
      </c>
    </row>
    <row r="21" spans="1:22" hidden="1">
      <c r="A21" t="s">
        <v>584</v>
      </c>
      <c r="B21">
        <v>11</v>
      </c>
      <c r="C21">
        <v>0.97190964999999996</v>
      </c>
      <c r="D21">
        <v>1.746325E-2</v>
      </c>
      <c r="E21">
        <v>0.93767506</v>
      </c>
      <c r="F21">
        <v>1.0061442</v>
      </c>
      <c r="G21">
        <v>5710</v>
      </c>
      <c r="H21">
        <f t="shared" si="0"/>
        <v>0</v>
      </c>
      <c r="I21" t="str">
        <f t="shared" si="1"/>
        <v>DK</v>
      </c>
      <c r="J21" t="str">
        <f t="shared" si="2"/>
        <v>2006</v>
      </c>
      <c r="M21" t="s">
        <v>584</v>
      </c>
      <c r="N21">
        <v>11</v>
      </c>
      <c r="O21">
        <v>0.83953628999999996</v>
      </c>
      <c r="P21">
        <v>3.0517329999999999E-2</v>
      </c>
      <c r="Q21">
        <v>0.77971075000000001</v>
      </c>
      <c r="R21">
        <v>0.89936183000000003</v>
      </c>
      <c r="S21">
        <v>5710</v>
      </c>
      <c r="T21">
        <f t="shared" si="3"/>
        <v>0</v>
      </c>
      <c r="U21" t="str">
        <f t="shared" si="4"/>
        <v>DK</v>
      </c>
      <c r="V21" t="str">
        <f t="shared" si="5"/>
        <v>2006</v>
      </c>
    </row>
    <row r="22" spans="1:22" hidden="1">
      <c r="A22" t="s">
        <v>585</v>
      </c>
      <c r="B22">
        <v>0</v>
      </c>
      <c r="C22">
        <v>0.33404661000000002</v>
      </c>
      <c r="D22">
        <v>7.8657399999999995E-3</v>
      </c>
      <c r="E22">
        <v>0.31862678</v>
      </c>
      <c r="F22">
        <v>0.34946643999999999</v>
      </c>
      <c r="G22">
        <v>5710</v>
      </c>
      <c r="H22">
        <f t="shared" si="0"/>
        <v>1</v>
      </c>
      <c r="I22" t="str">
        <f t="shared" si="1"/>
        <v>DK</v>
      </c>
      <c r="J22" t="str">
        <f t="shared" si="2"/>
        <v>2006</v>
      </c>
      <c r="M22" t="s">
        <v>585</v>
      </c>
      <c r="N22">
        <v>0</v>
      </c>
      <c r="O22">
        <v>0.33404661000000002</v>
      </c>
      <c r="P22">
        <v>7.8657399999999995E-3</v>
      </c>
      <c r="Q22">
        <v>0.31862678</v>
      </c>
      <c r="R22">
        <v>0.34946643999999999</v>
      </c>
      <c r="S22">
        <v>5710</v>
      </c>
      <c r="T22">
        <f t="shared" si="3"/>
        <v>1</v>
      </c>
      <c r="U22" t="str">
        <f t="shared" si="4"/>
        <v>DK</v>
      </c>
      <c r="V22" t="str">
        <f t="shared" si="5"/>
        <v>2006</v>
      </c>
    </row>
    <row r="23" spans="1:22" hidden="1">
      <c r="A23" t="s">
        <v>586</v>
      </c>
      <c r="B23">
        <v>1</v>
      </c>
      <c r="C23">
        <v>0.26644274000000001</v>
      </c>
      <c r="D23">
        <v>6.5441300000000004E-3</v>
      </c>
      <c r="E23">
        <v>0.25361376000000002</v>
      </c>
      <c r="F23">
        <v>0.27927171000000001</v>
      </c>
      <c r="G23">
        <v>5710</v>
      </c>
      <c r="H23">
        <f t="shared" si="0"/>
        <v>1</v>
      </c>
      <c r="I23" t="str">
        <f t="shared" si="1"/>
        <v>DK</v>
      </c>
      <c r="J23" t="str">
        <f t="shared" si="2"/>
        <v>2006</v>
      </c>
      <c r="M23" t="s">
        <v>586</v>
      </c>
      <c r="N23">
        <v>1</v>
      </c>
      <c r="O23">
        <v>0.26644274000000001</v>
      </c>
      <c r="P23">
        <v>6.5441300000000004E-3</v>
      </c>
      <c r="Q23">
        <v>0.25361376000000002</v>
      </c>
      <c r="R23">
        <v>0.27927171000000001</v>
      </c>
      <c r="S23">
        <v>5710</v>
      </c>
      <c r="T23">
        <f t="shared" si="3"/>
        <v>1</v>
      </c>
      <c r="U23" t="str">
        <f t="shared" si="4"/>
        <v>DK</v>
      </c>
      <c r="V23" t="str">
        <f t="shared" si="5"/>
        <v>2006</v>
      </c>
    </row>
    <row r="24" spans="1:22">
      <c r="A24" t="s">
        <v>587</v>
      </c>
      <c r="B24">
        <v>20</v>
      </c>
      <c r="C24">
        <v>-6.7603869999999996E-2</v>
      </c>
      <c r="D24">
        <v>1.019166E-2</v>
      </c>
      <c r="E24">
        <v>-8.7583389999999997E-2</v>
      </c>
      <c r="F24">
        <v>-4.7624350000000003E-2</v>
      </c>
      <c r="G24">
        <v>5710</v>
      </c>
      <c r="H24">
        <f t="shared" si="0"/>
        <v>1</v>
      </c>
      <c r="I24" t="str">
        <f t="shared" si="1"/>
        <v>DK</v>
      </c>
      <c r="J24" t="str">
        <f t="shared" si="2"/>
        <v>2006</v>
      </c>
      <c r="M24" t="s">
        <v>587</v>
      </c>
      <c r="N24">
        <v>20</v>
      </c>
      <c r="O24">
        <v>-6.7603869999999996E-2</v>
      </c>
      <c r="P24">
        <v>1.019166E-2</v>
      </c>
      <c r="Q24">
        <v>-8.7583389999999997E-2</v>
      </c>
      <c r="R24">
        <v>-4.7624350000000003E-2</v>
      </c>
      <c r="S24">
        <v>5710</v>
      </c>
      <c r="T24">
        <f t="shared" si="3"/>
        <v>1</v>
      </c>
      <c r="U24" t="str">
        <f t="shared" si="4"/>
        <v>DK</v>
      </c>
      <c r="V24" t="str">
        <f t="shared" si="5"/>
        <v>2006</v>
      </c>
    </row>
    <row r="25" spans="1:22" hidden="1">
      <c r="A25" t="s">
        <v>588</v>
      </c>
      <c r="B25">
        <v>0</v>
      </c>
      <c r="C25">
        <v>39857.250999999997</v>
      </c>
      <c r="D25">
        <v>883.48109999999997</v>
      </c>
      <c r="E25">
        <v>38125.296999999999</v>
      </c>
      <c r="F25">
        <v>41589.205000000002</v>
      </c>
      <c r="G25">
        <v>5782</v>
      </c>
      <c r="H25">
        <f t="shared" si="0"/>
        <v>0</v>
      </c>
      <c r="I25" t="str">
        <f t="shared" si="1"/>
        <v>DK</v>
      </c>
      <c r="J25" t="str">
        <f t="shared" si="2"/>
        <v>2007</v>
      </c>
      <c r="M25" t="s">
        <v>588</v>
      </c>
      <c r="N25">
        <v>0</v>
      </c>
      <c r="O25">
        <v>29532.690999999999</v>
      </c>
      <c r="P25">
        <v>7035.6418000000003</v>
      </c>
      <c r="Q25">
        <v>15740.199000000001</v>
      </c>
      <c r="R25">
        <v>43325.182999999997</v>
      </c>
      <c r="S25">
        <v>5782</v>
      </c>
      <c r="T25">
        <f t="shared" si="3"/>
        <v>0</v>
      </c>
      <c r="U25" t="str">
        <f t="shared" si="4"/>
        <v>DK</v>
      </c>
      <c r="V25" t="str">
        <f t="shared" si="5"/>
        <v>2007</v>
      </c>
    </row>
    <row r="26" spans="1:22" hidden="1">
      <c r="A26" t="s">
        <v>589</v>
      </c>
      <c r="B26">
        <v>1</v>
      </c>
      <c r="C26">
        <v>41169.040000000001</v>
      </c>
      <c r="D26">
        <v>545.60931000000005</v>
      </c>
      <c r="E26">
        <v>40099.440999999999</v>
      </c>
      <c r="F26">
        <v>42238.637999999999</v>
      </c>
      <c r="G26">
        <v>5782</v>
      </c>
      <c r="H26">
        <f t="shared" si="0"/>
        <v>0</v>
      </c>
      <c r="I26" t="str">
        <f t="shared" si="1"/>
        <v>DK</v>
      </c>
      <c r="J26" t="str">
        <f t="shared" si="2"/>
        <v>2007</v>
      </c>
      <c r="M26" t="s">
        <v>589</v>
      </c>
      <c r="N26">
        <v>1</v>
      </c>
      <c r="O26">
        <v>41169.040000000001</v>
      </c>
      <c r="P26">
        <v>545.60931000000005</v>
      </c>
      <c r="Q26">
        <v>40099.440999999999</v>
      </c>
      <c r="R26">
        <v>42238.637999999999</v>
      </c>
      <c r="S26">
        <v>5782</v>
      </c>
      <c r="T26">
        <f t="shared" si="3"/>
        <v>0</v>
      </c>
      <c r="U26" t="str">
        <f t="shared" si="4"/>
        <v>DK</v>
      </c>
      <c r="V26" t="str">
        <f t="shared" si="5"/>
        <v>2007</v>
      </c>
    </row>
    <row r="27" spans="1:22" hidden="1">
      <c r="A27" t="s">
        <v>590</v>
      </c>
      <c r="B27">
        <v>10</v>
      </c>
      <c r="C27">
        <v>-1311.7885000000001</v>
      </c>
      <c r="D27">
        <v>1032.96</v>
      </c>
      <c r="E27">
        <v>-3336.7768000000001</v>
      </c>
      <c r="F27">
        <v>713.19974999999999</v>
      </c>
      <c r="G27">
        <v>5782</v>
      </c>
      <c r="H27">
        <f t="shared" si="0"/>
        <v>0</v>
      </c>
      <c r="I27" t="str">
        <f t="shared" si="1"/>
        <v>DK</v>
      </c>
      <c r="J27" t="str">
        <f t="shared" si="2"/>
        <v>2007</v>
      </c>
      <c r="M27" t="s">
        <v>590</v>
      </c>
      <c r="N27">
        <v>10</v>
      </c>
      <c r="O27">
        <v>-11636.349</v>
      </c>
      <c r="P27">
        <v>7056.7659000000003</v>
      </c>
      <c r="Q27">
        <v>-25470.252</v>
      </c>
      <c r="R27">
        <v>2197.5540999999998</v>
      </c>
      <c r="S27">
        <v>5782</v>
      </c>
      <c r="T27">
        <f t="shared" si="3"/>
        <v>0</v>
      </c>
      <c r="U27" t="str">
        <f t="shared" si="4"/>
        <v>DK</v>
      </c>
      <c r="V27" t="str">
        <f t="shared" si="5"/>
        <v>2007</v>
      </c>
    </row>
    <row r="28" spans="1:22" hidden="1">
      <c r="A28" t="s">
        <v>591</v>
      </c>
      <c r="B28">
        <v>11</v>
      </c>
      <c r="C28">
        <v>0.96813653</v>
      </c>
      <c r="D28">
        <v>2.4874469999999999E-2</v>
      </c>
      <c r="E28">
        <v>0.91937325000000003</v>
      </c>
      <c r="F28">
        <v>1.0168998</v>
      </c>
      <c r="G28">
        <v>5782</v>
      </c>
      <c r="H28">
        <f t="shared" si="0"/>
        <v>0</v>
      </c>
      <c r="I28" t="str">
        <f t="shared" si="1"/>
        <v>DK</v>
      </c>
      <c r="J28" t="str">
        <f t="shared" si="2"/>
        <v>2007</v>
      </c>
      <c r="M28" t="s">
        <v>591</v>
      </c>
      <c r="N28">
        <v>11</v>
      </c>
      <c r="O28">
        <v>0.71735194999999996</v>
      </c>
      <c r="P28">
        <v>0.17116065999999999</v>
      </c>
      <c r="Q28">
        <v>0.38181298000000002</v>
      </c>
      <c r="R28">
        <v>1.0528909</v>
      </c>
      <c r="S28">
        <v>5782</v>
      </c>
      <c r="T28">
        <f t="shared" si="3"/>
        <v>0</v>
      </c>
      <c r="U28" t="str">
        <f t="shared" si="4"/>
        <v>DK</v>
      </c>
      <c r="V28" t="str">
        <f t="shared" si="5"/>
        <v>2007</v>
      </c>
    </row>
    <row r="29" spans="1:22" hidden="1">
      <c r="A29" t="s">
        <v>592</v>
      </c>
      <c r="B29">
        <v>0</v>
      </c>
      <c r="C29">
        <v>0.35509664000000002</v>
      </c>
      <c r="D29">
        <v>1.2957659999999999E-2</v>
      </c>
      <c r="E29">
        <v>0.32969479000000002</v>
      </c>
      <c r="F29">
        <v>0.38049850000000002</v>
      </c>
      <c r="G29">
        <v>5782</v>
      </c>
      <c r="H29">
        <f t="shared" si="0"/>
        <v>1</v>
      </c>
      <c r="I29" t="str">
        <f t="shared" si="1"/>
        <v>DK</v>
      </c>
      <c r="J29" t="str">
        <f t="shared" si="2"/>
        <v>2007</v>
      </c>
      <c r="M29" t="s">
        <v>592</v>
      </c>
      <c r="N29">
        <v>0</v>
      </c>
      <c r="O29">
        <v>0.35509664000000002</v>
      </c>
      <c r="P29">
        <v>1.2957659999999999E-2</v>
      </c>
      <c r="Q29">
        <v>0.32969479000000002</v>
      </c>
      <c r="R29">
        <v>0.38049850000000002</v>
      </c>
      <c r="S29">
        <v>5782</v>
      </c>
      <c r="T29">
        <f t="shared" si="3"/>
        <v>1</v>
      </c>
      <c r="U29" t="str">
        <f t="shared" si="4"/>
        <v>DK</v>
      </c>
      <c r="V29" t="str">
        <f t="shared" si="5"/>
        <v>2007</v>
      </c>
    </row>
    <row r="30" spans="1:22" hidden="1">
      <c r="A30" t="s">
        <v>593</v>
      </c>
      <c r="B30">
        <v>1</v>
      </c>
      <c r="C30">
        <v>0.26288655</v>
      </c>
      <c r="D30">
        <v>8.1124700000000001E-3</v>
      </c>
      <c r="E30">
        <v>0.24698306</v>
      </c>
      <c r="F30">
        <v>0.27879003000000002</v>
      </c>
      <c r="G30">
        <v>5782</v>
      </c>
      <c r="H30">
        <f t="shared" si="0"/>
        <v>1</v>
      </c>
      <c r="I30" t="str">
        <f t="shared" si="1"/>
        <v>DK</v>
      </c>
      <c r="J30" t="str">
        <f t="shared" si="2"/>
        <v>2007</v>
      </c>
      <c r="M30" t="s">
        <v>593</v>
      </c>
      <c r="N30">
        <v>1</v>
      </c>
      <c r="O30">
        <v>0.26288655</v>
      </c>
      <c r="P30">
        <v>8.1124700000000001E-3</v>
      </c>
      <c r="Q30">
        <v>0.24698306</v>
      </c>
      <c r="R30">
        <v>0.27879003000000002</v>
      </c>
      <c r="S30">
        <v>5782</v>
      </c>
      <c r="T30">
        <f t="shared" si="3"/>
        <v>1</v>
      </c>
      <c r="U30" t="str">
        <f t="shared" si="4"/>
        <v>DK</v>
      </c>
      <c r="V30" t="str">
        <f t="shared" si="5"/>
        <v>2007</v>
      </c>
    </row>
    <row r="31" spans="1:22">
      <c r="A31" t="s">
        <v>594</v>
      </c>
      <c r="B31">
        <v>20</v>
      </c>
      <c r="C31">
        <v>-9.2210100000000003E-2</v>
      </c>
      <c r="D31">
        <v>1.5276049999999999E-2</v>
      </c>
      <c r="E31">
        <v>-0.12215687</v>
      </c>
      <c r="F31">
        <v>-6.2263329999999999E-2</v>
      </c>
      <c r="G31">
        <v>5782</v>
      </c>
      <c r="H31">
        <f t="shared" si="0"/>
        <v>1</v>
      </c>
      <c r="I31" t="str">
        <f t="shared" si="1"/>
        <v>DK</v>
      </c>
      <c r="J31" t="str">
        <f t="shared" si="2"/>
        <v>2007</v>
      </c>
      <c r="M31" t="s">
        <v>594</v>
      </c>
      <c r="N31">
        <v>20</v>
      </c>
      <c r="O31">
        <v>-9.2210100000000003E-2</v>
      </c>
      <c r="P31">
        <v>1.5276049999999999E-2</v>
      </c>
      <c r="Q31">
        <v>-0.12215687</v>
      </c>
      <c r="R31">
        <v>-6.2263329999999999E-2</v>
      </c>
      <c r="S31">
        <v>5782</v>
      </c>
      <c r="T31">
        <f t="shared" si="3"/>
        <v>1</v>
      </c>
      <c r="U31" t="str">
        <f t="shared" si="4"/>
        <v>DK</v>
      </c>
      <c r="V31" t="str">
        <f t="shared" si="5"/>
        <v>2007</v>
      </c>
    </row>
    <row r="32" spans="1:22" hidden="1">
      <c r="A32" t="s">
        <v>595</v>
      </c>
      <c r="B32">
        <v>0</v>
      </c>
      <c r="C32">
        <v>41239.754999999997</v>
      </c>
      <c r="D32">
        <v>593.19608000000005</v>
      </c>
      <c r="E32">
        <v>40076.868000000002</v>
      </c>
      <c r="F32">
        <v>42402.641000000003</v>
      </c>
      <c r="G32">
        <v>5777</v>
      </c>
      <c r="H32">
        <f t="shared" si="0"/>
        <v>0</v>
      </c>
      <c r="I32" t="str">
        <f t="shared" si="1"/>
        <v>DK</v>
      </c>
      <c r="J32" t="str">
        <f t="shared" si="2"/>
        <v>2008</v>
      </c>
      <c r="M32" t="s">
        <v>595</v>
      </c>
      <c r="N32">
        <v>0</v>
      </c>
      <c r="O32">
        <v>26963.859</v>
      </c>
      <c r="P32">
        <v>2002.9907000000001</v>
      </c>
      <c r="Q32">
        <v>23037.246999999999</v>
      </c>
      <c r="R32">
        <v>30890.472000000002</v>
      </c>
      <c r="S32">
        <v>5777</v>
      </c>
      <c r="T32">
        <f t="shared" si="3"/>
        <v>0</v>
      </c>
      <c r="U32" t="str">
        <f t="shared" si="4"/>
        <v>DK</v>
      </c>
      <c r="V32" t="str">
        <f t="shared" si="5"/>
        <v>2008</v>
      </c>
    </row>
    <row r="33" spans="1:22" hidden="1">
      <c r="A33" t="s">
        <v>596</v>
      </c>
      <c r="B33">
        <v>1</v>
      </c>
      <c r="C33">
        <v>41873.288</v>
      </c>
      <c r="D33">
        <v>515.42881999999997</v>
      </c>
      <c r="E33">
        <v>40862.855000000003</v>
      </c>
      <c r="F33">
        <v>42883.722000000002</v>
      </c>
      <c r="G33">
        <v>5777</v>
      </c>
      <c r="H33">
        <f t="shared" si="0"/>
        <v>0</v>
      </c>
      <c r="I33" t="str">
        <f t="shared" si="1"/>
        <v>DK</v>
      </c>
      <c r="J33" t="str">
        <f t="shared" si="2"/>
        <v>2008</v>
      </c>
      <c r="M33" t="s">
        <v>596</v>
      </c>
      <c r="N33">
        <v>1</v>
      </c>
      <c r="O33">
        <v>41873.288</v>
      </c>
      <c r="P33">
        <v>515.42881999999997</v>
      </c>
      <c r="Q33">
        <v>40862.855000000003</v>
      </c>
      <c r="R33">
        <v>42883.722000000002</v>
      </c>
      <c r="S33">
        <v>5777</v>
      </c>
      <c r="T33">
        <f t="shared" si="3"/>
        <v>0</v>
      </c>
      <c r="U33" t="str">
        <f t="shared" si="4"/>
        <v>DK</v>
      </c>
      <c r="V33" t="str">
        <f t="shared" si="5"/>
        <v>2008</v>
      </c>
    </row>
    <row r="34" spans="1:22" hidden="1">
      <c r="A34" t="s">
        <v>597</v>
      </c>
      <c r="B34">
        <v>10</v>
      </c>
      <c r="C34">
        <v>-633.53332999999998</v>
      </c>
      <c r="D34">
        <v>773.60406</v>
      </c>
      <c r="E34">
        <v>-2150.0871999999999</v>
      </c>
      <c r="F34">
        <v>883.02049999999997</v>
      </c>
      <c r="G34">
        <v>5777</v>
      </c>
      <c r="H34">
        <f t="shared" si="0"/>
        <v>0</v>
      </c>
      <c r="I34" t="str">
        <f t="shared" si="1"/>
        <v>DK</v>
      </c>
      <c r="J34" t="str">
        <f t="shared" si="2"/>
        <v>2008</v>
      </c>
      <c r="M34" t="s">
        <v>597</v>
      </c>
      <c r="N34">
        <v>10</v>
      </c>
      <c r="O34">
        <v>-14909.429</v>
      </c>
      <c r="P34">
        <v>2068.2453</v>
      </c>
      <c r="Q34">
        <v>-18963.964</v>
      </c>
      <c r="R34">
        <v>-10854.893</v>
      </c>
      <c r="S34">
        <v>5777</v>
      </c>
      <c r="T34">
        <f t="shared" si="3"/>
        <v>0</v>
      </c>
      <c r="U34" t="str">
        <f t="shared" si="4"/>
        <v>DK</v>
      </c>
      <c r="V34" t="str">
        <f t="shared" si="5"/>
        <v>2008</v>
      </c>
    </row>
    <row r="35" spans="1:22" hidden="1">
      <c r="A35" t="s">
        <v>598</v>
      </c>
      <c r="B35">
        <v>11</v>
      </c>
      <c r="C35">
        <v>0.98487022999999996</v>
      </c>
      <c r="D35">
        <v>1.835581E-2</v>
      </c>
      <c r="E35">
        <v>0.94888596000000003</v>
      </c>
      <c r="F35">
        <v>1.0208545</v>
      </c>
      <c r="G35">
        <v>5777</v>
      </c>
      <c r="H35">
        <f t="shared" si="0"/>
        <v>0</v>
      </c>
      <c r="I35" t="str">
        <f t="shared" si="1"/>
        <v>DK</v>
      </c>
      <c r="J35" t="str">
        <f t="shared" si="2"/>
        <v>2008</v>
      </c>
      <c r="M35" t="s">
        <v>598</v>
      </c>
      <c r="N35">
        <v>11</v>
      </c>
      <c r="O35">
        <v>0.64393939</v>
      </c>
      <c r="P35">
        <v>4.8486840000000003E-2</v>
      </c>
      <c r="Q35">
        <v>0.54888700000000001</v>
      </c>
      <c r="R35">
        <v>0.73899177000000005</v>
      </c>
      <c r="S35">
        <v>5777</v>
      </c>
      <c r="T35">
        <f t="shared" si="3"/>
        <v>0</v>
      </c>
      <c r="U35" t="str">
        <f t="shared" si="4"/>
        <v>DK</v>
      </c>
      <c r="V35" t="str">
        <f t="shared" si="5"/>
        <v>2008</v>
      </c>
    </row>
    <row r="36" spans="1:22" hidden="1">
      <c r="A36" t="s">
        <v>599</v>
      </c>
      <c r="B36">
        <v>0</v>
      </c>
      <c r="C36">
        <v>0.33995713</v>
      </c>
      <c r="D36">
        <v>7.9337000000000001E-3</v>
      </c>
      <c r="E36">
        <v>0.32440409999999997</v>
      </c>
      <c r="F36">
        <v>0.35551016000000002</v>
      </c>
      <c r="G36">
        <v>5777</v>
      </c>
      <c r="H36">
        <f t="shared" si="0"/>
        <v>1</v>
      </c>
      <c r="I36" t="str">
        <f t="shared" si="1"/>
        <v>DK</v>
      </c>
      <c r="J36" t="str">
        <f t="shared" si="2"/>
        <v>2008</v>
      </c>
      <c r="M36" t="s">
        <v>599</v>
      </c>
      <c r="N36">
        <v>0</v>
      </c>
      <c r="O36">
        <v>0.33995713</v>
      </c>
      <c r="P36">
        <v>7.9337000000000001E-3</v>
      </c>
      <c r="Q36">
        <v>0.32440409999999997</v>
      </c>
      <c r="R36">
        <v>0.35551016000000002</v>
      </c>
      <c r="S36">
        <v>5777</v>
      </c>
      <c r="T36">
        <f t="shared" si="3"/>
        <v>1</v>
      </c>
      <c r="U36" t="str">
        <f t="shared" si="4"/>
        <v>DK</v>
      </c>
      <c r="V36" t="str">
        <f t="shared" si="5"/>
        <v>2008</v>
      </c>
    </row>
    <row r="37" spans="1:22" hidden="1">
      <c r="A37" t="s">
        <v>600</v>
      </c>
      <c r="B37">
        <v>1</v>
      </c>
      <c r="C37">
        <v>0.27326629000000002</v>
      </c>
      <c r="D37">
        <v>6.6993599999999997E-3</v>
      </c>
      <c r="E37">
        <v>0.26013303999999998</v>
      </c>
      <c r="F37">
        <v>0.28639954000000001</v>
      </c>
      <c r="G37">
        <v>5777</v>
      </c>
      <c r="H37">
        <f t="shared" si="0"/>
        <v>1</v>
      </c>
      <c r="I37" t="str">
        <f t="shared" si="1"/>
        <v>DK</v>
      </c>
      <c r="J37" t="str">
        <f t="shared" si="2"/>
        <v>2008</v>
      </c>
      <c r="M37" t="s">
        <v>600</v>
      </c>
      <c r="N37">
        <v>1</v>
      </c>
      <c r="O37">
        <v>0.27326629000000002</v>
      </c>
      <c r="P37">
        <v>6.6993599999999997E-3</v>
      </c>
      <c r="Q37">
        <v>0.26013303999999998</v>
      </c>
      <c r="R37">
        <v>0.28639954000000001</v>
      </c>
      <c r="S37">
        <v>5777</v>
      </c>
      <c r="T37">
        <f t="shared" si="3"/>
        <v>1</v>
      </c>
      <c r="U37" t="str">
        <f t="shared" si="4"/>
        <v>DK</v>
      </c>
      <c r="V37" t="str">
        <f t="shared" si="5"/>
        <v>2008</v>
      </c>
    </row>
    <row r="38" spans="1:22">
      <c r="A38" t="s">
        <v>601</v>
      </c>
      <c r="B38">
        <v>20</v>
      </c>
      <c r="C38">
        <v>-6.6690840000000001E-2</v>
      </c>
      <c r="D38">
        <v>1.0224270000000001E-2</v>
      </c>
      <c r="E38">
        <v>-8.6734240000000004E-2</v>
      </c>
      <c r="F38">
        <v>-4.664745E-2</v>
      </c>
      <c r="G38">
        <v>5777</v>
      </c>
      <c r="H38">
        <f t="shared" si="0"/>
        <v>1</v>
      </c>
      <c r="I38" t="str">
        <f t="shared" si="1"/>
        <v>DK</v>
      </c>
      <c r="J38" t="str">
        <f t="shared" si="2"/>
        <v>2008</v>
      </c>
      <c r="M38" t="s">
        <v>601</v>
      </c>
      <c r="N38">
        <v>20</v>
      </c>
      <c r="O38">
        <v>-6.6690840000000001E-2</v>
      </c>
      <c r="P38">
        <v>1.0224270000000001E-2</v>
      </c>
      <c r="Q38">
        <v>-8.6734240000000004E-2</v>
      </c>
      <c r="R38">
        <v>-4.664745E-2</v>
      </c>
      <c r="S38">
        <v>5777</v>
      </c>
      <c r="T38">
        <f t="shared" si="3"/>
        <v>1</v>
      </c>
      <c r="U38" t="str">
        <f t="shared" si="4"/>
        <v>DK</v>
      </c>
      <c r="V38" t="str">
        <f t="shared" si="5"/>
        <v>2008</v>
      </c>
    </row>
    <row r="39" spans="1:22" hidden="1">
      <c r="A39" t="s">
        <v>602</v>
      </c>
      <c r="B39">
        <v>0</v>
      </c>
      <c r="C39">
        <v>40635.275999999998</v>
      </c>
      <c r="D39">
        <v>617.07078999999999</v>
      </c>
      <c r="E39">
        <v>39425.589999999997</v>
      </c>
      <c r="F39">
        <v>41844.962</v>
      </c>
      <c r="G39">
        <v>5865</v>
      </c>
      <c r="H39">
        <f t="shared" si="0"/>
        <v>0</v>
      </c>
      <c r="I39" t="str">
        <f t="shared" si="1"/>
        <v>DK</v>
      </c>
      <c r="J39" t="str">
        <f t="shared" si="2"/>
        <v>2009</v>
      </c>
      <c r="M39" t="s">
        <v>602</v>
      </c>
      <c r="N39">
        <v>0</v>
      </c>
      <c r="O39">
        <v>25465.151999999998</v>
      </c>
      <c r="P39">
        <v>1955.7683</v>
      </c>
      <c r="Q39">
        <v>21631.126</v>
      </c>
      <c r="R39">
        <v>29299.179</v>
      </c>
      <c r="S39">
        <v>5865</v>
      </c>
      <c r="T39">
        <f t="shared" si="3"/>
        <v>0</v>
      </c>
      <c r="U39" t="str">
        <f t="shared" si="4"/>
        <v>DK</v>
      </c>
      <c r="V39" t="str">
        <f t="shared" si="5"/>
        <v>2009</v>
      </c>
    </row>
    <row r="40" spans="1:22" hidden="1">
      <c r="A40" t="s">
        <v>603</v>
      </c>
      <c r="B40">
        <v>1</v>
      </c>
      <c r="C40">
        <v>43957.436999999998</v>
      </c>
      <c r="D40">
        <v>518.65731000000005</v>
      </c>
      <c r="E40">
        <v>42940.677000000003</v>
      </c>
      <c r="F40">
        <v>44974.196000000004</v>
      </c>
      <c r="G40">
        <v>5865</v>
      </c>
      <c r="H40">
        <f t="shared" si="0"/>
        <v>0</v>
      </c>
      <c r="I40" t="str">
        <f t="shared" si="1"/>
        <v>DK</v>
      </c>
      <c r="J40" t="str">
        <f t="shared" si="2"/>
        <v>2009</v>
      </c>
      <c r="M40" t="s">
        <v>603</v>
      </c>
      <c r="N40">
        <v>1</v>
      </c>
      <c r="O40">
        <v>43957.436999999998</v>
      </c>
      <c r="P40">
        <v>518.65731000000005</v>
      </c>
      <c r="Q40">
        <v>42940.677000000003</v>
      </c>
      <c r="R40">
        <v>44974.196000000004</v>
      </c>
      <c r="S40">
        <v>5865</v>
      </c>
      <c r="T40">
        <f t="shared" si="3"/>
        <v>0</v>
      </c>
      <c r="U40" t="str">
        <f t="shared" si="4"/>
        <v>DK</v>
      </c>
      <c r="V40" t="str">
        <f t="shared" si="5"/>
        <v>2009</v>
      </c>
    </row>
    <row r="41" spans="1:22" hidden="1">
      <c r="A41" t="s">
        <v>604</v>
      </c>
      <c r="B41">
        <v>10</v>
      </c>
      <c r="C41">
        <v>-3322.1608000000001</v>
      </c>
      <c r="D41">
        <v>802.47091</v>
      </c>
      <c r="E41">
        <v>-4895.2996000000003</v>
      </c>
      <c r="F41">
        <v>-1749.0220999999999</v>
      </c>
      <c r="G41">
        <v>5865</v>
      </c>
      <c r="H41">
        <f t="shared" si="0"/>
        <v>0</v>
      </c>
      <c r="I41" t="str">
        <f t="shared" si="1"/>
        <v>DK</v>
      </c>
      <c r="J41" t="str">
        <f t="shared" si="2"/>
        <v>2009</v>
      </c>
      <c r="M41" t="s">
        <v>604</v>
      </c>
      <c r="N41">
        <v>10</v>
      </c>
      <c r="O41">
        <v>-18492.284</v>
      </c>
      <c r="P41">
        <v>2023.3722</v>
      </c>
      <c r="Q41">
        <v>-22458.84</v>
      </c>
      <c r="R41">
        <v>-14525.728999999999</v>
      </c>
      <c r="S41">
        <v>5865</v>
      </c>
      <c r="T41">
        <f t="shared" si="3"/>
        <v>0</v>
      </c>
      <c r="U41" t="str">
        <f t="shared" si="4"/>
        <v>DK</v>
      </c>
      <c r="V41" t="str">
        <f t="shared" si="5"/>
        <v>2009</v>
      </c>
    </row>
    <row r="42" spans="1:22" hidden="1">
      <c r="A42" t="s">
        <v>605</v>
      </c>
      <c r="B42">
        <v>11</v>
      </c>
      <c r="C42">
        <v>0.92442323999999998</v>
      </c>
      <c r="D42">
        <v>1.7698809999999999E-2</v>
      </c>
      <c r="E42">
        <v>0.88972704999999996</v>
      </c>
      <c r="F42">
        <v>0.95911941999999994</v>
      </c>
      <c r="G42">
        <v>5865</v>
      </c>
      <c r="H42">
        <f t="shared" si="0"/>
        <v>0</v>
      </c>
      <c r="I42" t="str">
        <f t="shared" si="1"/>
        <v>DK</v>
      </c>
      <c r="J42" t="str">
        <f t="shared" si="2"/>
        <v>2009</v>
      </c>
      <c r="M42" t="s">
        <v>605</v>
      </c>
      <c r="N42">
        <v>11</v>
      </c>
      <c r="O42">
        <v>0.57931385999999996</v>
      </c>
      <c r="P42">
        <v>4.5014319999999997E-2</v>
      </c>
      <c r="Q42">
        <v>0.49106920999999998</v>
      </c>
      <c r="R42">
        <v>0.66755850999999999</v>
      </c>
      <c r="S42">
        <v>5865</v>
      </c>
      <c r="T42">
        <f t="shared" si="3"/>
        <v>0</v>
      </c>
      <c r="U42" t="str">
        <f t="shared" si="4"/>
        <v>DK</v>
      </c>
      <c r="V42" t="str">
        <f t="shared" si="5"/>
        <v>2009</v>
      </c>
    </row>
    <row r="43" spans="1:22" hidden="1">
      <c r="A43" t="s">
        <v>606</v>
      </c>
      <c r="B43">
        <v>0</v>
      </c>
      <c r="C43">
        <v>0.36537962000000002</v>
      </c>
      <c r="D43">
        <v>8.3340199999999993E-3</v>
      </c>
      <c r="E43">
        <v>0.34904188000000003</v>
      </c>
      <c r="F43">
        <v>0.38171737</v>
      </c>
      <c r="G43">
        <v>5865</v>
      </c>
      <c r="H43">
        <f t="shared" si="0"/>
        <v>1</v>
      </c>
      <c r="I43" t="str">
        <f t="shared" si="1"/>
        <v>DK</v>
      </c>
      <c r="J43" t="str">
        <f t="shared" si="2"/>
        <v>2009</v>
      </c>
      <c r="M43" t="s">
        <v>606</v>
      </c>
      <c r="N43">
        <v>0</v>
      </c>
      <c r="O43">
        <v>0.36537962000000002</v>
      </c>
      <c r="P43">
        <v>8.3340199999999993E-3</v>
      </c>
      <c r="Q43">
        <v>0.34904188000000003</v>
      </c>
      <c r="R43">
        <v>0.38171737</v>
      </c>
      <c r="S43">
        <v>5865</v>
      </c>
      <c r="T43">
        <f t="shared" si="3"/>
        <v>1</v>
      </c>
      <c r="U43" t="str">
        <f t="shared" si="4"/>
        <v>DK</v>
      </c>
      <c r="V43" t="str">
        <f t="shared" si="5"/>
        <v>2009</v>
      </c>
    </row>
    <row r="44" spans="1:22" hidden="1">
      <c r="A44" t="s">
        <v>607</v>
      </c>
      <c r="B44">
        <v>1</v>
      </c>
      <c r="C44">
        <v>0.25877813</v>
      </c>
      <c r="D44">
        <v>6.3860100000000001E-3</v>
      </c>
      <c r="E44">
        <v>0.24625918999999999</v>
      </c>
      <c r="F44">
        <v>0.27129706999999997</v>
      </c>
      <c r="G44">
        <v>5865</v>
      </c>
      <c r="H44">
        <f t="shared" si="0"/>
        <v>1</v>
      </c>
      <c r="I44" t="str">
        <f t="shared" si="1"/>
        <v>DK</v>
      </c>
      <c r="J44" t="str">
        <f t="shared" si="2"/>
        <v>2009</v>
      </c>
      <c r="M44" t="s">
        <v>607</v>
      </c>
      <c r="N44">
        <v>1</v>
      </c>
      <c r="O44">
        <v>0.25877813</v>
      </c>
      <c r="P44">
        <v>6.3860100000000001E-3</v>
      </c>
      <c r="Q44">
        <v>0.24625918999999999</v>
      </c>
      <c r="R44">
        <v>0.27129706999999997</v>
      </c>
      <c r="S44">
        <v>5865</v>
      </c>
      <c r="T44">
        <f t="shared" si="3"/>
        <v>1</v>
      </c>
      <c r="U44" t="str">
        <f t="shared" si="4"/>
        <v>DK</v>
      </c>
      <c r="V44" t="str">
        <f t="shared" si="5"/>
        <v>2009</v>
      </c>
    </row>
    <row r="45" spans="1:22">
      <c r="A45" t="s">
        <v>608</v>
      </c>
      <c r="B45">
        <v>20</v>
      </c>
      <c r="C45">
        <v>-0.10660148999999999</v>
      </c>
      <c r="D45">
        <v>1.0425790000000001E-2</v>
      </c>
      <c r="E45">
        <v>-0.12703988999999999</v>
      </c>
      <c r="F45">
        <v>-8.6163089999999998E-2</v>
      </c>
      <c r="G45">
        <v>5865</v>
      </c>
      <c r="H45">
        <f t="shared" si="0"/>
        <v>1</v>
      </c>
      <c r="I45" t="str">
        <f t="shared" si="1"/>
        <v>DK</v>
      </c>
      <c r="J45" t="str">
        <f t="shared" si="2"/>
        <v>2009</v>
      </c>
      <c r="M45" t="s">
        <v>608</v>
      </c>
      <c r="N45">
        <v>20</v>
      </c>
      <c r="O45">
        <v>-0.10660148999999999</v>
      </c>
      <c r="P45">
        <v>1.0425790000000001E-2</v>
      </c>
      <c r="Q45">
        <v>-0.12703988999999999</v>
      </c>
      <c r="R45">
        <v>-8.6163089999999998E-2</v>
      </c>
      <c r="S45">
        <v>5865</v>
      </c>
      <c r="T45">
        <f t="shared" si="3"/>
        <v>1</v>
      </c>
      <c r="U45" t="str">
        <f t="shared" si="4"/>
        <v>DK</v>
      </c>
      <c r="V45" t="str">
        <f t="shared" si="5"/>
        <v>2009</v>
      </c>
    </row>
    <row r="46" spans="1:22" hidden="1">
      <c r="A46" t="s">
        <v>609</v>
      </c>
      <c r="B46">
        <v>0</v>
      </c>
      <c r="C46">
        <v>40560.722000000002</v>
      </c>
      <c r="D46">
        <v>689.62373000000002</v>
      </c>
      <c r="E46">
        <v>39208.805</v>
      </c>
      <c r="F46">
        <v>41912.637999999999</v>
      </c>
      <c r="G46">
        <v>5866</v>
      </c>
      <c r="H46">
        <f t="shared" si="0"/>
        <v>0</v>
      </c>
      <c r="I46" t="str">
        <f t="shared" si="1"/>
        <v>DK</v>
      </c>
      <c r="J46" t="str">
        <f t="shared" si="2"/>
        <v>2010</v>
      </c>
      <c r="M46" t="s">
        <v>609</v>
      </c>
      <c r="N46">
        <v>0</v>
      </c>
      <c r="O46">
        <v>26912.303</v>
      </c>
      <c r="P46">
        <v>2572.5162</v>
      </c>
      <c r="Q46">
        <v>21869.223999999998</v>
      </c>
      <c r="R46">
        <v>31955.383000000002</v>
      </c>
      <c r="S46">
        <v>5866</v>
      </c>
      <c r="T46">
        <f t="shared" si="3"/>
        <v>0</v>
      </c>
      <c r="U46" t="str">
        <f t="shared" si="4"/>
        <v>DK</v>
      </c>
      <c r="V46" t="str">
        <f t="shared" si="5"/>
        <v>2010</v>
      </c>
    </row>
    <row r="47" spans="1:22" hidden="1">
      <c r="A47" t="s">
        <v>610</v>
      </c>
      <c r="B47">
        <v>1</v>
      </c>
      <c r="C47">
        <v>44557.64</v>
      </c>
      <c r="D47">
        <v>615.74913000000004</v>
      </c>
      <c r="E47">
        <v>43350.544000000002</v>
      </c>
      <c r="F47">
        <v>45764.735000000001</v>
      </c>
      <c r="G47">
        <v>5866</v>
      </c>
      <c r="H47">
        <f t="shared" si="0"/>
        <v>0</v>
      </c>
      <c r="I47" t="str">
        <f t="shared" si="1"/>
        <v>DK</v>
      </c>
      <c r="J47" t="str">
        <f t="shared" si="2"/>
        <v>2010</v>
      </c>
      <c r="M47" t="s">
        <v>610</v>
      </c>
      <c r="N47">
        <v>1</v>
      </c>
      <c r="O47">
        <v>44557.64</v>
      </c>
      <c r="P47">
        <v>615.74913000000004</v>
      </c>
      <c r="Q47">
        <v>43350.544000000002</v>
      </c>
      <c r="R47">
        <v>45764.735000000001</v>
      </c>
      <c r="S47">
        <v>5866</v>
      </c>
      <c r="T47">
        <f t="shared" si="3"/>
        <v>0</v>
      </c>
      <c r="U47" t="str">
        <f t="shared" si="4"/>
        <v>DK</v>
      </c>
      <c r="V47" t="str">
        <f t="shared" si="5"/>
        <v>2010</v>
      </c>
    </row>
    <row r="48" spans="1:22" hidden="1">
      <c r="A48" t="s">
        <v>611</v>
      </c>
      <c r="B48">
        <v>10</v>
      </c>
      <c r="C48">
        <v>-3996.9180000000001</v>
      </c>
      <c r="D48">
        <v>906.67831000000001</v>
      </c>
      <c r="E48">
        <v>-5774.3415999999997</v>
      </c>
      <c r="F48">
        <v>-2219.4944</v>
      </c>
      <c r="G48">
        <v>5866</v>
      </c>
      <c r="H48">
        <f t="shared" si="0"/>
        <v>0</v>
      </c>
      <c r="I48" t="str">
        <f t="shared" si="1"/>
        <v>DK</v>
      </c>
      <c r="J48" t="str">
        <f t="shared" si="2"/>
        <v>2010</v>
      </c>
      <c r="M48" t="s">
        <v>611</v>
      </c>
      <c r="N48">
        <v>10</v>
      </c>
      <c r="O48">
        <v>-17645.335999999999</v>
      </c>
      <c r="P48">
        <v>2645.1817999999998</v>
      </c>
      <c r="Q48">
        <v>-22830.866999999998</v>
      </c>
      <c r="R48">
        <v>-12459.805</v>
      </c>
      <c r="S48">
        <v>5866</v>
      </c>
      <c r="T48">
        <f t="shared" si="3"/>
        <v>0</v>
      </c>
      <c r="U48" t="str">
        <f t="shared" si="4"/>
        <v>DK</v>
      </c>
      <c r="V48" t="str">
        <f t="shared" si="5"/>
        <v>2010</v>
      </c>
    </row>
    <row r="49" spans="1:22" hidden="1">
      <c r="A49" t="s">
        <v>612</v>
      </c>
      <c r="B49">
        <v>11</v>
      </c>
      <c r="C49">
        <v>0.91029780999999999</v>
      </c>
      <c r="D49">
        <v>1.9565539999999999E-2</v>
      </c>
      <c r="E49">
        <v>0.87194212999999998</v>
      </c>
      <c r="F49">
        <v>0.94865348000000005</v>
      </c>
      <c r="G49">
        <v>5866</v>
      </c>
      <c r="H49">
        <f t="shared" si="0"/>
        <v>0</v>
      </c>
      <c r="I49" t="str">
        <f t="shared" si="1"/>
        <v>DK</v>
      </c>
      <c r="J49" t="str">
        <f t="shared" si="2"/>
        <v>2010</v>
      </c>
      <c r="M49" t="s">
        <v>612</v>
      </c>
      <c r="N49">
        <v>11</v>
      </c>
      <c r="O49">
        <v>0.60398852999999997</v>
      </c>
      <c r="P49">
        <v>5.8334780000000003E-2</v>
      </c>
      <c r="Q49">
        <v>0.48963087</v>
      </c>
      <c r="R49">
        <v>0.71834620000000005</v>
      </c>
      <c r="S49">
        <v>5866</v>
      </c>
      <c r="T49">
        <f t="shared" si="3"/>
        <v>0</v>
      </c>
      <c r="U49" t="str">
        <f t="shared" si="4"/>
        <v>DK</v>
      </c>
      <c r="V49" t="str">
        <f t="shared" si="5"/>
        <v>2010</v>
      </c>
    </row>
    <row r="50" spans="1:22" hidden="1">
      <c r="A50" t="s">
        <v>613</v>
      </c>
      <c r="B50">
        <v>0</v>
      </c>
      <c r="C50">
        <v>0.37132629</v>
      </c>
      <c r="D50">
        <v>9.3321299999999992E-3</v>
      </c>
      <c r="E50">
        <v>0.35303189000000001</v>
      </c>
      <c r="F50">
        <v>0.38962069999999999</v>
      </c>
      <c r="G50">
        <v>5866</v>
      </c>
      <c r="H50">
        <f t="shared" si="0"/>
        <v>1</v>
      </c>
      <c r="I50" t="str">
        <f t="shared" si="1"/>
        <v>DK</v>
      </c>
      <c r="J50" t="str">
        <f t="shared" si="2"/>
        <v>2010</v>
      </c>
      <c r="M50" t="s">
        <v>613</v>
      </c>
      <c r="N50">
        <v>0</v>
      </c>
      <c r="O50">
        <v>0.37132629</v>
      </c>
      <c r="P50">
        <v>9.3321299999999992E-3</v>
      </c>
      <c r="Q50">
        <v>0.35303189000000001</v>
      </c>
      <c r="R50">
        <v>0.38962069999999999</v>
      </c>
      <c r="S50">
        <v>5866</v>
      </c>
      <c r="T50">
        <f t="shared" si="3"/>
        <v>1</v>
      </c>
      <c r="U50" t="str">
        <f t="shared" si="4"/>
        <v>DK</v>
      </c>
      <c r="V50" t="str">
        <f t="shared" si="5"/>
        <v>2010</v>
      </c>
    </row>
    <row r="51" spans="1:22" hidden="1">
      <c r="A51" t="s">
        <v>614</v>
      </c>
      <c r="B51">
        <v>1</v>
      </c>
      <c r="C51">
        <v>0.26381510000000002</v>
      </c>
      <c r="D51">
        <v>8.3213899999999997E-3</v>
      </c>
      <c r="E51">
        <v>0.24750211</v>
      </c>
      <c r="F51">
        <v>0.28012808</v>
      </c>
      <c r="G51">
        <v>5866</v>
      </c>
      <c r="H51">
        <f t="shared" si="0"/>
        <v>1</v>
      </c>
      <c r="I51" t="str">
        <f t="shared" si="1"/>
        <v>DK</v>
      </c>
      <c r="J51" t="str">
        <f t="shared" si="2"/>
        <v>2010</v>
      </c>
      <c r="M51" t="s">
        <v>614</v>
      </c>
      <c r="N51">
        <v>1</v>
      </c>
      <c r="O51">
        <v>0.26381510000000002</v>
      </c>
      <c r="P51">
        <v>8.3213899999999997E-3</v>
      </c>
      <c r="Q51">
        <v>0.24750211</v>
      </c>
      <c r="R51">
        <v>0.28012808</v>
      </c>
      <c r="S51">
        <v>5866</v>
      </c>
      <c r="T51">
        <f t="shared" si="3"/>
        <v>1</v>
      </c>
      <c r="U51" t="str">
        <f t="shared" si="4"/>
        <v>DK</v>
      </c>
      <c r="V51" t="str">
        <f t="shared" si="5"/>
        <v>2010</v>
      </c>
    </row>
    <row r="52" spans="1:22">
      <c r="A52" t="s">
        <v>615</v>
      </c>
      <c r="B52">
        <v>20</v>
      </c>
      <c r="C52">
        <v>-0.1075112</v>
      </c>
      <c r="D52">
        <v>1.2253109999999999E-2</v>
      </c>
      <c r="E52">
        <v>-0.13153181</v>
      </c>
      <c r="F52">
        <v>-8.3490579999999995E-2</v>
      </c>
      <c r="G52">
        <v>5866</v>
      </c>
      <c r="H52">
        <f t="shared" si="0"/>
        <v>1</v>
      </c>
      <c r="I52" t="str">
        <f t="shared" si="1"/>
        <v>DK</v>
      </c>
      <c r="J52" t="str">
        <f t="shared" si="2"/>
        <v>2010</v>
      </c>
      <c r="M52" t="s">
        <v>615</v>
      </c>
      <c r="N52">
        <v>20</v>
      </c>
      <c r="O52">
        <v>-0.1075112</v>
      </c>
      <c r="P52">
        <v>1.2253109999999999E-2</v>
      </c>
      <c r="Q52">
        <v>-0.13153181</v>
      </c>
      <c r="R52">
        <v>-8.3490579999999995E-2</v>
      </c>
      <c r="S52">
        <v>5866</v>
      </c>
      <c r="T52">
        <f t="shared" si="3"/>
        <v>1</v>
      </c>
      <c r="U52" t="str">
        <f t="shared" si="4"/>
        <v>DK</v>
      </c>
      <c r="V52" t="str">
        <f t="shared" si="5"/>
        <v>2010</v>
      </c>
    </row>
    <row r="53" spans="1:22" hidden="1">
      <c r="A53" t="s">
        <v>616</v>
      </c>
      <c r="B53">
        <v>0</v>
      </c>
      <c r="C53">
        <v>46225.794000000002</v>
      </c>
      <c r="D53">
        <v>957.87234999999998</v>
      </c>
      <c r="E53">
        <v>44347.964999999997</v>
      </c>
      <c r="F53">
        <v>48103.623</v>
      </c>
      <c r="G53">
        <v>5241</v>
      </c>
      <c r="H53">
        <f t="shared" si="0"/>
        <v>0</v>
      </c>
      <c r="I53" t="str">
        <f t="shared" si="1"/>
        <v>DK</v>
      </c>
      <c r="J53" t="str">
        <f t="shared" si="2"/>
        <v>2011</v>
      </c>
      <c r="M53" t="s">
        <v>616</v>
      </c>
      <c r="N53">
        <v>0</v>
      </c>
      <c r="O53">
        <v>27000.566999999999</v>
      </c>
      <c r="P53">
        <v>3085.7031000000002</v>
      </c>
      <c r="Q53">
        <v>20951.303</v>
      </c>
      <c r="R53">
        <v>33049.830999999998</v>
      </c>
      <c r="S53">
        <v>5241</v>
      </c>
      <c r="T53">
        <f t="shared" si="3"/>
        <v>0</v>
      </c>
      <c r="U53" t="str">
        <f t="shared" si="4"/>
        <v>DK</v>
      </c>
      <c r="V53" t="str">
        <f t="shared" si="5"/>
        <v>2011</v>
      </c>
    </row>
    <row r="54" spans="1:22" hidden="1">
      <c r="A54" t="s">
        <v>617</v>
      </c>
      <c r="B54">
        <v>1</v>
      </c>
      <c r="C54">
        <v>46239.491000000002</v>
      </c>
      <c r="D54">
        <v>623.84766999999999</v>
      </c>
      <c r="E54">
        <v>45016.49</v>
      </c>
      <c r="F54">
        <v>47462.491999999998</v>
      </c>
      <c r="G54">
        <v>5241</v>
      </c>
      <c r="H54">
        <f t="shared" si="0"/>
        <v>0</v>
      </c>
      <c r="I54" t="str">
        <f t="shared" si="1"/>
        <v>DK</v>
      </c>
      <c r="J54" t="str">
        <f t="shared" si="2"/>
        <v>2011</v>
      </c>
      <c r="M54" t="s">
        <v>617</v>
      </c>
      <c r="N54">
        <v>1</v>
      </c>
      <c r="O54">
        <v>46239.491000000002</v>
      </c>
      <c r="P54">
        <v>623.84766999999999</v>
      </c>
      <c r="Q54">
        <v>45016.49</v>
      </c>
      <c r="R54">
        <v>47462.491999999998</v>
      </c>
      <c r="S54">
        <v>5241</v>
      </c>
      <c r="T54">
        <f t="shared" si="3"/>
        <v>0</v>
      </c>
      <c r="U54" t="str">
        <f t="shared" si="4"/>
        <v>DK</v>
      </c>
      <c r="V54" t="str">
        <f t="shared" si="5"/>
        <v>2011</v>
      </c>
    </row>
    <row r="55" spans="1:22" hidden="1">
      <c r="A55" t="s">
        <v>618</v>
      </c>
      <c r="B55">
        <v>10</v>
      </c>
      <c r="C55">
        <v>-13.697089999999999</v>
      </c>
      <c r="D55">
        <v>1124.3568</v>
      </c>
      <c r="E55">
        <v>-2217.9049</v>
      </c>
      <c r="F55">
        <v>2190.5106999999998</v>
      </c>
      <c r="G55">
        <v>5241</v>
      </c>
      <c r="H55">
        <f t="shared" si="0"/>
        <v>0</v>
      </c>
      <c r="I55" t="str">
        <f t="shared" si="1"/>
        <v>DK</v>
      </c>
      <c r="J55" t="str">
        <f t="shared" si="2"/>
        <v>2011</v>
      </c>
      <c r="M55" t="s">
        <v>618</v>
      </c>
      <c r="N55">
        <v>10</v>
      </c>
      <c r="O55">
        <v>-19238.923999999999</v>
      </c>
      <c r="P55">
        <v>3148.1343000000002</v>
      </c>
      <c r="Q55">
        <v>-25410.579000000002</v>
      </c>
      <c r="R55">
        <v>-13067.269</v>
      </c>
      <c r="S55">
        <v>5241</v>
      </c>
      <c r="T55">
        <f t="shared" si="3"/>
        <v>0</v>
      </c>
      <c r="U55" t="str">
        <f t="shared" si="4"/>
        <v>DK</v>
      </c>
      <c r="V55" t="str">
        <f t="shared" si="5"/>
        <v>2011</v>
      </c>
    </row>
    <row r="56" spans="1:22" hidden="1">
      <c r="A56" t="s">
        <v>619</v>
      </c>
      <c r="B56">
        <v>11</v>
      </c>
      <c r="C56">
        <v>0.99970378000000004</v>
      </c>
      <c r="D56">
        <v>2.4313850000000001E-2</v>
      </c>
      <c r="E56">
        <v>0.95203850999999995</v>
      </c>
      <c r="F56">
        <v>1.047369</v>
      </c>
      <c r="G56">
        <v>5241</v>
      </c>
      <c r="H56">
        <f t="shared" si="0"/>
        <v>0</v>
      </c>
      <c r="I56" t="str">
        <f t="shared" si="1"/>
        <v>DK</v>
      </c>
      <c r="J56" t="str">
        <f t="shared" si="2"/>
        <v>2011</v>
      </c>
      <c r="M56" t="s">
        <v>619</v>
      </c>
      <c r="N56">
        <v>11</v>
      </c>
      <c r="O56">
        <v>0.58392871999999996</v>
      </c>
      <c r="P56">
        <v>6.7196489999999998E-2</v>
      </c>
      <c r="Q56">
        <v>0.45219559999999998</v>
      </c>
      <c r="R56">
        <v>0.71566183999999999</v>
      </c>
      <c r="S56">
        <v>5241</v>
      </c>
      <c r="T56">
        <f t="shared" si="3"/>
        <v>0</v>
      </c>
      <c r="U56" t="str">
        <f t="shared" si="4"/>
        <v>DK</v>
      </c>
      <c r="V56" t="str">
        <f t="shared" si="5"/>
        <v>2011</v>
      </c>
    </row>
    <row r="57" spans="1:22" hidden="1">
      <c r="A57" t="s">
        <v>620</v>
      </c>
      <c r="B57">
        <v>0</v>
      </c>
      <c r="C57">
        <v>0.35399818</v>
      </c>
      <c r="D57">
        <v>1.167342E-2</v>
      </c>
      <c r="E57">
        <v>0.33111341</v>
      </c>
      <c r="F57">
        <v>0.37688294999999999</v>
      </c>
      <c r="G57">
        <v>5241</v>
      </c>
      <c r="H57">
        <f t="shared" si="0"/>
        <v>1</v>
      </c>
      <c r="I57" t="str">
        <f t="shared" si="1"/>
        <v>DK</v>
      </c>
      <c r="J57" t="str">
        <f t="shared" si="2"/>
        <v>2011</v>
      </c>
      <c r="M57" t="s">
        <v>620</v>
      </c>
      <c r="N57">
        <v>0</v>
      </c>
      <c r="O57">
        <v>0.35399818</v>
      </c>
      <c r="P57">
        <v>1.167342E-2</v>
      </c>
      <c r="Q57">
        <v>0.33111341</v>
      </c>
      <c r="R57">
        <v>0.37688294999999999</v>
      </c>
      <c r="S57">
        <v>5241</v>
      </c>
      <c r="T57">
        <f t="shared" si="3"/>
        <v>1</v>
      </c>
      <c r="U57" t="str">
        <f t="shared" si="4"/>
        <v>DK</v>
      </c>
      <c r="V57" t="str">
        <f t="shared" si="5"/>
        <v>2011</v>
      </c>
    </row>
    <row r="58" spans="1:22" hidden="1">
      <c r="A58" t="s">
        <v>621</v>
      </c>
      <c r="B58">
        <v>1</v>
      </c>
      <c r="C58">
        <v>0.27891048000000002</v>
      </c>
      <c r="D58">
        <v>7.2371700000000002E-3</v>
      </c>
      <c r="E58">
        <v>0.26472259999999997</v>
      </c>
      <c r="F58">
        <v>0.29309836</v>
      </c>
      <c r="G58">
        <v>5241</v>
      </c>
      <c r="H58">
        <f t="shared" si="0"/>
        <v>1</v>
      </c>
      <c r="I58" t="str">
        <f t="shared" si="1"/>
        <v>DK</v>
      </c>
      <c r="J58" t="str">
        <f t="shared" si="2"/>
        <v>2011</v>
      </c>
      <c r="M58" t="s">
        <v>621</v>
      </c>
      <c r="N58">
        <v>1</v>
      </c>
      <c r="O58">
        <v>0.27891048000000002</v>
      </c>
      <c r="P58">
        <v>7.2371700000000002E-3</v>
      </c>
      <c r="Q58">
        <v>0.26472259999999997</v>
      </c>
      <c r="R58">
        <v>0.29309836</v>
      </c>
      <c r="S58">
        <v>5241</v>
      </c>
      <c r="T58">
        <f t="shared" si="3"/>
        <v>1</v>
      </c>
      <c r="U58" t="str">
        <f t="shared" si="4"/>
        <v>DK</v>
      </c>
      <c r="V58" t="str">
        <f t="shared" si="5"/>
        <v>2011</v>
      </c>
    </row>
    <row r="59" spans="1:22">
      <c r="A59" t="s">
        <v>622</v>
      </c>
      <c r="B59">
        <v>20</v>
      </c>
      <c r="C59">
        <v>-7.5087699999999993E-2</v>
      </c>
      <c r="D59">
        <v>1.363004E-2</v>
      </c>
      <c r="E59">
        <v>-0.10180825</v>
      </c>
      <c r="F59">
        <v>-4.8367149999999998E-2</v>
      </c>
      <c r="G59">
        <v>5241</v>
      </c>
      <c r="H59">
        <f t="shared" si="0"/>
        <v>1</v>
      </c>
      <c r="I59" t="str">
        <f t="shared" si="1"/>
        <v>DK</v>
      </c>
      <c r="J59" t="str">
        <f t="shared" si="2"/>
        <v>2011</v>
      </c>
      <c r="M59" t="s">
        <v>622</v>
      </c>
      <c r="N59">
        <v>20</v>
      </c>
      <c r="O59">
        <v>-7.5087699999999993E-2</v>
      </c>
      <c r="P59">
        <v>1.363004E-2</v>
      </c>
      <c r="Q59">
        <v>-0.10180825</v>
      </c>
      <c r="R59">
        <v>-4.8367149999999998E-2</v>
      </c>
      <c r="S59">
        <v>5241</v>
      </c>
      <c r="T59">
        <f t="shared" si="3"/>
        <v>1</v>
      </c>
      <c r="U59" t="str">
        <f t="shared" si="4"/>
        <v>DK</v>
      </c>
      <c r="V59" t="str">
        <f t="shared" si="5"/>
        <v>2011</v>
      </c>
    </row>
    <row r="60" spans="1:22" hidden="1">
      <c r="A60" t="s">
        <v>623</v>
      </c>
      <c r="B60">
        <v>0</v>
      </c>
      <c r="C60">
        <v>47461.648000000001</v>
      </c>
      <c r="D60">
        <v>1135.0291</v>
      </c>
      <c r="E60">
        <v>45236.525000000001</v>
      </c>
      <c r="F60">
        <v>49686.77</v>
      </c>
      <c r="G60">
        <v>5315</v>
      </c>
      <c r="H60">
        <f t="shared" si="0"/>
        <v>0</v>
      </c>
      <c r="I60" t="str">
        <f t="shared" si="1"/>
        <v>DK</v>
      </c>
      <c r="J60" t="str">
        <f t="shared" si="2"/>
        <v>2012</v>
      </c>
      <c r="M60" t="s">
        <v>623</v>
      </c>
      <c r="N60">
        <v>0</v>
      </c>
      <c r="O60">
        <v>38406.440999999999</v>
      </c>
      <c r="P60">
        <v>3414.6235000000001</v>
      </c>
      <c r="Q60">
        <v>31712.377</v>
      </c>
      <c r="R60">
        <v>45100.504000000001</v>
      </c>
      <c r="S60">
        <v>5315</v>
      </c>
      <c r="T60">
        <f t="shared" si="3"/>
        <v>0</v>
      </c>
      <c r="U60" t="str">
        <f t="shared" si="4"/>
        <v>DK</v>
      </c>
      <c r="V60" t="str">
        <f t="shared" si="5"/>
        <v>2012</v>
      </c>
    </row>
    <row r="61" spans="1:22" hidden="1">
      <c r="A61" t="s">
        <v>624</v>
      </c>
      <c r="B61">
        <v>1</v>
      </c>
      <c r="C61">
        <v>47678.968999999997</v>
      </c>
      <c r="D61">
        <v>733.66490999999996</v>
      </c>
      <c r="E61">
        <v>46240.684999999998</v>
      </c>
      <c r="F61">
        <v>49117.254000000001</v>
      </c>
      <c r="G61">
        <v>5315</v>
      </c>
      <c r="H61">
        <f t="shared" si="0"/>
        <v>0</v>
      </c>
      <c r="I61" t="str">
        <f t="shared" si="1"/>
        <v>DK</v>
      </c>
      <c r="J61" t="str">
        <f t="shared" si="2"/>
        <v>2012</v>
      </c>
      <c r="M61" t="s">
        <v>624</v>
      </c>
      <c r="N61">
        <v>1</v>
      </c>
      <c r="O61">
        <v>47678.968999999997</v>
      </c>
      <c r="P61">
        <v>733.66490999999996</v>
      </c>
      <c r="Q61">
        <v>46240.684999999998</v>
      </c>
      <c r="R61">
        <v>49117.254000000001</v>
      </c>
      <c r="S61">
        <v>5315</v>
      </c>
      <c r="T61">
        <f t="shared" si="3"/>
        <v>0</v>
      </c>
      <c r="U61" t="str">
        <f t="shared" si="4"/>
        <v>DK</v>
      </c>
      <c r="V61" t="str">
        <f t="shared" si="5"/>
        <v>2012</v>
      </c>
    </row>
    <row r="62" spans="1:22" hidden="1">
      <c r="A62" t="s">
        <v>625</v>
      </c>
      <c r="B62">
        <v>10</v>
      </c>
      <c r="C62">
        <v>-217.32167999999999</v>
      </c>
      <c r="D62">
        <v>1355.9973</v>
      </c>
      <c r="E62">
        <v>-2875.6329000000001</v>
      </c>
      <c r="F62">
        <v>2440.9895000000001</v>
      </c>
      <c r="G62">
        <v>5315</v>
      </c>
      <c r="H62">
        <f t="shared" si="0"/>
        <v>0</v>
      </c>
      <c r="I62" t="str">
        <f t="shared" si="1"/>
        <v>DK</v>
      </c>
      <c r="J62" t="str">
        <f t="shared" si="2"/>
        <v>2012</v>
      </c>
      <c r="M62" t="s">
        <v>625</v>
      </c>
      <c r="N62">
        <v>10</v>
      </c>
      <c r="O62">
        <v>-9272.5285999999996</v>
      </c>
      <c r="P62">
        <v>3492.5517</v>
      </c>
      <c r="Q62">
        <v>-16119.362999999999</v>
      </c>
      <c r="R62">
        <v>-2425.6939000000002</v>
      </c>
      <c r="S62">
        <v>5315</v>
      </c>
      <c r="T62">
        <f t="shared" si="3"/>
        <v>0</v>
      </c>
      <c r="U62" t="str">
        <f t="shared" si="4"/>
        <v>DK</v>
      </c>
      <c r="V62" t="str">
        <f t="shared" si="5"/>
        <v>2012</v>
      </c>
    </row>
    <row r="63" spans="1:22" hidden="1">
      <c r="A63" t="s">
        <v>626</v>
      </c>
      <c r="B63">
        <v>11</v>
      </c>
      <c r="C63">
        <v>0.99544197999999995</v>
      </c>
      <c r="D63">
        <v>2.8401840000000001E-2</v>
      </c>
      <c r="E63">
        <v>0.93976272000000005</v>
      </c>
      <c r="F63">
        <v>1.0511212000000001</v>
      </c>
      <c r="G63">
        <v>5315</v>
      </c>
      <c r="H63">
        <f t="shared" si="0"/>
        <v>0</v>
      </c>
      <c r="I63" t="str">
        <f t="shared" si="1"/>
        <v>DK</v>
      </c>
      <c r="J63" t="str">
        <f t="shared" si="2"/>
        <v>2012</v>
      </c>
      <c r="M63" t="s">
        <v>626</v>
      </c>
      <c r="N63">
        <v>11</v>
      </c>
      <c r="O63">
        <v>0.80552162000000005</v>
      </c>
      <c r="P63">
        <v>7.2681689999999993E-2</v>
      </c>
      <c r="Q63">
        <v>0.66303568000000002</v>
      </c>
      <c r="R63">
        <v>0.94800755999999997</v>
      </c>
      <c r="S63">
        <v>5315</v>
      </c>
      <c r="T63">
        <f t="shared" si="3"/>
        <v>0</v>
      </c>
      <c r="U63" t="str">
        <f t="shared" si="4"/>
        <v>DK</v>
      </c>
      <c r="V63" t="str">
        <f t="shared" si="5"/>
        <v>2012</v>
      </c>
    </row>
    <row r="64" spans="1:22" hidden="1">
      <c r="A64" t="s">
        <v>627</v>
      </c>
      <c r="B64">
        <v>0</v>
      </c>
      <c r="C64">
        <v>0.35119620000000001</v>
      </c>
      <c r="D64">
        <v>1.391101E-2</v>
      </c>
      <c r="E64">
        <v>0.32392491000000001</v>
      </c>
      <c r="F64">
        <v>0.37846748000000002</v>
      </c>
      <c r="G64">
        <v>5315</v>
      </c>
      <c r="H64">
        <f t="shared" si="0"/>
        <v>1</v>
      </c>
      <c r="I64" t="str">
        <f t="shared" si="1"/>
        <v>DK</v>
      </c>
      <c r="J64" t="str">
        <f t="shared" si="2"/>
        <v>2012</v>
      </c>
      <c r="M64" t="s">
        <v>627</v>
      </c>
      <c r="N64">
        <v>0</v>
      </c>
      <c r="O64">
        <v>0.35119620000000001</v>
      </c>
      <c r="P64">
        <v>1.391101E-2</v>
      </c>
      <c r="Q64">
        <v>0.32392491000000001</v>
      </c>
      <c r="R64">
        <v>0.37846748000000002</v>
      </c>
      <c r="S64">
        <v>5315</v>
      </c>
      <c r="T64">
        <f t="shared" si="3"/>
        <v>1</v>
      </c>
      <c r="U64" t="str">
        <f t="shared" si="4"/>
        <v>DK</v>
      </c>
      <c r="V64" t="str">
        <f t="shared" si="5"/>
        <v>2012</v>
      </c>
    </row>
    <row r="65" spans="1:22" hidden="1">
      <c r="A65" t="s">
        <v>628</v>
      </c>
      <c r="B65">
        <v>1</v>
      </c>
      <c r="C65">
        <v>0.27083858999999999</v>
      </c>
      <c r="D65">
        <v>9.0385299999999995E-3</v>
      </c>
      <c r="E65">
        <v>0.25311936000000002</v>
      </c>
      <c r="F65">
        <v>0.28855781000000003</v>
      </c>
      <c r="G65">
        <v>5315</v>
      </c>
      <c r="H65">
        <f t="shared" si="0"/>
        <v>1</v>
      </c>
      <c r="I65" t="str">
        <f t="shared" si="1"/>
        <v>DK</v>
      </c>
      <c r="J65" t="str">
        <f t="shared" si="2"/>
        <v>2012</v>
      </c>
      <c r="M65" t="s">
        <v>628</v>
      </c>
      <c r="N65">
        <v>1</v>
      </c>
      <c r="O65">
        <v>0.27083858999999999</v>
      </c>
      <c r="P65">
        <v>9.0385299999999995E-3</v>
      </c>
      <c r="Q65">
        <v>0.25311936000000002</v>
      </c>
      <c r="R65">
        <v>0.28855781000000003</v>
      </c>
      <c r="S65">
        <v>5315</v>
      </c>
      <c r="T65">
        <f t="shared" si="3"/>
        <v>1</v>
      </c>
      <c r="U65" t="str">
        <f t="shared" si="4"/>
        <v>DK</v>
      </c>
      <c r="V65" t="str">
        <f t="shared" si="5"/>
        <v>2012</v>
      </c>
    </row>
    <row r="66" spans="1:22">
      <c r="A66" t="s">
        <v>629</v>
      </c>
      <c r="B66">
        <v>20</v>
      </c>
      <c r="C66">
        <v>-8.0357609999999996E-2</v>
      </c>
      <c r="D66">
        <v>1.620738E-2</v>
      </c>
      <c r="E66">
        <v>-0.11213072</v>
      </c>
      <c r="F66">
        <v>-4.8584500000000003E-2</v>
      </c>
      <c r="G66">
        <v>5315</v>
      </c>
      <c r="H66">
        <f t="shared" si="0"/>
        <v>1</v>
      </c>
      <c r="I66" t="str">
        <f t="shared" si="1"/>
        <v>DK</v>
      </c>
      <c r="J66" t="str">
        <f t="shared" si="2"/>
        <v>2012</v>
      </c>
      <c r="M66" t="s">
        <v>629</v>
      </c>
      <c r="N66">
        <v>20</v>
      </c>
      <c r="O66">
        <v>-8.0357609999999996E-2</v>
      </c>
      <c r="P66">
        <v>1.620738E-2</v>
      </c>
      <c r="Q66">
        <v>-0.11213072</v>
      </c>
      <c r="R66">
        <v>-4.8584500000000003E-2</v>
      </c>
      <c r="S66">
        <v>5315</v>
      </c>
      <c r="T66">
        <f t="shared" si="3"/>
        <v>1</v>
      </c>
      <c r="U66" t="str">
        <f t="shared" si="4"/>
        <v>DK</v>
      </c>
      <c r="V66" t="str">
        <f t="shared" si="5"/>
        <v>2012</v>
      </c>
    </row>
    <row r="67" spans="1:22" hidden="1">
      <c r="A67" t="s">
        <v>630</v>
      </c>
      <c r="B67">
        <v>0</v>
      </c>
      <c r="C67">
        <v>48412.169000000002</v>
      </c>
      <c r="D67">
        <v>1039.5714</v>
      </c>
      <c r="E67">
        <v>46374.192000000003</v>
      </c>
      <c r="F67">
        <v>50450.146999999997</v>
      </c>
      <c r="G67">
        <v>5418</v>
      </c>
      <c r="H67">
        <f t="shared" si="0"/>
        <v>0</v>
      </c>
      <c r="I67" t="str">
        <f t="shared" si="1"/>
        <v>DK</v>
      </c>
      <c r="J67" t="str">
        <f t="shared" si="2"/>
        <v>2013</v>
      </c>
      <c r="M67" t="s">
        <v>630</v>
      </c>
      <c r="N67">
        <v>0</v>
      </c>
      <c r="O67">
        <v>45503.63</v>
      </c>
      <c r="P67">
        <v>5982.0409</v>
      </c>
      <c r="Q67">
        <v>33776.425000000003</v>
      </c>
      <c r="R67">
        <v>57230.834000000003</v>
      </c>
      <c r="S67">
        <v>5418</v>
      </c>
      <c r="T67">
        <f t="shared" si="3"/>
        <v>0</v>
      </c>
      <c r="U67" t="str">
        <f t="shared" si="4"/>
        <v>DK</v>
      </c>
      <c r="V67" t="str">
        <f t="shared" si="5"/>
        <v>2013</v>
      </c>
    </row>
    <row r="68" spans="1:22" hidden="1">
      <c r="A68" t="s">
        <v>631</v>
      </c>
      <c r="B68">
        <v>1</v>
      </c>
      <c r="C68">
        <v>48732.947</v>
      </c>
      <c r="D68">
        <v>621.19613000000004</v>
      </c>
      <c r="E68">
        <v>47515.152999999998</v>
      </c>
      <c r="F68">
        <v>49950.741000000002</v>
      </c>
      <c r="G68">
        <v>5418</v>
      </c>
      <c r="H68">
        <f t="shared" si="0"/>
        <v>0</v>
      </c>
      <c r="I68" t="str">
        <f t="shared" si="1"/>
        <v>DK</v>
      </c>
      <c r="J68" t="str">
        <f t="shared" si="2"/>
        <v>2013</v>
      </c>
      <c r="M68" t="s">
        <v>631</v>
      </c>
      <c r="N68">
        <v>1</v>
      </c>
      <c r="O68">
        <v>48732.947</v>
      </c>
      <c r="P68">
        <v>621.19613000000004</v>
      </c>
      <c r="Q68">
        <v>47515.152999999998</v>
      </c>
      <c r="R68">
        <v>49950.741000000002</v>
      </c>
      <c r="S68">
        <v>5418</v>
      </c>
      <c r="T68">
        <f t="shared" si="3"/>
        <v>0</v>
      </c>
      <c r="U68" t="str">
        <f t="shared" si="4"/>
        <v>DK</v>
      </c>
      <c r="V68" t="str">
        <f t="shared" si="5"/>
        <v>2013</v>
      </c>
    </row>
    <row r="69" spans="1:22" hidden="1">
      <c r="A69" t="s">
        <v>632</v>
      </c>
      <c r="B69">
        <v>10</v>
      </c>
      <c r="C69">
        <v>-320.7774</v>
      </c>
      <c r="D69">
        <v>1196.4271000000001</v>
      </c>
      <c r="E69">
        <v>-2666.2554</v>
      </c>
      <c r="F69">
        <v>2024.7005999999999</v>
      </c>
      <c r="G69">
        <v>5418</v>
      </c>
      <c r="H69">
        <f t="shared" ref="H69:H132" si="6">IFERROR(IF(FIND(H$2, A69)&gt;0,1,0), 0)</f>
        <v>0</v>
      </c>
      <c r="I69" t="str">
        <f t="shared" ref="I69:I132" si="7">LEFT(A69,2)</f>
        <v>DK</v>
      </c>
      <c r="J69" t="str">
        <f t="shared" ref="J69:J132" si="8">RIGHT(LEFT(A69,7), 4)</f>
        <v>2013</v>
      </c>
      <c r="M69" t="s">
        <v>632</v>
      </c>
      <c r="N69">
        <v>10</v>
      </c>
      <c r="O69">
        <v>-3229.3168000000001</v>
      </c>
      <c r="P69">
        <v>6014.2079999999996</v>
      </c>
      <c r="Q69">
        <v>-15019.582</v>
      </c>
      <c r="R69">
        <v>8560.9482000000007</v>
      </c>
      <c r="S69">
        <v>5418</v>
      </c>
      <c r="T69">
        <f t="shared" ref="T69:T132" si="9">IFERROR(IF(FIND(T$2, M69)&gt;0,1,0), 0)</f>
        <v>0</v>
      </c>
      <c r="U69" t="str">
        <f t="shared" ref="U69:U132" si="10">LEFT(M69,2)</f>
        <v>DK</v>
      </c>
      <c r="V69" t="str">
        <f t="shared" ref="V69:V132" si="11">RIGHT(LEFT(M69,7), 4)</f>
        <v>2013</v>
      </c>
    </row>
    <row r="70" spans="1:22" hidden="1">
      <c r="A70" t="s">
        <v>633</v>
      </c>
      <c r="B70">
        <v>11</v>
      </c>
      <c r="C70">
        <v>0.99341765000000004</v>
      </c>
      <c r="D70">
        <v>2.450921E-2</v>
      </c>
      <c r="E70">
        <v>0.94536973999999996</v>
      </c>
      <c r="F70">
        <v>1.0414656</v>
      </c>
      <c r="G70">
        <v>5418</v>
      </c>
      <c r="H70">
        <f t="shared" si="6"/>
        <v>0</v>
      </c>
      <c r="I70" t="str">
        <f t="shared" si="7"/>
        <v>DK</v>
      </c>
      <c r="J70" t="str">
        <f t="shared" si="8"/>
        <v>2013</v>
      </c>
      <c r="M70" t="s">
        <v>633</v>
      </c>
      <c r="N70">
        <v>11</v>
      </c>
      <c r="O70">
        <v>0.93373441999999995</v>
      </c>
      <c r="P70">
        <v>0.12332716000000001</v>
      </c>
      <c r="Q70">
        <v>0.69196363000000005</v>
      </c>
      <c r="R70">
        <v>1.1755051999999999</v>
      </c>
      <c r="S70">
        <v>5418</v>
      </c>
      <c r="T70">
        <f t="shared" si="9"/>
        <v>0</v>
      </c>
      <c r="U70" t="str">
        <f t="shared" si="10"/>
        <v>DK</v>
      </c>
      <c r="V70" t="str">
        <f t="shared" si="11"/>
        <v>2013</v>
      </c>
    </row>
    <row r="71" spans="1:22" hidden="1">
      <c r="A71" t="s">
        <v>634</v>
      </c>
      <c r="B71">
        <v>0</v>
      </c>
      <c r="C71">
        <v>0.36133602999999997</v>
      </c>
      <c r="D71">
        <v>1.225832E-2</v>
      </c>
      <c r="E71">
        <v>0.33730480000000002</v>
      </c>
      <c r="F71">
        <v>0.38536725999999999</v>
      </c>
      <c r="G71">
        <v>5418</v>
      </c>
      <c r="H71">
        <f t="shared" si="6"/>
        <v>1</v>
      </c>
      <c r="I71" t="str">
        <f t="shared" si="7"/>
        <v>DK</v>
      </c>
      <c r="J71" t="str">
        <f t="shared" si="8"/>
        <v>2013</v>
      </c>
      <c r="M71" t="s">
        <v>634</v>
      </c>
      <c r="N71">
        <v>0</v>
      </c>
      <c r="O71">
        <v>0.36133602999999997</v>
      </c>
      <c r="P71">
        <v>1.225832E-2</v>
      </c>
      <c r="Q71">
        <v>0.33730480000000002</v>
      </c>
      <c r="R71">
        <v>0.38536725999999999</v>
      </c>
      <c r="S71">
        <v>5418</v>
      </c>
      <c r="T71">
        <f t="shared" si="9"/>
        <v>1</v>
      </c>
      <c r="U71" t="str">
        <f t="shared" si="10"/>
        <v>DK</v>
      </c>
      <c r="V71" t="str">
        <f t="shared" si="11"/>
        <v>2013</v>
      </c>
    </row>
    <row r="72" spans="1:22" hidden="1">
      <c r="A72" t="s">
        <v>635</v>
      </c>
      <c r="B72">
        <v>1</v>
      </c>
      <c r="C72">
        <v>0.248754</v>
      </c>
      <c r="D72">
        <v>7.2135999999999997E-3</v>
      </c>
      <c r="E72">
        <v>0.23461245</v>
      </c>
      <c r="F72">
        <v>0.26289555999999997</v>
      </c>
      <c r="G72">
        <v>5418</v>
      </c>
      <c r="H72">
        <f t="shared" si="6"/>
        <v>1</v>
      </c>
      <c r="I72" t="str">
        <f t="shared" si="7"/>
        <v>DK</v>
      </c>
      <c r="J72" t="str">
        <f t="shared" si="8"/>
        <v>2013</v>
      </c>
      <c r="M72" t="s">
        <v>635</v>
      </c>
      <c r="N72">
        <v>1</v>
      </c>
      <c r="O72">
        <v>0.248754</v>
      </c>
      <c r="P72">
        <v>7.2135999999999997E-3</v>
      </c>
      <c r="Q72">
        <v>0.23461245</v>
      </c>
      <c r="R72">
        <v>0.26289555999999997</v>
      </c>
      <c r="S72">
        <v>5418</v>
      </c>
      <c r="T72">
        <f t="shared" si="9"/>
        <v>1</v>
      </c>
      <c r="U72" t="str">
        <f t="shared" si="10"/>
        <v>DK</v>
      </c>
      <c r="V72" t="str">
        <f t="shared" si="11"/>
        <v>2013</v>
      </c>
    </row>
    <row r="73" spans="1:22">
      <c r="A73" t="s">
        <v>636</v>
      </c>
      <c r="B73">
        <v>20</v>
      </c>
      <c r="C73">
        <v>-0.11258203</v>
      </c>
      <c r="D73">
        <v>1.4184749999999999E-2</v>
      </c>
      <c r="E73">
        <v>-0.14038983999999999</v>
      </c>
      <c r="F73">
        <v>-8.4774210000000003E-2</v>
      </c>
      <c r="G73">
        <v>5418</v>
      </c>
      <c r="H73">
        <f t="shared" si="6"/>
        <v>1</v>
      </c>
      <c r="I73" t="str">
        <f t="shared" si="7"/>
        <v>DK</v>
      </c>
      <c r="J73" t="str">
        <f t="shared" si="8"/>
        <v>2013</v>
      </c>
      <c r="M73" t="s">
        <v>636</v>
      </c>
      <c r="N73">
        <v>20</v>
      </c>
      <c r="O73">
        <v>-0.11258203</v>
      </c>
      <c r="P73">
        <v>1.4184749999999999E-2</v>
      </c>
      <c r="Q73">
        <v>-0.14038983999999999</v>
      </c>
      <c r="R73">
        <v>-8.4774210000000003E-2</v>
      </c>
      <c r="S73">
        <v>5418</v>
      </c>
      <c r="T73">
        <f t="shared" si="9"/>
        <v>1</v>
      </c>
      <c r="U73" t="str">
        <f t="shared" si="10"/>
        <v>DK</v>
      </c>
      <c r="V73" t="str">
        <f t="shared" si="11"/>
        <v>2013</v>
      </c>
    </row>
    <row r="74" spans="1:22" hidden="1">
      <c r="A74" t="s">
        <v>637</v>
      </c>
      <c r="B74">
        <v>0</v>
      </c>
      <c r="C74">
        <v>48180.381000000001</v>
      </c>
      <c r="D74">
        <v>872.56872999999996</v>
      </c>
      <c r="E74">
        <v>46469.817999999999</v>
      </c>
      <c r="F74">
        <v>49890.944000000003</v>
      </c>
      <c r="G74">
        <v>5756</v>
      </c>
      <c r="H74">
        <f t="shared" si="6"/>
        <v>0</v>
      </c>
      <c r="I74" t="str">
        <f t="shared" si="7"/>
        <v>DK</v>
      </c>
      <c r="J74" t="str">
        <f t="shared" si="8"/>
        <v>2014</v>
      </c>
      <c r="M74" t="s">
        <v>637</v>
      </c>
      <c r="N74">
        <v>0</v>
      </c>
      <c r="O74">
        <v>41910.921999999999</v>
      </c>
      <c r="P74">
        <v>2120.1134999999999</v>
      </c>
      <c r="Q74">
        <v>37754.701999999997</v>
      </c>
      <c r="R74">
        <v>46067.142</v>
      </c>
      <c r="S74">
        <v>5756</v>
      </c>
      <c r="T74">
        <f t="shared" si="9"/>
        <v>0</v>
      </c>
      <c r="U74" t="str">
        <f t="shared" si="10"/>
        <v>DK</v>
      </c>
      <c r="V74" t="str">
        <f t="shared" si="11"/>
        <v>2014</v>
      </c>
    </row>
    <row r="75" spans="1:22" hidden="1">
      <c r="A75" t="s">
        <v>638</v>
      </c>
      <c r="B75">
        <v>1</v>
      </c>
      <c r="C75">
        <v>51829.964</v>
      </c>
      <c r="D75">
        <v>695.03323999999998</v>
      </c>
      <c r="E75">
        <v>50467.436999999998</v>
      </c>
      <c r="F75">
        <v>53192.491000000002</v>
      </c>
      <c r="G75">
        <v>5756</v>
      </c>
      <c r="H75">
        <f t="shared" si="6"/>
        <v>0</v>
      </c>
      <c r="I75" t="str">
        <f t="shared" si="7"/>
        <v>DK</v>
      </c>
      <c r="J75" t="str">
        <f t="shared" si="8"/>
        <v>2014</v>
      </c>
      <c r="M75" t="s">
        <v>638</v>
      </c>
      <c r="N75">
        <v>1</v>
      </c>
      <c r="O75">
        <v>51829.964</v>
      </c>
      <c r="P75">
        <v>695.03323999999998</v>
      </c>
      <c r="Q75">
        <v>50467.436999999998</v>
      </c>
      <c r="R75">
        <v>53192.491000000002</v>
      </c>
      <c r="S75">
        <v>5756</v>
      </c>
      <c r="T75">
        <f t="shared" si="9"/>
        <v>0</v>
      </c>
      <c r="U75" t="str">
        <f t="shared" si="10"/>
        <v>DK</v>
      </c>
      <c r="V75" t="str">
        <f t="shared" si="11"/>
        <v>2014</v>
      </c>
    </row>
    <row r="76" spans="1:22" hidden="1">
      <c r="A76" t="s">
        <v>639</v>
      </c>
      <c r="B76">
        <v>10</v>
      </c>
      <c r="C76">
        <v>-3649.5828000000001</v>
      </c>
      <c r="D76">
        <v>1082.866</v>
      </c>
      <c r="E76">
        <v>-5772.4075999999995</v>
      </c>
      <c r="F76">
        <v>-1526.7581</v>
      </c>
      <c r="G76">
        <v>5756</v>
      </c>
      <c r="H76">
        <f t="shared" si="6"/>
        <v>0</v>
      </c>
      <c r="I76" t="str">
        <f t="shared" si="7"/>
        <v>DK</v>
      </c>
      <c r="J76" t="str">
        <f t="shared" si="8"/>
        <v>2014</v>
      </c>
      <c r="M76" t="s">
        <v>639</v>
      </c>
      <c r="N76">
        <v>10</v>
      </c>
      <c r="O76">
        <v>-9919.0416999999998</v>
      </c>
      <c r="P76">
        <v>2231.1325999999999</v>
      </c>
      <c r="Q76">
        <v>-14292.901</v>
      </c>
      <c r="R76">
        <v>-5545.1824999999999</v>
      </c>
      <c r="S76">
        <v>5756</v>
      </c>
      <c r="T76">
        <f t="shared" si="9"/>
        <v>0</v>
      </c>
      <c r="U76" t="str">
        <f t="shared" si="10"/>
        <v>DK</v>
      </c>
      <c r="V76" t="str">
        <f t="shared" si="11"/>
        <v>2014</v>
      </c>
    </row>
    <row r="77" spans="1:22" hidden="1">
      <c r="A77" t="s">
        <v>640</v>
      </c>
      <c r="B77">
        <v>11</v>
      </c>
      <c r="C77">
        <v>0.92958545999999997</v>
      </c>
      <c r="D77">
        <v>2.0345849999999999E-2</v>
      </c>
      <c r="E77">
        <v>0.88969993999999997</v>
      </c>
      <c r="F77">
        <v>0.96947099000000003</v>
      </c>
      <c r="G77">
        <v>5756</v>
      </c>
      <c r="H77">
        <f t="shared" si="6"/>
        <v>0</v>
      </c>
      <c r="I77" t="str">
        <f t="shared" si="7"/>
        <v>DK</v>
      </c>
      <c r="J77" t="str">
        <f t="shared" si="8"/>
        <v>2014</v>
      </c>
      <c r="M77" t="s">
        <v>640</v>
      </c>
      <c r="N77">
        <v>11</v>
      </c>
      <c r="O77">
        <v>0.80862341000000004</v>
      </c>
      <c r="P77">
        <v>4.231803E-2</v>
      </c>
      <c r="Q77">
        <v>0.72566416</v>
      </c>
      <c r="R77">
        <v>0.89158265999999997</v>
      </c>
      <c r="S77">
        <v>5756</v>
      </c>
      <c r="T77">
        <f t="shared" si="9"/>
        <v>0</v>
      </c>
      <c r="U77" t="str">
        <f t="shared" si="10"/>
        <v>DK</v>
      </c>
      <c r="V77" t="str">
        <f t="shared" si="11"/>
        <v>2014</v>
      </c>
    </row>
    <row r="78" spans="1:22" hidden="1">
      <c r="A78" t="s">
        <v>641</v>
      </c>
      <c r="B78">
        <v>0</v>
      </c>
      <c r="C78">
        <v>0.36291772</v>
      </c>
      <c r="D78">
        <v>9.7010800000000008E-3</v>
      </c>
      <c r="E78">
        <v>0.34389996</v>
      </c>
      <c r="F78">
        <v>0.38193547</v>
      </c>
      <c r="G78">
        <v>5756</v>
      </c>
      <c r="H78">
        <f t="shared" si="6"/>
        <v>1</v>
      </c>
      <c r="I78" t="str">
        <f t="shared" si="7"/>
        <v>DK</v>
      </c>
      <c r="J78" t="str">
        <f t="shared" si="8"/>
        <v>2014</v>
      </c>
      <c r="M78" t="s">
        <v>641</v>
      </c>
      <c r="N78">
        <v>0</v>
      </c>
      <c r="O78">
        <v>0.36291772</v>
      </c>
      <c r="P78">
        <v>9.7010800000000008E-3</v>
      </c>
      <c r="Q78">
        <v>0.34389996</v>
      </c>
      <c r="R78">
        <v>0.38193547</v>
      </c>
      <c r="S78">
        <v>5756</v>
      </c>
      <c r="T78">
        <f t="shared" si="9"/>
        <v>1</v>
      </c>
      <c r="U78" t="str">
        <f t="shared" si="10"/>
        <v>DK</v>
      </c>
      <c r="V78" t="str">
        <f t="shared" si="11"/>
        <v>2014</v>
      </c>
    </row>
    <row r="79" spans="1:22" hidden="1">
      <c r="A79" t="s">
        <v>642</v>
      </c>
      <c r="B79">
        <v>1</v>
      </c>
      <c r="C79">
        <v>0.24736823999999999</v>
      </c>
      <c r="D79">
        <v>7.27723E-3</v>
      </c>
      <c r="E79">
        <v>0.23310212999999999</v>
      </c>
      <c r="F79">
        <v>0.26163434000000002</v>
      </c>
      <c r="G79">
        <v>5756</v>
      </c>
      <c r="H79">
        <f t="shared" si="6"/>
        <v>1</v>
      </c>
      <c r="I79" t="str">
        <f t="shared" si="7"/>
        <v>DK</v>
      </c>
      <c r="J79" t="str">
        <f t="shared" si="8"/>
        <v>2014</v>
      </c>
      <c r="M79" t="s">
        <v>642</v>
      </c>
      <c r="N79">
        <v>1</v>
      </c>
      <c r="O79">
        <v>0.24736823999999999</v>
      </c>
      <c r="P79">
        <v>7.27723E-3</v>
      </c>
      <c r="Q79">
        <v>0.23310212999999999</v>
      </c>
      <c r="R79">
        <v>0.26163434000000002</v>
      </c>
      <c r="S79">
        <v>5756</v>
      </c>
      <c r="T79">
        <f t="shared" si="9"/>
        <v>1</v>
      </c>
      <c r="U79" t="str">
        <f t="shared" si="10"/>
        <v>DK</v>
      </c>
      <c r="V79" t="str">
        <f t="shared" si="11"/>
        <v>2014</v>
      </c>
    </row>
    <row r="80" spans="1:22">
      <c r="A80" t="s">
        <v>643</v>
      </c>
      <c r="B80">
        <v>20</v>
      </c>
      <c r="C80">
        <v>-0.11554948</v>
      </c>
      <c r="D80">
        <v>1.189073E-2</v>
      </c>
      <c r="E80">
        <v>-0.13885979000000001</v>
      </c>
      <c r="F80">
        <v>-9.2239160000000001E-2</v>
      </c>
      <c r="G80">
        <v>5756</v>
      </c>
      <c r="H80">
        <f t="shared" si="6"/>
        <v>1</v>
      </c>
      <c r="I80" t="str">
        <f t="shared" si="7"/>
        <v>DK</v>
      </c>
      <c r="J80" t="str">
        <f t="shared" si="8"/>
        <v>2014</v>
      </c>
      <c r="M80" t="s">
        <v>643</v>
      </c>
      <c r="N80">
        <v>20</v>
      </c>
      <c r="O80">
        <v>-0.11554948</v>
      </c>
      <c r="P80">
        <v>1.189073E-2</v>
      </c>
      <c r="Q80">
        <v>-0.13885979000000001</v>
      </c>
      <c r="R80">
        <v>-9.2239160000000001E-2</v>
      </c>
      <c r="S80">
        <v>5756</v>
      </c>
      <c r="T80">
        <f t="shared" si="9"/>
        <v>1</v>
      </c>
      <c r="U80" t="str">
        <f t="shared" si="10"/>
        <v>DK</v>
      </c>
      <c r="V80" t="str">
        <f t="shared" si="11"/>
        <v>2014</v>
      </c>
    </row>
    <row r="81" spans="1:22" hidden="1">
      <c r="A81" t="s">
        <v>644</v>
      </c>
      <c r="B81">
        <v>0</v>
      </c>
      <c r="C81">
        <v>49110.747000000003</v>
      </c>
      <c r="D81">
        <v>1011.7351</v>
      </c>
      <c r="E81">
        <v>47127.383999999998</v>
      </c>
      <c r="F81">
        <v>51094.11</v>
      </c>
      <c r="G81">
        <v>6024</v>
      </c>
      <c r="H81">
        <f t="shared" si="6"/>
        <v>0</v>
      </c>
      <c r="I81" t="str">
        <f t="shared" si="7"/>
        <v>DK</v>
      </c>
      <c r="J81" t="str">
        <f t="shared" si="8"/>
        <v>2015</v>
      </c>
      <c r="M81" t="s">
        <v>644</v>
      </c>
      <c r="N81">
        <v>0</v>
      </c>
      <c r="O81">
        <v>44925.550999999999</v>
      </c>
      <c r="P81">
        <v>3446.1073000000001</v>
      </c>
      <c r="Q81">
        <v>38169.947999999997</v>
      </c>
      <c r="R81">
        <v>51681.154999999999</v>
      </c>
      <c r="S81">
        <v>6024</v>
      </c>
      <c r="T81">
        <f t="shared" si="9"/>
        <v>0</v>
      </c>
      <c r="U81" t="str">
        <f t="shared" si="10"/>
        <v>DK</v>
      </c>
      <c r="V81" t="str">
        <f t="shared" si="11"/>
        <v>2015</v>
      </c>
    </row>
    <row r="82" spans="1:22" hidden="1">
      <c r="A82" t="s">
        <v>645</v>
      </c>
      <c r="B82">
        <v>1</v>
      </c>
      <c r="C82">
        <v>51482.269</v>
      </c>
      <c r="D82">
        <v>707.98364000000004</v>
      </c>
      <c r="E82">
        <v>50094.368000000002</v>
      </c>
      <c r="F82">
        <v>52870.17</v>
      </c>
      <c r="G82">
        <v>6024</v>
      </c>
      <c r="H82">
        <f t="shared" si="6"/>
        <v>0</v>
      </c>
      <c r="I82" t="str">
        <f t="shared" si="7"/>
        <v>DK</v>
      </c>
      <c r="J82" t="str">
        <f t="shared" si="8"/>
        <v>2015</v>
      </c>
      <c r="M82" t="s">
        <v>645</v>
      </c>
      <c r="N82">
        <v>1</v>
      </c>
      <c r="O82">
        <v>51482.269</v>
      </c>
      <c r="P82">
        <v>707.98364000000004</v>
      </c>
      <c r="Q82">
        <v>50094.368000000002</v>
      </c>
      <c r="R82">
        <v>52870.17</v>
      </c>
      <c r="S82">
        <v>6024</v>
      </c>
      <c r="T82">
        <f t="shared" si="9"/>
        <v>0</v>
      </c>
      <c r="U82" t="str">
        <f t="shared" si="10"/>
        <v>DK</v>
      </c>
      <c r="V82" t="str">
        <f t="shared" si="11"/>
        <v>2015</v>
      </c>
    </row>
    <row r="83" spans="1:22" hidden="1">
      <c r="A83" t="s">
        <v>646</v>
      </c>
      <c r="B83">
        <v>10</v>
      </c>
      <c r="C83">
        <v>-2371.5221999999999</v>
      </c>
      <c r="D83">
        <v>1208.5413000000001</v>
      </c>
      <c r="E83">
        <v>-4740.6954999999998</v>
      </c>
      <c r="F83">
        <v>-2.3488329000000001</v>
      </c>
      <c r="G83">
        <v>6024</v>
      </c>
      <c r="H83">
        <f t="shared" si="6"/>
        <v>0</v>
      </c>
      <c r="I83" t="str">
        <f t="shared" si="7"/>
        <v>DK</v>
      </c>
      <c r="J83" t="str">
        <f t="shared" si="8"/>
        <v>2015</v>
      </c>
      <c r="M83" t="s">
        <v>646</v>
      </c>
      <c r="N83">
        <v>10</v>
      </c>
      <c r="O83">
        <v>-6556.7174000000005</v>
      </c>
      <c r="P83">
        <v>3518.0814</v>
      </c>
      <c r="Q83">
        <v>-13453.415999999999</v>
      </c>
      <c r="R83">
        <v>339.98110000000003</v>
      </c>
      <c r="S83">
        <v>6024</v>
      </c>
      <c r="T83">
        <f t="shared" si="9"/>
        <v>0</v>
      </c>
      <c r="U83" t="str">
        <f t="shared" si="10"/>
        <v>DK</v>
      </c>
      <c r="V83" t="str">
        <f t="shared" si="11"/>
        <v>2015</v>
      </c>
    </row>
    <row r="84" spans="1:22" hidden="1">
      <c r="A84" t="s">
        <v>647</v>
      </c>
      <c r="B84">
        <v>11</v>
      </c>
      <c r="C84">
        <v>0.95393517000000005</v>
      </c>
      <c r="D84">
        <v>2.313366E-2</v>
      </c>
      <c r="E84">
        <v>0.90858490999999997</v>
      </c>
      <c r="F84">
        <v>0.99928541999999998</v>
      </c>
      <c r="G84">
        <v>6024</v>
      </c>
      <c r="H84">
        <f t="shared" si="6"/>
        <v>0</v>
      </c>
      <c r="I84" t="str">
        <f t="shared" si="7"/>
        <v>DK</v>
      </c>
      <c r="J84" t="str">
        <f t="shared" si="8"/>
        <v>2015</v>
      </c>
      <c r="M84" t="s">
        <v>647</v>
      </c>
      <c r="N84">
        <v>11</v>
      </c>
      <c r="O84">
        <v>0.87264125000000003</v>
      </c>
      <c r="P84">
        <v>6.8004969999999998E-2</v>
      </c>
      <c r="Q84">
        <v>0.73932717000000003</v>
      </c>
      <c r="R84">
        <v>1.0059553000000001</v>
      </c>
      <c r="S84">
        <v>6024</v>
      </c>
      <c r="T84">
        <f t="shared" si="9"/>
        <v>0</v>
      </c>
      <c r="U84" t="str">
        <f t="shared" si="10"/>
        <v>DK</v>
      </c>
      <c r="V84" t="str">
        <f t="shared" si="11"/>
        <v>2015</v>
      </c>
    </row>
    <row r="85" spans="1:22" hidden="1">
      <c r="A85" t="s">
        <v>648</v>
      </c>
      <c r="B85">
        <v>0</v>
      </c>
      <c r="C85">
        <v>0.37858383000000001</v>
      </c>
      <c r="D85">
        <v>1.1302670000000001E-2</v>
      </c>
      <c r="E85">
        <v>0.35642656</v>
      </c>
      <c r="F85">
        <v>0.40074110000000002</v>
      </c>
      <c r="G85">
        <v>6024</v>
      </c>
      <c r="H85">
        <f t="shared" si="6"/>
        <v>1</v>
      </c>
      <c r="I85" t="str">
        <f t="shared" si="7"/>
        <v>DK</v>
      </c>
      <c r="J85" t="str">
        <f t="shared" si="8"/>
        <v>2015</v>
      </c>
      <c r="M85" t="s">
        <v>648</v>
      </c>
      <c r="N85">
        <v>0</v>
      </c>
      <c r="O85">
        <v>0.37858383000000001</v>
      </c>
      <c r="P85">
        <v>1.1302670000000001E-2</v>
      </c>
      <c r="Q85">
        <v>0.35642656</v>
      </c>
      <c r="R85">
        <v>0.40074110000000002</v>
      </c>
      <c r="S85">
        <v>6024</v>
      </c>
      <c r="T85">
        <f t="shared" si="9"/>
        <v>1</v>
      </c>
      <c r="U85" t="str">
        <f t="shared" si="10"/>
        <v>DK</v>
      </c>
      <c r="V85" t="str">
        <f t="shared" si="11"/>
        <v>2015</v>
      </c>
    </row>
    <row r="86" spans="1:22" hidden="1">
      <c r="A86" t="s">
        <v>649</v>
      </c>
      <c r="B86">
        <v>1</v>
      </c>
      <c r="C86">
        <v>0.26352957999999999</v>
      </c>
      <c r="D86">
        <v>8.2706099999999994E-3</v>
      </c>
      <c r="E86">
        <v>0.24731622</v>
      </c>
      <c r="F86">
        <v>0.27974294</v>
      </c>
      <c r="G86">
        <v>6024</v>
      </c>
      <c r="H86">
        <f t="shared" si="6"/>
        <v>1</v>
      </c>
      <c r="I86" t="str">
        <f t="shared" si="7"/>
        <v>DK</v>
      </c>
      <c r="J86" t="str">
        <f t="shared" si="8"/>
        <v>2015</v>
      </c>
      <c r="M86" t="s">
        <v>649</v>
      </c>
      <c r="N86">
        <v>1</v>
      </c>
      <c r="O86">
        <v>0.26352957999999999</v>
      </c>
      <c r="P86">
        <v>8.2706099999999994E-3</v>
      </c>
      <c r="Q86">
        <v>0.24731622</v>
      </c>
      <c r="R86">
        <v>0.27974294</v>
      </c>
      <c r="S86">
        <v>6024</v>
      </c>
      <c r="T86">
        <f t="shared" si="9"/>
        <v>1</v>
      </c>
      <c r="U86" t="str">
        <f t="shared" si="10"/>
        <v>DK</v>
      </c>
      <c r="V86" t="str">
        <f t="shared" si="11"/>
        <v>2015</v>
      </c>
    </row>
    <row r="87" spans="1:22">
      <c r="A87" t="s">
        <v>650</v>
      </c>
      <c r="B87">
        <v>20</v>
      </c>
      <c r="C87">
        <v>-0.11505425</v>
      </c>
      <c r="D87">
        <v>1.383387E-2</v>
      </c>
      <c r="E87">
        <v>-0.14217357999999999</v>
      </c>
      <c r="F87">
        <v>-8.7934929999999994E-2</v>
      </c>
      <c r="G87">
        <v>6024</v>
      </c>
      <c r="H87">
        <f t="shared" si="6"/>
        <v>1</v>
      </c>
      <c r="I87" t="str">
        <f t="shared" si="7"/>
        <v>DK</v>
      </c>
      <c r="J87" t="str">
        <f t="shared" si="8"/>
        <v>2015</v>
      </c>
      <c r="M87" t="s">
        <v>650</v>
      </c>
      <c r="N87">
        <v>20</v>
      </c>
      <c r="O87">
        <v>-0.11505425</v>
      </c>
      <c r="P87">
        <v>1.383387E-2</v>
      </c>
      <c r="Q87">
        <v>-0.14217357999999999</v>
      </c>
      <c r="R87">
        <v>-8.7934929999999994E-2</v>
      </c>
      <c r="S87">
        <v>6024</v>
      </c>
      <c r="T87">
        <f t="shared" si="9"/>
        <v>1</v>
      </c>
      <c r="U87" t="str">
        <f t="shared" si="10"/>
        <v>DK</v>
      </c>
      <c r="V87" t="str">
        <f t="shared" si="11"/>
        <v>2015</v>
      </c>
    </row>
    <row r="88" spans="1:22" hidden="1">
      <c r="A88" t="s">
        <v>651</v>
      </c>
      <c r="B88">
        <v>0</v>
      </c>
      <c r="C88">
        <v>48195.237000000001</v>
      </c>
      <c r="D88">
        <v>1371.0931</v>
      </c>
      <c r="E88">
        <v>45507.425000000003</v>
      </c>
      <c r="F88">
        <v>50883.05</v>
      </c>
      <c r="G88">
        <v>6262</v>
      </c>
      <c r="H88">
        <f t="shared" si="6"/>
        <v>0</v>
      </c>
      <c r="I88" t="str">
        <f t="shared" si="7"/>
        <v>DK</v>
      </c>
      <c r="J88" t="str">
        <f t="shared" si="8"/>
        <v>2016</v>
      </c>
      <c r="M88" t="s">
        <v>651</v>
      </c>
      <c r="N88">
        <v>0</v>
      </c>
      <c r="O88">
        <v>28019.431</v>
      </c>
      <c r="P88">
        <v>6568.6849000000002</v>
      </c>
      <c r="Q88">
        <v>15142.556</v>
      </c>
      <c r="R88">
        <v>40896.305</v>
      </c>
      <c r="S88">
        <v>6262</v>
      </c>
      <c r="T88">
        <f t="shared" si="9"/>
        <v>0</v>
      </c>
      <c r="U88" t="str">
        <f t="shared" si="10"/>
        <v>DK</v>
      </c>
      <c r="V88" t="str">
        <f t="shared" si="11"/>
        <v>2016</v>
      </c>
    </row>
    <row r="89" spans="1:22" hidden="1">
      <c r="A89" t="s">
        <v>652</v>
      </c>
      <c r="B89">
        <v>1</v>
      </c>
      <c r="C89">
        <v>53365.644</v>
      </c>
      <c r="D89">
        <v>1710.6914999999999</v>
      </c>
      <c r="E89">
        <v>50012.101999999999</v>
      </c>
      <c r="F89">
        <v>56719.186000000002</v>
      </c>
      <c r="G89">
        <v>6262</v>
      </c>
      <c r="H89">
        <f t="shared" si="6"/>
        <v>0</v>
      </c>
      <c r="I89" t="str">
        <f t="shared" si="7"/>
        <v>DK</v>
      </c>
      <c r="J89" t="str">
        <f t="shared" si="8"/>
        <v>2016</v>
      </c>
      <c r="M89" t="s">
        <v>652</v>
      </c>
      <c r="N89">
        <v>1</v>
      </c>
      <c r="O89">
        <v>53365.644</v>
      </c>
      <c r="P89">
        <v>1710.6914999999999</v>
      </c>
      <c r="Q89">
        <v>50012.101999999999</v>
      </c>
      <c r="R89">
        <v>56719.186000000002</v>
      </c>
      <c r="S89">
        <v>6262</v>
      </c>
      <c r="T89">
        <f t="shared" si="9"/>
        <v>0</v>
      </c>
      <c r="U89" t="str">
        <f t="shared" si="10"/>
        <v>DK</v>
      </c>
      <c r="V89" t="str">
        <f t="shared" si="11"/>
        <v>2016</v>
      </c>
    </row>
    <row r="90" spans="1:22" hidden="1">
      <c r="A90" t="s">
        <v>653</v>
      </c>
      <c r="B90">
        <v>10</v>
      </c>
      <c r="C90">
        <v>-5170.4066000000003</v>
      </c>
      <c r="D90">
        <v>2176.7644</v>
      </c>
      <c r="E90">
        <v>-9437.6111000000001</v>
      </c>
      <c r="F90">
        <v>-903.20204000000001</v>
      </c>
      <c r="G90">
        <v>6262</v>
      </c>
      <c r="H90">
        <f t="shared" si="6"/>
        <v>0</v>
      </c>
      <c r="I90" t="str">
        <f t="shared" si="7"/>
        <v>DK</v>
      </c>
      <c r="J90" t="str">
        <f t="shared" si="8"/>
        <v>2016</v>
      </c>
      <c r="M90" t="s">
        <v>653</v>
      </c>
      <c r="N90">
        <v>10</v>
      </c>
      <c r="O90">
        <v>-25346.213</v>
      </c>
      <c r="P90">
        <v>6787.7894999999999</v>
      </c>
      <c r="Q90">
        <v>-38652.608</v>
      </c>
      <c r="R90">
        <v>-12039.817999999999</v>
      </c>
      <c r="S90">
        <v>6262</v>
      </c>
      <c r="T90">
        <f t="shared" si="9"/>
        <v>0</v>
      </c>
      <c r="U90" t="str">
        <f t="shared" si="10"/>
        <v>DK</v>
      </c>
      <c r="V90" t="str">
        <f t="shared" si="11"/>
        <v>2016</v>
      </c>
    </row>
    <row r="91" spans="1:22" hidden="1">
      <c r="A91" t="s">
        <v>654</v>
      </c>
      <c r="B91">
        <v>11</v>
      </c>
      <c r="C91">
        <v>0.90311357000000003</v>
      </c>
      <c r="D91">
        <v>3.8427009999999998E-2</v>
      </c>
      <c r="E91">
        <v>0.82778344999999998</v>
      </c>
      <c r="F91">
        <v>0.97844370000000003</v>
      </c>
      <c r="G91">
        <v>6262</v>
      </c>
      <c r="H91">
        <f t="shared" si="6"/>
        <v>0</v>
      </c>
      <c r="I91" t="str">
        <f t="shared" si="7"/>
        <v>DK</v>
      </c>
      <c r="J91" t="str">
        <f t="shared" si="8"/>
        <v>2016</v>
      </c>
      <c r="M91" t="s">
        <v>654</v>
      </c>
      <c r="N91">
        <v>11</v>
      </c>
      <c r="O91">
        <v>0.52504624</v>
      </c>
      <c r="P91">
        <v>0.12423366</v>
      </c>
      <c r="Q91">
        <v>0.28150566999999999</v>
      </c>
      <c r="R91">
        <v>0.76858680999999995</v>
      </c>
      <c r="S91">
        <v>6262</v>
      </c>
      <c r="T91">
        <f t="shared" si="9"/>
        <v>0</v>
      </c>
      <c r="U91" t="str">
        <f t="shared" si="10"/>
        <v>DK</v>
      </c>
      <c r="V91" t="str">
        <f t="shared" si="11"/>
        <v>2016</v>
      </c>
    </row>
    <row r="92" spans="1:22" hidden="1">
      <c r="A92" t="s">
        <v>655</v>
      </c>
      <c r="B92">
        <v>0</v>
      </c>
      <c r="C92">
        <v>0.39758413999999997</v>
      </c>
      <c r="D92">
        <v>1.606492E-2</v>
      </c>
      <c r="E92">
        <v>0.36609140000000001</v>
      </c>
      <c r="F92">
        <v>0.42907688999999999</v>
      </c>
      <c r="G92">
        <v>6262</v>
      </c>
      <c r="H92">
        <f t="shared" si="6"/>
        <v>1</v>
      </c>
      <c r="I92" t="str">
        <f t="shared" si="7"/>
        <v>DK</v>
      </c>
      <c r="J92" t="str">
        <f t="shared" si="8"/>
        <v>2016</v>
      </c>
      <c r="M92" t="s">
        <v>655</v>
      </c>
      <c r="N92">
        <v>0</v>
      </c>
      <c r="O92">
        <v>0.39758413999999997</v>
      </c>
      <c r="P92">
        <v>1.606492E-2</v>
      </c>
      <c r="Q92">
        <v>0.36609140000000001</v>
      </c>
      <c r="R92">
        <v>0.42907688999999999</v>
      </c>
      <c r="S92">
        <v>6262</v>
      </c>
      <c r="T92">
        <f t="shared" si="9"/>
        <v>1</v>
      </c>
      <c r="U92" t="str">
        <f t="shared" si="10"/>
        <v>DK</v>
      </c>
      <c r="V92" t="str">
        <f t="shared" si="11"/>
        <v>2016</v>
      </c>
    </row>
    <row r="93" spans="1:22" hidden="1">
      <c r="A93" t="s">
        <v>656</v>
      </c>
      <c r="B93">
        <v>1</v>
      </c>
      <c r="C93">
        <v>0.29523696999999999</v>
      </c>
      <c r="D93">
        <v>2.1808069999999999E-2</v>
      </c>
      <c r="E93">
        <v>0.25248568999999998</v>
      </c>
      <c r="F93">
        <v>0.33798825999999998</v>
      </c>
      <c r="G93">
        <v>6262</v>
      </c>
      <c r="H93">
        <f t="shared" si="6"/>
        <v>1</v>
      </c>
      <c r="I93" t="str">
        <f t="shared" si="7"/>
        <v>DK</v>
      </c>
      <c r="J93" t="str">
        <f t="shared" si="8"/>
        <v>2016</v>
      </c>
      <c r="M93" t="s">
        <v>656</v>
      </c>
      <c r="N93">
        <v>1</v>
      </c>
      <c r="O93">
        <v>0.29523696999999999</v>
      </c>
      <c r="P93">
        <v>2.1808069999999999E-2</v>
      </c>
      <c r="Q93">
        <v>0.25248568999999998</v>
      </c>
      <c r="R93">
        <v>0.33798825999999998</v>
      </c>
      <c r="S93">
        <v>6262</v>
      </c>
      <c r="T93">
        <f t="shared" si="9"/>
        <v>1</v>
      </c>
      <c r="U93" t="str">
        <f t="shared" si="10"/>
        <v>DK</v>
      </c>
      <c r="V93" t="str">
        <f t="shared" si="11"/>
        <v>2016</v>
      </c>
    </row>
    <row r="94" spans="1:22">
      <c r="A94" t="s">
        <v>657</v>
      </c>
      <c r="B94">
        <v>20</v>
      </c>
      <c r="C94">
        <v>-0.10234717</v>
      </c>
      <c r="D94">
        <v>2.6849830000000002E-2</v>
      </c>
      <c r="E94">
        <v>-0.15498203999999999</v>
      </c>
      <c r="F94">
        <v>-4.9712300000000001E-2</v>
      </c>
      <c r="G94">
        <v>6262</v>
      </c>
      <c r="H94">
        <f t="shared" si="6"/>
        <v>1</v>
      </c>
      <c r="I94" t="str">
        <f t="shared" si="7"/>
        <v>DK</v>
      </c>
      <c r="J94" t="str">
        <f t="shared" si="8"/>
        <v>2016</v>
      </c>
      <c r="M94" t="s">
        <v>657</v>
      </c>
      <c r="N94">
        <v>20</v>
      </c>
      <c r="O94">
        <v>-0.10234717</v>
      </c>
      <c r="P94">
        <v>2.6849830000000002E-2</v>
      </c>
      <c r="Q94">
        <v>-0.15498203999999999</v>
      </c>
      <c r="R94">
        <v>-4.9712300000000001E-2</v>
      </c>
      <c r="S94">
        <v>6262</v>
      </c>
      <c r="T94">
        <f t="shared" si="9"/>
        <v>1</v>
      </c>
      <c r="U94" t="str">
        <f t="shared" si="10"/>
        <v>DK</v>
      </c>
      <c r="V94" t="str">
        <f t="shared" si="11"/>
        <v>2016</v>
      </c>
    </row>
    <row r="95" spans="1:22" hidden="1">
      <c r="A95" t="s">
        <v>658</v>
      </c>
      <c r="B95">
        <v>0</v>
      </c>
      <c r="C95">
        <v>49989.377</v>
      </c>
      <c r="D95">
        <v>1619.5392999999999</v>
      </c>
      <c r="E95">
        <v>46814.487000000001</v>
      </c>
      <c r="F95">
        <v>53164.266000000003</v>
      </c>
      <c r="G95">
        <v>5906</v>
      </c>
      <c r="H95">
        <f t="shared" si="6"/>
        <v>0</v>
      </c>
      <c r="I95" t="str">
        <f t="shared" si="7"/>
        <v>DK</v>
      </c>
      <c r="J95" t="str">
        <f t="shared" si="8"/>
        <v>2017</v>
      </c>
      <c r="M95" t="s">
        <v>658</v>
      </c>
      <c r="N95">
        <v>0</v>
      </c>
      <c r="O95">
        <v>29219.776999999998</v>
      </c>
      <c r="P95">
        <v>7039.3140999999996</v>
      </c>
      <c r="Q95">
        <v>15420.147000000001</v>
      </c>
      <c r="R95">
        <v>43019.406999999999</v>
      </c>
      <c r="S95">
        <v>5906</v>
      </c>
      <c r="T95">
        <f t="shared" si="9"/>
        <v>0</v>
      </c>
      <c r="U95" t="str">
        <f t="shared" si="10"/>
        <v>DK</v>
      </c>
      <c r="V95" t="str">
        <f t="shared" si="11"/>
        <v>2017</v>
      </c>
    </row>
    <row r="96" spans="1:22" hidden="1">
      <c r="A96" t="s">
        <v>659</v>
      </c>
      <c r="B96">
        <v>1</v>
      </c>
      <c r="C96">
        <v>54643.303</v>
      </c>
      <c r="D96">
        <v>1055.2337</v>
      </c>
      <c r="E96">
        <v>52574.659</v>
      </c>
      <c r="F96">
        <v>56711.947</v>
      </c>
      <c r="G96">
        <v>5906</v>
      </c>
      <c r="H96">
        <f t="shared" si="6"/>
        <v>0</v>
      </c>
      <c r="I96" t="str">
        <f t="shared" si="7"/>
        <v>DK</v>
      </c>
      <c r="J96" t="str">
        <f t="shared" si="8"/>
        <v>2017</v>
      </c>
      <c r="M96" t="s">
        <v>659</v>
      </c>
      <c r="N96">
        <v>1</v>
      </c>
      <c r="O96">
        <v>54643.303</v>
      </c>
      <c r="P96">
        <v>1055.2337</v>
      </c>
      <c r="Q96">
        <v>52574.659</v>
      </c>
      <c r="R96">
        <v>56711.947</v>
      </c>
      <c r="S96">
        <v>5906</v>
      </c>
      <c r="T96">
        <f t="shared" si="9"/>
        <v>0</v>
      </c>
      <c r="U96" t="str">
        <f t="shared" si="10"/>
        <v>DK</v>
      </c>
      <c r="V96" t="str">
        <f t="shared" si="11"/>
        <v>2017</v>
      </c>
    </row>
    <row r="97" spans="1:22" hidden="1">
      <c r="A97" t="s">
        <v>660</v>
      </c>
      <c r="B97">
        <v>10</v>
      </c>
      <c r="C97">
        <v>-4653.9264999999996</v>
      </c>
      <c r="D97">
        <v>1905.963</v>
      </c>
      <c r="E97">
        <v>-8390.3109999999997</v>
      </c>
      <c r="F97">
        <v>-917.54188999999997</v>
      </c>
      <c r="G97">
        <v>5906</v>
      </c>
      <c r="H97">
        <f t="shared" si="6"/>
        <v>0</v>
      </c>
      <c r="I97" t="str">
        <f t="shared" si="7"/>
        <v>DK</v>
      </c>
      <c r="J97" t="str">
        <f t="shared" si="8"/>
        <v>2017</v>
      </c>
      <c r="M97" t="s">
        <v>660</v>
      </c>
      <c r="N97">
        <v>10</v>
      </c>
      <c r="O97">
        <v>-25423.526000000002</v>
      </c>
      <c r="P97">
        <v>7117.9674999999997</v>
      </c>
      <c r="Q97">
        <v>-39377.345000000001</v>
      </c>
      <c r="R97">
        <v>-11469.706</v>
      </c>
      <c r="S97">
        <v>5906</v>
      </c>
      <c r="T97">
        <f t="shared" si="9"/>
        <v>0</v>
      </c>
      <c r="U97" t="str">
        <f t="shared" si="10"/>
        <v>DK</v>
      </c>
      <c r="V97" t="str">
        <f t="shared" si="11"/>
        <v>2017</v>
      </c>
    </row>
    <row r="98" spans="1:22" hidden="1">
      <c r="A98" t="s">
        <v>661</v>
      </c>
      <c r="B98">
        <v>11</v>
      </c>
      <c r="C98">
        <v>0.91483080000000006</v>
      </c>
      <c r="D98">
        <v>3.4040569999999999E-2</v>
      </c>
      <c r="E98">
        <v>0.84809882999999997</v>
      </c>
      <c r="F98">
        <v>0.98156277000000003</v>
      </c>
      <c r="G98">
        <v>5906</v>
      </c>
      <c r="H98">
        <f t="shared" si="6"/>
        <v>0</v>
      </c>
      <c r="I98" t="str">
        <f t="shared" si="7"/>
        <v>DK</v>
      </c>
      <c r="J98" t="str">
        <f t="shared" si="8"/>
        <v>2017</v>
      </c>
      <c r="M98" t="s">
        <v>661</v>
      </c>
      <c r="N98">
        <v>11</v>
      </c>
      <c r="O98">
        <v>0.53473665999999997</v>
      </c>
      <c r="P98">
        <v>0.12923622000000001</v>
      </c>
      <c r="Q98">
        <v>0.28138639999999998</v>
      </c>
      <c r="R98">
        <v>0.78808692000000002</v>
      </c>
      <c r="S98">
        <v>5906</v>
      </c>
      <c r="T98">
        <f t="shared" si="9"/>
        <v>0</v>
      </c>
      <c r="U98" t="str">
        <f t="shared" si="10"/>
        <v>DK</v>
      </c>
      <c r="V98" t="str">
        <f t="shared" si="11"/>
        <v>2017</v>
      </c>
    </row>
    <row r="99" spans="1:22" hidden="1">
      <c r="A99" t="s">
        <v>662</v>
      </c>
      <c r="B99">
        <v>0</v>
      </c>
      <c r="C99">
        <v>0.39883591000000002</v>
      </c>
      <c r="D99">
        <v>1.8223449999999999E-2</v>
      </c>
      <c r="E99">
        <v>0.36311128999999998</v>
      </c>
      <c r="F99">
        <v>0.43456052000000001</v>
      </c>
      <c r="G99">
        <v>5906</v>
      </c>
      <c r="H99">
        <f t="shared" si="6"/>
        <v>1</v>
      </c>
      <c r="I99" t="str">
        <f t="shared" si="7"/>
        <v>DK</v>
      </c>
      <c r="J99" t="str">
        <f t="shared" si="8"/>
        <v>2017</v>
      </c>
      <c r="M99" t="s">
        <v>662</v>
      </c>
      <c r="N99">
        <v>0</v>
      </c>
      <c r="O99">
        <v>0.39883591000000002</v>
      </c>
      <c r="P99">
        <v>1.8223449999999999E-2</v>
      </c>
      <c r="Q99">
        <v>0.36311128999999998</v>
      </c>
      <c r="R99">
        <v>0.43456052000000001</v>
      </c>
      <c r="S99">
        <v>5906</v>
      </c>
      <c r="T99">
        <f t="shared" si="9"/>
        <v>1</v>
      </c>
      <c r="U99" t="str">
        <f t="shared" si="10"/>
        <v>DK</v>
      </c>
      <c r="V99" t="str">
        <f t="shared" si="11"/>
        <v>2017</v>
      </c>
    </row>
    <row r="100" spans="1:22" hidden="1">
      <c r="A100" t="s">
        <v>663</v>
      </c>
      <c r="B100">
        <v>1</v>
      </c>
      <c r="C100">
        <v>0.28751775000000002</v>
      </c>
      <c r="D100">
        <v>1.231166E-2</v>
      </c>
      <c r="E100">
        <v>0.26338239000000002</v>
      </c>
      <c r="F100">
        <v>0.31165310000000002</v>
      </c>
      <c r="G100">
        <v>5906</v>
      </c>
      <c r="H100">
        <f t="shared" si="6"/>
        <v>1</v>
      </c>
      <c r="I100" t="str">
        <f t="shared" si="7"/>
        <v>DK</v>
      </c>
      <c r="J100" t="str">
        <f t="shared" si="8"/>
        <v>2017</v>
      </c>
      <c r="M100" t="s">
        <v>663</v>
      </c>
      <c r="N100">
        <v>1</v>
      </c>
      <c r="O100">
        <v>0.28751775000000002</v>
      </c>
      <c r="P100">
        <v>1.231166E-2</v>
      </c>
      <c r="Q100">
        <v>0.26338239000000002</v>
      </c>
      <c r="R100">
        <v>0.31165310000000002</v>
      </c>
      <c r="S100">
        <v>5906</v>
      </c>
      <c r="T100">
        <f t="shared" si="9"/>
        <v>1</v>
      </c>
      <c r="U100" t="str">
        <f t="shared" si="10"/>
        <v>DK</v>
      </c>
      <c r="V100" t="str">
        <f t="shared" si="11"/>
        <v>2017</v>
      </c>
    </row>
    <row r="101" spans="1:22">
      <c r="A101" t="s">
        <v>664</v>
      </c>
      <c r="B101">
        <v>20</v>
      </c>
      <c r="C101">
        <v>-0.11131816</v>
      </c>
      <c r="D101">
        <v>2.1767829999999998E-2</v>
      </c>
      <c r="E101">
        <v>-0.15399106000000001</v>
      </c>
      <c r="F101">
        <v>-6.864526E-2</v>
      </c>
      <c r="G101">
        <v>5906</v>
      </c>
      <c r="H101">
        <f t="shared" si="6"/>
        <v>1</v>
      </c>
      <c r="I101" t="str">
        <f t="shared" si="7"/>
        <v>DK</v>
      </c>
      <c r="J101" t="str">
        <f t="shared" si="8"/>
        <v>2017</v>
      </c>
      <c r="M101" t="s">
        <v>664</v>
      </c>
      <c r="N101">
        <v>20</v>
      </c>
      <c r="O101">
        <v>-0.11131816</v>
      </c>
      <c r="P101">
        <v>2.1767829999999998E-2</v>
      </c>
      <c r="Q101">
        <v>-0.15399106000000001</v>
      </c>
      <c r="R101">
        <v>-6.864526E-2</v>
      </c>
      <c r="S101">
        <v>5906</v>
      </c>
      <c r="T101">
        <f t="shared" si="9"/>
        <v>1</v>
      </c>
      <c r="U101" t="str">
        <f t="shared" si="10"/>
        <v>DK</v>
      </c>
      <c r="V101" t="str">
        <f t="shared" si="11"/>
        <v>2017</v>
      </c>
    </row>
    <row r="102" spans="1:22" hidden="1">
      <c r="A102" t="s">
        <v>665</v>
      </c>
      <c r="B102">
        <v>0</v>
      </c>
      <c r="C102">
        <v>26301.59</v>
      </c>
      <c r="D102">
        <v>186.12418</v>
      </c>
      <c r="E102">
        <v>25936.754000000001</v>
      </c>
      <c r="F102">
        <v>26666.425999999999</v>
      </c>
      <c r="G102">
        <v>11199</v>
      </c>
      <c r="H102">
        <f t="shared" si="6"/>
        <v>0</v>
      </c>
      <c r="I102" t="str">
        <f t="shared" si="7"/>
        <v>FI</v>
      </c>
      <c r="J102" t="str">
        <f t="shared" si="8"/>
        <v>2004</v>
      </c>
      <c r="M102" t="s">
        <v>665</v>
      </c>
      <c r="N102">
        <v>0</v>
      </c>
      <c r="O102">
        <v>26484.089</v>
      </c>
      <c r="P102">
        <v>241.11436</v>
      </c>
      <c r="Q102">
        <v>26011.462</v>
      </c>
      <c r="R102">
        <v>26956.715</v>
      </c>
      <c r="S102">
        <v>11199</v>
      </c>
      <c r="T102">
        <f t="shared" si="9"/>
        <v>0</v>
      </c>
      <c r="U102" t="str">
        <f t="shared" si="10"/>
        <v>FI</v>
      </c>
      <c r="V102" t="str">
        <f t="shared" si="11"/>
        <v>2004</v>
      </c>
    </row>
    <row r="103" spans="1:22" hidden="1">
      <c r="A103" t="s">
        <v>666</v>
      </c>
      <c r="B103">
        <v>1</v>
      </c>
      <c r="C103">
        <v>20076.192999999999</v>
      </c>
      <c r="D103">
        <v>633.91314999999997</v>
      </c>
      <c r="E103">
        <v>18833.612000000001</v>
      </c>
      <c r="F103">
        <v>21318.775000000001</v>
      </c>
      <c r="G103">
        <v>11199</v>
      </c>
      <c r="H103">
        <f t="shared" si="6"/>
        <v>0</v>
      </c>
      <c r="I103" t="str">
        <f t="shared" si="7"/>
        <v>FI</v>
      </c>
      <c r="J103" t="str">
        <f t="shared" si="8"/>
        <v>2004</v>
      </c>
      <c r="M103" t="s">
        <v>666</v>
      </c>
      <c r="N103">
        <v>1</v>
      </c>
      <c r="O103">
        <v>20076.192999999999</v>
      </c>
      <c r="P103">
        <v>633.91314999999997</v>
      </c>
      <c r="Q103">
        <v>18833.612000000001</v>
      </c>
      <c r="R103">
        <v>21318.775000000001</v>
      </c>
      <c r="S103">
        <v>11199</v>
      </c>
      <c r="T103">
        <f t="shared" si="9"/>
        <v>0</v>
      </c>
      <c r="U103" t="str">
        <f t="shared" si="10"/>
        <v>FI</v>
      </c>
      <c r="V103" t="str">
        <f t="shared" si="11"/>
        <v>2004</v>
      </c>
    </row>
    <row r="104" spans="1:22" hidden="1">
      <c r="A104" t="s">
        <v>667</v>
      </c>
      <c r="B104">
        <v>10</v>
      </c>
      <c r="C104">
        <v>6225.3968000000004</v>
      </c>
      <c r="D104">
        <v>648.18719999999996</v>
      </c>
      <c r="E104">
        <v>4954.8359</v>
      </c>
      <c r="F104">
        <v>7495.9576999999999</v>
      </c>
      <c r="G104">
        <v>11199</v>
      </c>
      <c r="H104">
        <f t="shared" si="6"/>
        <v>0</v>
      </c>
      <c r="I104" t="str">
        <f t="shared" si="7"/>
        <v>FI</v>
      </c>
      <c r="J104" t="str">
        <f t="shared" si="8"/>
        <v>2004</v>
      </c>
      <c r="M104" t="s">
        <v>667</v>
      </c>
      <c r="N104">
        <v>10</v>
      </c>
      <c r="O104">
        <v>6407.8953000000001</v>
      </c>
      <c r="P104">
        <v>678.21974</v>
      </c>
      <c r="Q104">
        <v>5078.4652999999998</v>
      </c>
      <c r="R104">
        <v>7737.3252000000002</v>
      </c>
      <c r="S104">
        <v>11199</v>
      </c>
      <c r="T104">
        <f t="shared" si="9"/>
        <v>0</v>
      </c>
      <c r="U104" t="str">
        <f t="shared" si="10"/>
        <v>FI</v>
      </c>
      <c r="V104" t="str">
        <f t="shared" si="11"/>
        <v>2004</v>
      </c>
    </row>
    <row r="105" spans="1:22" hidden="1">
      <c r="A105" t="s">
        <v>668</v>
      </c>
      <c r="B105">
        <v>11</v>
      </c>
      <c r="C105">
        <v>1.3100885</v>
      </c>
      <c r="D105">
        <v>4.1761489999999998E-2</v>
      </c>
      <c r="E105">
        <v>1.2282286</v>
      </c>
      <c r="F105">
        <v>1.3919484</v>
      </c>
      <c r="G105">
        <v>11199</v>
      </c>
      <c r="H105">
        <f t="shared" si="6"/>
        <v>0</v>
      </c>
      <c r="I105" t="str">
        <f t="shared" si="7"/>
        <v>FI</v>
      </c>
      <c r="J105" t="str">
        <f t="shared" si="8"/>
        <v>2004</v>
      </c>
      <c r="M105" t="s">
        <v>668</v>
      </c>
      <c r="N105">
        <v>11</v>
      </c>
      <c r="O105">
        <v>1.3191788</v>
      </c>
      <c r="P105">
        <v>4.3350409999999999E-2</v>
      </c>
      <c r="Q105">
        <v>1.2342044000000001</v>
      </c>
      <c r="R105">
        <v>1.4041532000000001</v>
      </c>
      <c r="S105">
        <v>11199</v>
      </c>
      <c r="T105">
        <f t="shared" si="9"/>
        <v>0</v>
      </c>
      <c r="U105" t="str">
        <f t="shared" si="10"/>
        <v>FI</v>
      </c>
      <c r="V105" t="str">
        <f t="shared" si="11"/>
        <v>2004</v>
      </c>
    </row>
    <row r="106" spans="1:22" hidden="1">
      <c r="A106" t="s">
        <v>669</v>
      </c>
      <c r="B106">
        <v>0</v>
      </c>
      <c r="C106">
        <v>0.30707371999999999</v>
      </c>
      <c r="D106">
        <v>3.4914400000000002E-3</v>
      </c>
      <c r="E106">
        <v>0.30022988</v>
      </c>
      <c r="F106">
        <v>0.31391755999999998</v>
      </c>
      <c r="G106">
        <v>11199</v>
      </c>
      <c r="H106">
        <f t="shared" si="6"/>
        <v>1</v>
      </c>
      <c r="I106" t="str">
        <f t="shared" si="7"/>
        <v>FI</v>
      </c>
      <c r="J106" t="str">
        <f t="shared" si="8"/>
        <v>2004</v>
      </c>
      <c r="M106" t="s">
        <v>669</v>
      </c>
      <c r="N106">
        <v>0</v>
      </c>
      <c r="O106">
        <v>0.30707371999999999</v>
      </c>
      <c r="P106">
        <v>3.4914400000000002E-3</v>
      </c>
      <c r="Q106">
        <v>0.30022988</v>
      </c>
      <c r="R106">
        <v>0.31391755999999998</v>
      </c>
      <c r="S106">
        <v>11199</v>
      </c>
      <c r="T106">
        <f t="shared" si="9"/>
        <v>1</v>
      </c>
      <c r="U106" t="str">
        <f t="shared" si="10"/>
        <v>FI</v>
      </c>
      <c r="V106" t="str">
        <f t="shared" si="11"/>
        <v>2004</v>
      </c>
    </row>
    <row r="107" spans="1:22" hidden="1">
      <c r="A107" t="s">
        <v>670</v>
      </c>
      <c r="B107">
        <v>1</v>
      </c>
      <c r="C107">
        <v>0.50224186000000004</v>
      </c>
      <c r="D107">
        <v>1.159462E-2</v>
      </c>
      <c r="E107">
        <v>0.47951437000000002</v>
      </c>
      <c r="F107">
        <v>0.52496933999999995</v>
      </c>
      <c r="G107">
        <v>11199</v>
      </c>
      <c r="H107">
        <f t="shared" si="6"/>
        <v>1</v>
      </c>
      <c r="I107" t="str">
        <f t="shared" si="7"/>
        <v>FI</v>
      </c>
      <c r="J107" t="str">
        <f t="shared" si="8"/>
        <v>2004</v>
      </c>
      <c r="M107" t="s">
        <v>670</v>
      </c>
      <c r="N107">
        <v>1</v>
      </c>
      <c r="O107">
        <v>0.50224186000000004</v>
      </c>
      <c r="P107">
        <v>1.159462E-2</v>
      </c>
      <c r="Q107">
        <v>0.47951437000000002</v>
      </c>
      <c r="R107">
        <v>0.52496933999999995</v>
      </c>
      <c r="S107">
        <v>11199</v>
      </c>
      <c r="T107">
        <f t="shared" si="9"/>
        <v>1</v>
      </c>
      <c r="U107" t="str">
        <f t="shared" si="10"/>
        <v>FI</v>
      </c>
      <c r="V107" t="str">
        <f t="shared" si="11"/>
        <v>2004</v>
      </c>
    </row>
    <row r="108" spans="1:22">
      <c r="A108" t="s">
        <v>671</v>
      </c>
      <c r="B108">
        <v>20</v>
      </c>
      <c r="C108">
        <v>0.19516813999999999</v>
      </c>
      <c r="D108">
        <v>1.2018020000000001E-2</v>
      </c>
      <c r="E108">
        <v>0.17161069000000001</v>
      </c>
      <c r="F108">
        <v>0.21872558</v>
      </c>
      <c r="G108">
        <v>11199</v>
      </c>
      <c r="H108">
        <f t="shared" si="6"/>
        <v>1</v>
      </c>
      <c r="I108" t="str">
        <f t="shared" si="7"/>
        <v>FI</v>
      </c>
      <c r="J108" t="str">
        <f t="shared" si="8"/>
        <v>2004</v>
      </c>
      <c r="M108" t="s">
        <v>671</v>
      </c>
      <c r="N108">
        <v>20</v>
      </c>
      <c r="O108">
        <v>0.19516813999999999</v>
      </c>
      <c r="P108">
        <v>1.2018020000000001E-2</v>
      </c>
      <c r="Q108">
        <v>0.17161069000000001</v>
      </c>
      <c r="R108">
        <v>0.21872558</v>
      </c>
      <c r="S108">
        <v>11199</v>
      </c>
      <c r="T108">
        <f t="shared" si="9"/>
        <v>1</v>
      </c>
      <c r="U108" t="str">
        <f t="shared" si="10"/>
        <v>FI</v>
      </c>
      <c r="V108" t="str">
        <f t="shared" si="11"/>
        <v>2004</v>
      </c>
    </row>
    <row r="109" spans="1:22" hidden="1">
      <c r="A109" t="s">
        <v>672</v>
      </c>
      <c r="B109">
        <v>0</v>
      </c>
      <c r="C109">
        <v>26041.439999999999</v>
      </c>
      <c r="D109">
        <v>250.14161999999999</v>
      </c>
      <c r="E109">
        <v>25551.118999999999</v>
      </c>
      <c r="F109">
        <v>26531.760999999999</v>
      </c>
      <c r="G109">
        <v>11228</v>
      </c>
      <c r="H109">
        <f t="shared" si="6"/>
        <v>0</v>
      </c>
      <c r="I109" t="str">
        <f t="shared" si="7"/>
        <v>FI</v>
      </c>
      <c r="J109" t="str">
        <f t="shared" si="8"/>
        <v>2005</v>
      </c>
      <c r="M109" t="s">
        <v>672</v>
      </c>
      <c r="N109">
        <v>0</v>
      </c>
      <c r="O109">
        <v>19800.411</v>
      </c>
      <c r="P109">
        <v>1103.9092000000001</v>
      </c>
      <c r="Q109">
        <v>17636.555</v>
      </c>
      <c r="R109">
        <v>21964.267</v>
      </c>
      <c r="S109">
        <v>11228</v>
      </c>
      <c r="T109">
        <f t="shared" si="9"/>
        <v>0</v>
      </c>
      <c r="U109" t="str">
        <f t="shared" si="10"/>
        <v>FI</v>
      </c>
      <c r="V109" t="str">
        <f t="shared" si="11"/>
        <v>2005</v>
      </c>
    </row>
    <row r="110" spans="1:22" hidden="1">
      <c r="A110" t="s">
        <v>673</v>
      </c>
      <c r="B110">
        <v>1</v>
      </c>
      <c r="C110">
        <v>26391.684000000001</v>
      </c>
      <c r="D110">
        <v>244.23509000000001</v>
      </c>
      <c r="E110">
        <v>25912.940999999999</v>
      </c>
      <c r="F110">
        <v>26870.428</v>
      </c>
      <c r="G110">
        <v>11228</v>
      </c>
      <c r="H110">
        <f t="shared" si="6"/>
        <v>0</v>
      </c>
      <c r="I110" t="str">
        <f t="shared" si="7"/>
        <v>FI</v>
      </c>
      <c r="J110" t="str">
        <f t="shared" si="8"/>
        <v>2005</v>
      </c>
      <c r="M110" t="s">
        <v>673</v>
      </c>
      <c r="N110">
        <v>1</v>
      </c>
      <c r="O110">
        <v>26391.684000000001</v>
      </c>
      <c r="P110">
        <v>244.23509000000001</v>
      </c>
      <c r="Q110">
        <v>25912.940999999999</v>
      </c>
      <c r="R110">
        <v>26870.428</v>
      </c>
      <c r="S110">
        <v>11228</v>
      </c>
      <c r="T110">
        <f t="shared" si="9"/>
        <v>0</v>
      </c>
      <c r="U110" t="str">
        <f t="shared" si="10"/>
        <v>FI</v>
      </c>
      <c r="V110" t="str">
        <f t="shared" si="11"/>
        <v>2005</v>
      </c>
    </row>
    <row r="111" spans="1:22" hidden="1">
      <c r="A111" t="s">
        <v>674</v>
      </c>
      <c r="B111">
        <v>10</v>
      </c>
      <c r="C111">
        <v>-350.24419</v>
      </c>
      <c r="D111">
        <v>332.73298999999997</v>
      </c>
      <c r="E111">
        <v>-1002.4592</v>
      </c>
      <c r="F111">
        <v>301.9708</v>
      </c>
      <c r="G111">
        <v>11228</v>
      </c>
      <c r="H111">
        <f t="shared" si="6"/>
        <v>0</v>
      </c>
      <c r="I111" t="str">
        <f t="shared" si="7"/>
        <v>FI</v>
      </c>
      <c r="J111" t="str">
        <f t="shared" si="8"/>
        <v>2005</v>
      </c>
      <c r="M111" t="s">
        <v>674</v>
      </c>
      <c r="N111">
        <v>10</v>
      </c>
      <c r="O111">
        <v>-6591.2731000000003</v>
      </c>
      <c r="P111">
        <v>1130.6043999999999</v>
      </c>
      <c r="Q111">
        <v>-8807.4560000000001</v>
      </c>
      <c r="R111">
        <v>-4375.0901999999996</v>
      </c>
      <c r="S111">
        <v>11228</v>
      </c>
      <c r="T111">
        <f t="shared" si="9"/>
        <v>0</v>
      </c>
      <c r="U111" t="str">
        <f t="shared" si="10"/>
        <v>FI</v>
      </c>
      <c r="V111" t="str">
        <f t="shared" si="11"/>
        <v>2005</v>
      </c>
    </row>
    <row r="112" spans="1:22" hidden="1">
      <c r="A112" t="s">
        <v>675</v>
      </c>
      <c r="B112">
        <v>11</v>
      </c>
      <c r="C112">
        <v>0.98672899000000003</v>
      </c>
      <c r="D112">
        <v>1.252638E-2</v>
      </c>
      <c r="E112">
        <v>0.96217509000000001</v>
      </c>
      <c r="F112">
        <v>1.0112829000000001</v>
      </c>
      <c r="G112">
        <v>11228</v>
      </c>
      <c r="H112">
        <f t="shared" si="6"/>
        <v>0</v>
      </c>
      <c r="I112" t="str">
        <f t="shared" si="7"/>
        <v>FI</v>
      </c>
      <c r="J112" t="str">
        <f t="shared" si="8"/>
        <v>2005</v>
      </c>
      <c r="M112" t="s">
        <v>675</v>
      </c>
      <c r="N112">
        <v>11</v>
      </c>
      <c r="O112">
        <v>0.75025189999999997</v>
      </c>
      <c r="P112">
        <v>4.2400239999999999E-2</v>
      </c>
      <c r="Q112">
        <v>0.66713999000000002</v>
      </c>
      <c r="R112">
        <v>0.83336379999999999</v>
      </c>
      <c r="S112">
        <v>11228</v>
      </c>
      <c r="T112">
        <f t="shared" si="9"/>
        <v>0</v>
      </c>
      <c r="U112" t="str">
        <f t="shared" si="10"/>
        <v>FI</v>
      </c>
      <c r="V112" t="str">
        <f t="shared" si="11"/>
        <v>2005</v>
      </c>
    </row>
    <row r="113" spans="1:22" hidden="1">
      <c r="A113" t="s">
        <v>676</v>
      </c>
      <c r="B113">
        <v>0</v>
      </c>
      <c r="C113">
        <v>0.33761885000000003</v>
      </c>
      <c r="D113">
        <v>4.7750700000000002E-3</v>
      </c>
      <c r="E113">
        <v>0.32825887999999998</v>
      </c>
      <c r="F113">
        <v>0.34697882000000002</v>
      </c>
      <c r="G113">
        <v>11228</v>
      </c>
      <c r="H113">
        <f t="shared" si="6"/>
        <v>1</v>
      </c>
      <c r="I113" t="str">
        <f t="shared" si="7"/>
        <v>FI</v>
      </c>
      <c r="J113" t="str">
        <f t="shared" si="8"/>
        <v>2005</v>
      </c>
      <c r="M113" t="s">
        <v>676</v>
      </c>
      <c r="N113">
        <v>0</v>
      </c>
      <c r="O113">
        <v>0.33761885000000003</v>
      </c>
      <c r="P113">
        <v>4.7750700000000002E-3</v>
      </c>
      <c r="Q113">
        <v>0.32825887999999998</v>
      </c>
      <c r="R113">
        <v>0.34697882000000002</v>
      </c>
      <c r="S113">
        <v>11228</v>
      </c>
      <c r="T113">
        <f t="shared" si="9"/>
        <v>1</v>
      </c>
      <c r="U113" t="str">
        <f t="shared" si="10"/>
        <v>FI</v>
      </c>
      <c r="V113" t="str">
        <f t="shared" si="11"/>
        <v>2005</v>
      </c>
    </row>
    <row r="114" spans="1:22" hidden="1">
      <c r="A114" t="s">
        <v>677</v>
      </c>
      <c r="B114">
        <v>1</v>
      </c>
      <c r="C114">
        <v>0.32347579999999998</v>
      </c>
      <c r="D114">
        <v>4.5559199999999998E-3</v>
      </c>
      <c r="E114">
        <v>0.31454539999999998</v>
      </c>
      <c r="F114">
        <v>0.33240619999999999</v>
      </c>
      <c r="G114">
        <v>11228</v>
      </c>
      <c r="H114">
        <f t="shared" si="6"/>
        <v>1</v>
      </c>
      <c r="I114" t="str">
        <f t="shared" si="7"/>
        <v>FI</v>
      </c>
      <c r="J114" t="str">
        <f t="shared" si="8"/>
        <v>2005</v>
      </c>
      <c r="M114" t="s">
        <v>677</v>
      </c>
      <c r="N114">
        <v>1</v>
      </c>
      <c r="O114">
        <v>0.32347579999999998</v>
      </c>
      <c r="P114">
        <v>4.5559199999999998E-3</v>
      </c>
      <c r="Q114">
        <v>0.31454539999999998</v>
      </c>
      <c r="R114">
        <v>0.33240619999999999</v>
      </c>
      <c r="S114">
        <v>11228</v>
      </c>
      <c r="T114">
        <f t="shared" si="9"/>
        <v>1</v>
      </c>
      <c r="U114" t="str">
        <f t="shared" si="10"/>
        <v>FI</v>
      </c>
      <c r="V114" t="str">
        <f t="shared" si="11"/>
        <v>2005</v>
      </c>
    </row>
    <row r="115" spans="1:22">
      <c r="A115" t="s">
        <v>678</v>
      </c>
      <c r="B115">
        <v>20</v>
      </c>
      <c r="C115">
        <v>-1.4143050000000001E-2</v>
      </c>
      <c r="D115">
        <v>6.3960500000000003E-3</v>
      </c>
      <c r="E115">
        <v>-2.668044E-2</v>
      </c>
      <c r="F115">
        <v>-1.60567E-3</v>
      </c>
      <c r="G115">
        <v>11228</v>
      </c>
      <c r="H115">
        <f t="shared" si="6"/>
        <v>1</v>
      </c>
      <c r="I115" t="str">
        <f t="shared" si="7"/>
        <v>FI</v>
      </c>
      <c r="J115" t="str">
        <f t="shared" si="8"/>
        <v>2005</v>
      </c>
      <c r="M115" t="s">
        <v>678</v>
      </c>
      <c r="N115">
        <v>20</v>
      </c>
      <c r="O115">
        <v>-1.4143050000000001E-2</v>
      </c>
      <c r="P115">
        <v>6.3960500000000003E-3</v>
      </c>
      <c r="Q115">
        <v>-2.668044E-2</v>
      </c>
      <c r="R115">
        <v>-1.60567E-3</v>
      </c>
      <c r="S115">
        <v>11228</v>
      </c>
      <c r="T115">
        <f t="shared" si="9"/>
        <v>1</v>
      </c>
      <c r="U115" t="str">
        <f t="shared" si="10"/>
        <v>FI</v>
      </c>
      <c r="V115" t="str">
        <f t="shared" si="11"/>
        <v>2005</v>
      </c>
    </row>
    <row r="116" spans="1:22" hidden="1">
      <c r="A116" t="s">
        <v>679</v>
      </c>
      <c r="B116">
        <v>0</v>
      </c>
      <c r="C116">
        <v>27559.976999999999</v>
      </c>
      <c r="D116">
        <v>349.31240000000003</v>
      </c>
      <c r="E116">
        <v>26875.260999999999</v>
      </c>
      <c r="F116">
        <v>28244.692999999999</v>
      </c>
      <c r="G116">
        <v>10867</v>
      </c>
      <c r="H116">
        <f t="shared" si="6"/>
        <v>0</v>
      </c>
      <c r="I116" t="str">
        <f t="shared" si="7"/>
        <v>FI</v>
      </c>
      <c r="J116" t="str">
        <f t="shared" si="8"/>
        <v>2006</v>
      </c>
      <c r="M116" t="s">
        <v>679</v>
      </c>
      <c r="N116">
        <v>0</v>
      </c>
      <c r="O116">
        <v>22256.107</v>
      </c>
      <c r="P116">
        <v>1158.3406</v>
      </c>
      <c r="Q116">
        <v>19985.547999999999</v>
      </c>
      <c r="R116">
        <v>24526.665000000001</v>
      </c>
      <c r="S116">
        <v>10867</v>
      </c>
      <c r="T116">
        <f t="shared" si="9"/>
        <v>0</v>
      </c>
      <c r="U116" t="str">
        <f t="shared" si="10"/>
        <v>FI</v>
      </c>
      <c r="V116" t="str">
        <f t="shared" si="11"/>
        <v>2006</v>
      </c>
    </row>
    <row r="117" spans="1:22" hidden="1">
      <c r="A117" t="s">
        <v>680</v>
      </c>
      <c r="B117">
        <v>1</v>
      </c>
      <c r="C117">
        <v>27357.75</v>
      </c>
      <c r="D117">
        <v>257.40753000000001</v>
      </c>
      <c r="E117">
        <v>26853.184000000001</v>
      </c>
      <c r="F117">
        <v>27862.315999999999</v>
      </c>
      <c r="G117">
        <v>10867</v>
      </c>
      <c r="H117">
        <f t="shared" si="6"/>
        <v>0</v>
      </c>
      <c r="I117" t="str">
        <f t="shared" si="7"/>
        <v>FI</v>
      </c>
      <c r="J117" t="str">
        <f t="shared" si="8"/>
        <v>2006</v>
      </c>
      <c r="M117" t="s">
        <v>680</v>
      </c>
      <c r="N117">
        <v>1</v>
      </c>
      <c r="O117">
        <v>27357.75</v>
      </c>
      <c r="P117">
        <v>257.40753000000001</v>
      </c>
      <c r="Q117">
        <v>26853.184000000001</v>
      </c>
      <c r="R117">
        <v>27862.315999999999</v>
      </c>
      <c r="S117">
        <v>10867</v>
      </c>
      <c r="T117">
        <f t="shared" si="9"/>
        <v>0</v>
      </c>
      <c r="U117" t="str">
        <f t="shared" si="10"/>
        <v>FI</v>
      </c>
      <c r="V117" t="str">
        <f t="shared" si="11"/>
        <v>2006</v>
      </c>
    </row>
    <row r="118" spans="1:22" hidden="1">
      <c r="A118" t="s">
        <v>681</v>
      </c>
      <c r="B118">
        <v>10</v>
      </c>
      <c r="C118">
        <v>202.22692000000001</v>
      </c>
      <c r="D118">
        <v>422.10833000000002</v>
      </c>
      <c r="E118">
        <v>-625.18235000000004</v>
      </c>
      <c r="F118">
        <v>1029.6361999999999</v>
      </c>
      <c r="G118">
        <v>10867</v>
      </c>
      <c r="H118">
        <f t="shared" si="6"/>
        <v>0</v>
      </c>
      <c r="I118" t="str">
        <f t="shared" si="7"/>
        <v>FI</v>
      </c>
      <c r="J118" t="str">
        <f t="shared" si="8"/>
        <v>2006</v>
      </c>
      <c r="M118" t="s">
        <v>681</v>
      </c>
      <c r="N118">
        <v>10</v>
      </c>
      <c r="O118">
        <v>-5101.6436000000003</v>
      </c>
      <c r="P118">
        <v>1186.5966000000001</v>
      </c>
      <c r="Q118">
        <v>-7427.5892000000003</v>
      </c>
      <c r="R118">
        <v>-2775.6979000000001</v>
      </c>
      <c r="S118">
        <v>10867</v>
      </c>
      <c r="T118">
        <f t="shared" si="9"/>
        <v>0</v>
      </c>
      <c r="U118" t="str">
        <f t="shared" si="10"/>
        <v>FI</v>
      </c>
      <c r="V118" t="str">
        <f t="shared" si="11"/>
        <v>2006</v>
      </c>
    </row>
    <row r="119" spans="1:22" hidden="1">
      <c r="A119" t="s">
        <v>682</v>
      </c>
      <c r="B119">
        <v>11</v>
      </c>
      <c r="C119">
        <v>1.0073919</v>
      </c>
      <c r="D119">
        <v>1.546849E-2</v>
      </c>
      <c r="E119">
        <v>0.97707087999999997</v>
      </c>
      <c r="F119">
        <v>1.0377130000000001</v>
      </c>
      <c r="G119">
        <v>10867</v>
      </c>
      <c r="H119">
        <f t="shared" si="6"/>
        <v>0</v>
      </c>
      <c r="I119" t="str">
        <f t="shared" si="7"/>
        <v>FI</v>
      </c>
      <c r="J119" t="str">
        <f t="shared" si="8"/>
        <v>2006</v>
      </c>
      <c r="M119" t="s">
        <v>682</v>
      </c>
      <c r="N119">
        <v>11</v>
      </c>
      <c r="O119">
        <v>0.81352108999999995</v>
      </c>
      <c r="P119">
        <v>4.3026809999999999E-2</v>
      </c>
      <c r="Q119">
        <v>0.72918068999999996</v>
      </c>
      <c r="R119">
        <v>0.89786147999999999</v>
      </c>
      <c r="S119">
        <v>10867</v>
      </c>
      <c r="T119">
        <f t="shared" si="9"/>
        <v>0</v>
      </c>
      <c r="U119" t="str">
        <f t="shared" si="10"/>
        <v>FI</v>
      </c>
      <c r="V119" t="str">
        <f t="shared" si="11"/>
        <v>2006</v>
      </c>
    </row>
    <row r="120" spans="1:22" hidden="1">
      <c r="A120" t="s">
        <v>683</v>
      </c>
      <c r="B120">
        <v>0</v>
      </c>
      <c r="C120">
        <v>0.35602644</v>
      </c>
      <c r="D120">
        <v>6.79307E-3</v>
      </c>
      <c r="E120">
        <v>0.34271077999999999</v>
      </c>
      <c r="F120">
        <v>0.36934209000000001</v>
      </c>
      <c r="G120">
        <v>10867</v>
      </c>
      <c r="H120">
        <f t="shared" si="6"/>
        <v>1</v>
      </c>
      <c r="I120" t="str">
        <f t="shared" si="7"/>
        <v>FI</v>
      </c>
      <c r="J120" t="str">
        <f t="shared" si="8"/>
        <v>2006</v>
      </c>
      <c r="M120" t="s">
        <v>683</v>
      </c>
      <c r="N120">
        <v>0</v>
      </c>
      <c r="O120">
        <v>0.35602644</v>
      </c>
      <c r="P120">
        <v>6.79307E-3</v>
      </c>
      <c r="Q120">
        <v>0.34271077999999999</v>
      </c>
      <c r="R120">
        <v>0.36934209000000001</v>
      </c>
      <c r="S120">
        <v>10867</v>
      </c>
      <c r="T120">
        <f t="shared" si="9"/>
        <v>1</v>
      </c>
      <c r="U120" t="str">
        <f t="shared" si="10"/>
        <v>FI</v>
      </c>
      <c r="V120" t="str">
        <f t="shared" si="11"/>
        <v>2006</v>
      </c>
    </row>
    <row r="121" spans="1:22" hidden="1">
      <c r="A121" t="s">
        <v>684</v>
      </c>
      <c r="B121">
        <v>1</v>
      </c>
      <c r="C121">
        <v>0.32243927999999999</v>
      </c>
      <c r="D121">
        <v>4.5226700000000003E-3</v>
      </c>
      <c r="E121">
        <v>0.31357403</v>
      </c>
      <c r="F121">
        <v>0.33130453999999998</v>
      </c>
      <c r="G121">
        <v>10867</v>
      </c>
      <c r="H121">
        <f t="shared" si="6"/>
        <v>1</v>
      </c>
      <c r="I121" t="str">
        <f t="shared" si="7"/>
        <v>FI</v>
      </c>
      <c r="J121" t="str">
        <f t="shared" si="8"/>
        <v>2006</v>
      </c>
      <c r="M121" t="s">
        <v>684</v>
      </c>
      <c r="N121">
        <v>1</v>
      </c>
      <c r="O121">
        <v>0.32243927999999999</v>
      </c>
      <c r="P121">
        <v>4.5226700000000003E-3</v>
      </c>
      <c r="Q121">
        <v>0.31357403</v>
      </c>
      <c r="R121">
        <v>0.33130453999999998</v>
      </c>
      <c r="S121">
        <v>10867</v>
      </c>
      <c r="T121">
        <f t="shared" si="9"/>
        <v>1</v>
      </c>
      <c r="U121" t="str">
        <f t="shared" si="10"/>
        <v>FI</v>
      </c>
      <c r="V121" t="str">
        <f t="shared" si="11"/>
        <v>2006</v>
      </c>
    </row>
    <row r="122" spans="1:22">
      <c r="A122" t="s">
        <v>685</v>
      </c>
      <c r="B122">
        <v>20</v>
      </c>
      <c r="C122">
        <v>-3.3587159999999998E-2</v>
      </c>
      <c r="D122">
        <v>8.0122100000000005E-3</v>
      </c>
      <c r="E122">
        <v>-4.9292540000000003E-2</v>
      </c>
      <c r="F122">
        <v>-1.7881770000000002E-2</v>
      </c>
      <c r="G122">
        <v>10867</v>
      </c>
      <c r="H122">
        <f t="shared" si="6"/>
        <v>1</v>
      </c>
      <c r="I122" t="str">
        <f t="shared" si="7"/>
        <v>FI</v>
      </c>
      <c r="J122" t="str">
        <f t="shared" si="8"/>
        <v>2006</v>
      </c>
      <c r="M122" t="s">
        <v>685</v>
      </c>
      <c r="N122">
        <v>20</v>
      </c>
      <c r="O122">
        <v>-3.3587159999999998E-2</v>
      </c>
      <c r="P122">
        <v>8.0122100000000005E-3</v>
      </c>
      <c r="Q122">
        <v>-4.9292540000000003E-2</v>
      </c>
      <c r="R122">
        <v>-1.7881770000000002E-2</v>
      </c>
      <c r="S122">
        <v>10867</v>
      </c>
      <c r="T122">
        <f t="shared" si="9"/>
        <v>1</v>
      </c>
      <c r="U122" t="str">
        <f t="shared" si="10"/>
        <v>FI</v>
      </c>
      <c r="V122" t="str">
        <f t="shared" si="11"/>
        <v>2006</v>
      </c>
    </row>
    <row r="123" spans="1:22" hidden="1">
      <c r="A123" t="s">
        <v>686</v>
      </c>
      <c r="B123">
        <v>0</v>
      </c>
      <c r="C123">
        <v>29052.257000000001</v>
      </c>
      <c r="D123">
        <v>425.39884999999998</v>
      </c>
      <c r="E123">
        <v>28218.396000000001</v>
      </c>
      <c r="F123">
        <v>29886.118999999999</v>
      </c>
      <c r="G123">
        <v>10623</v>
      </c>
      <c r="H123">
        <f t="shared" si="6"/>
        <v>0</v>
      </c>
      <c r="I123" t="str">
        <f t="shared" si="7"/>
        <v>FI</v>
      </c>
      <c r="J123" t="str">
        <f t="shared" si="8"/>
        <v>2007</v>
      </c>
      <c r="M123" t="s">
        <v>686</v>
      </c>
      <c r="N123">
        <v>0</v>
      </c>
      <c r="O123">
        <v>20416.559000000001</v>
      </c>
      <c r="P123">
        <v>6809.8568999999998</v>
      </c>
      <c r="Q123">
        <v>7067.9637000000002</v>
      </c>
      <c r="R123">
        <v>33765.154000000002</v>
      </c>
      <c r="S123">
        <v>10623</v>
      </c>
      <c r="T123">
        <f t="shared" si="9"/>
        <v>0</v>
      </c>
      <c r="U123" t="str">
        <f t="shared" si="10"/>
        <v>FI</v>
      </c>
      <c r="V123" t="str">
        <f t="shared" si="11"/>
        <v>2007</v>
      </c>
    </row>
    <row r="124" spans="1:22" hidden="1">
      <c r="A124" t="s">
        <v>687</v>
      </c>
      <c r="B124">
        <v>1</v>
      </c>
      <c r="C124">
        <v>28034.985000000001</v>
      </c>
      <c r="D124">
        <v>269.16275999999999</v>
      </c>
      <c r="E124">
        <v>27507.375</v>
      </c>
      <c r="F124">
        <v>28562.594000000001</v>
      </c>
      <c r="G124">
        <v>10623</v>
      </c>
      <c r="H124">
        <f t="shared" si="6"/>
        <v>0</v>
      </c>
      <c r="I124" t="str">
        <f t="shared" si="7"/>
        <v>FI</v>
      </c>
      <c r="J124" t="str">
        <f t="shared" si="8"/>
        <v>2007</v>
      </c>
      <c r="M124" t="s">
        <v>687</v>
      </c>
      <c r="N124">
        <v>1</v>
      </c>
      <c r="O124">
        <v>28034.985000000001</v>
      </c>
      <c r="P124">
        <v>269.16275999999999</v>
      </c>
      <c r="Q124">
        <v>27507.375</v>
      </c>
      <c r="R124">
        <v>28562.594000000001</v>
      </c>
      <c r="S124">
        <v>10623</v>
      </c>
      <c r="T124">
        <f t="shared" si="9"/>
        <v>0</v>
      </c>
      <c r="U124" t="str">
        <f t="shared" si="10"/>
        <v>FI</v>
      </c>
      <c r="V124" t="str">
        <f t="shared" si="11"/>
        <v>2007</v>
      </c>
    </row>
    <row r="125" spans="1:22" hidden="1">
      <c r="A125" t="s">
        <v>688</v>
      </c>
      <c r="B125">
        <v>10</v>
      </c>
      <c r="C125">
        <v>1017.2723999999999</v>
      </c>
      <c r="D125">
        <v>485.89463999999998</v>
      </c>
      <c r="E125">
        <v>64.827860000000001</v>
      </c>
      <c r="F125">
        <v>1969.7168999999999</v>
      </c>
      <c r="G125">
        <v>10623</v>
      </c>
      <c r="H125">
        <f t="shared" si="6"/>
        <v>0</v>
      </c>
      <c r="I125" t="str">
        <f t="shared" si="7"/>
        <v>FI</v>
      </c>
      <c r="J125" t="str">
        <f t="shared" si="8"/>
        <v>2007</v>
      </c>
      <c r="M125" t="s">
        <v>688</v>
      </c>
      <c r="N125">
        <v>10</v>
      </c>
      <c r="O125">
        <v>-7618.4260000000004</v>
      </c>
      <c r="P125">
        <v>6815.1742000000004</v>
      </c>
      <c r="Q125">
        <v>-20977.444</v>
      </c>
      <c r="R125">
        <v>5740.5919999999996</v>
      </c>
      <c r="S125">
        <v>10623</v>
      </c>
      <c r="T125">
        <f t="shared" si="9"/>
        <v>0</v>
      </c>
      <c r="U125" t="str">
        <f t="shared" si="10"/>
        <v>FI</v>
      </c>
      <c r="V125" t="str">
        <f t="shared" si="11"/>
        <v>2007</v>
      </c>
    </row>
    <row r="126" spans="1:22" hidden="1">
      <c r="A126" t="s">
        <v>689</v>
      </c>
      <c r="B126">
        <v>11</v>
      </c>
      <c r="C126">
        <v>1.0362857999999999</v>
      </c>
      <c r="D126">
        <v>1.7504289999999999E-2</v>
      </c>
      <c r="E126">
        <v>1.0019741</v>
      </c>
      <c r="F126">
        <v>1.0705975000000001</v>
      </c>
      <c r="G126">
        <v>10623</v>
      </c>
      <c r="H126">
        <f t="shared" si="6"/>
        <v>0</v>
      </c>
      <c r="I126" t="str">
        <f t="shared" si="7"/>
        <v>FI</v>
      </c>
      <c r="J126" t="str">
        <f t="shared" si="8"/>
        <v>2007</v>
      </c>
      <c r="M126" t="s">
        <v>689</v>
      </c>
      <c r="N126">
        <v>11</v>
      </c>
      <c r="O126">
        <v>0.72825289000000004</v>
      </c>
      <c r="P126">
        <v>0.24300627999999999</v>
      </c>
      <c r="Q126">
        <v>0.25191506000000002</v>
      </c>
      <c r="R126">
        <v>1.2045907</v>
      </c>
      <c r="S126">
        <v>10623</v>
      </c>
      <c r="T126">
        <f t="shared" si="9"/>
        <v>0</v>
      </c>
      <c r="U126" t="str">
        <f t="shared" si="10"/>
        <v>FI</v>
      </c>
      <c r="V126" t="str">
        <f t="shared" si="11"/>
        <v>2007</v>
      </c>
    </row>
    <row r="127" spans="1:22" hidden="1">
      <c r="A127" t="s">
        <v>690</v>
      </c>
      <c r="B127">
        <v>0</v>
      </c>
      <c r="C127">
        <v>0.34720467999999999</v>
      </c>
      <c r="D127">
        <v>8.3530299999999991E-3</v>
      </c>
      <c r="E127">
        <v>0.33083118</v>
      </c>
      <c r="F127">
        <v>0.36357817999999997</v>
      </c>
      <c r="G127">
        <v>10623</v>
      </c>
      <c r="H127">
        <f t="shared" si="6"/>
        <v>1</v>
      </c>
      <c r="I127" t="str">
        <f t="shared" si="7"/>
        <v>FI</v>
      </c>
      <c r="J127" t="str">
        <f t="shared" si="8"/>
        <v>2007</v>
      </c>
      <c r="M127" t="s">
        <v>690</v>
      </c>
      <c r="N127">
        <v>0</v>
      </c>
      <c r="O127">
        <v>0.34720467999999999</v>
      </c>
      <c r="P127">
        <v>8.3530299999999991E-3</v>
      </c>
      <c r="Q127">
        <v>0.33083118</v>
      </c>
      <c r="R127">
        <v>0.36357817999999997</v>
      </c>
      <c r="S127">
        <v>10623</v>
      </c>
      <c r="T127">
        <f t="shared" si="9"/>
        <v>1</v>
      </c>
      <c r="U127" t="str">
        <f t="shared" si="10"/>
        <v>FI</v>
      </c>
      <c r="V127" t="str">
        <f t="shared" si="11"/>
        <v>2007</v>
      </c>
    </row>
    <row r="128" spans="1:22" hidden="1">
      <c r="A128" t="s">
        <v>691</v>
      </c>
      <c r="B128">
        <v>1</v>
      </c>
      <c r="C128">
        <v>0.33292039000000001</v>
      </c>
      <c r="D128">
        <v>4.7106400000000003E-3</v>
      </c>
      <c r="E128">
        <v>0.32368667000000001</v>
      </c>
      <c r="F128">
        <v>0.34215412000000001</v>
      </c>
      <c r="G128">
        <v>10623</v>
      </c>
      <c r="H128">
        <f t="shared" si="6"/>
        <v>1</v>
      </c>
      <c r="I128" t="str">
        <f t="shared" si="7"/>
        <v>FI</v>
      </c>
      <c r="J128" t="str">
        <f t="shared" si="8"/>
        <v>2007</v>
      </c>
      <c r="M128" t="s">
        <v>691</v>
      </c>
      <c r="N128">
        <v>1</v>
      </c>
      <c r="O128">
        <v>0.33292039000000001</v>
      </c>
      <c r="P128">
        <v>4.7106400000000003E-3</v>
      </c>
      <c r="Q128">
        <v>0.32368667000000001</v>
      </c>
      <c r="R128">
        <v>0.34215412000000001</v>
      </c>
      <c r="S128">
        <v>10623</v>
      </c>
      <c r="T128">
        <f t="shared" si="9"/>
        <v>1</v>
      </c>
      <c r="U128" t="str">
        <f t="shared" si="10"/>
        <v>FI</v>
      </c>
      <c r="V128" t="str">
        <f t="shared" si="11"/>
        <v>2007</v>
      </c>
    </row>
    <row r="129" spans="1:22">
      <c r="A129" t="s">
        <v>692</v>
      </c>
      <c r="B129">
        <v>20</v>
      </c>
      <c r="C129">
        <v>-1.428429E-2</v>
      </c>
      <c r="D129">
        <v>9.44242E-3</v>
      </c>
      <c r="E129">
        <v>-3.2793200000000002E-2</v>
      </c>
      <c r="F129">
        <v>4.2246300000000001E-3</v>
      </c>
      <c r="G129">
        <v>10623</v>
      </c>
      <c r="H129">
        <f t="shared" si="6"/>
        <v>1</v>
      </c>
      <c r="I129" t="str">
        <f t="shared" si="7"/>
        <v>FI</v>
      </c>
      <c r="J129" t="str">
        <f t="shared" si="8"/>
        <v>2007</v>
      </c>
      <c r="M129" t="s">
        <v>692</v>
      </c>
      <c r="N129">
        <v>20</v>
      </c>
      <c r="O129">
        <v>-1.428429E-2</v>
      </c>
      <c r="P129">
        <v>9.44242E-3</v>
      </c>
      <c r="Q129">
        <v>-3.2793200000000002E-2</v>
      </c>
      <c r="R129">
        <v>4.2246300000000001E-3</v>
      </c>
      <c r="S129">
        <v>10623</v>
      </c>
      <c r="T129">
        <f t="shared" si="9"/>
        <v>1</v>
      </c>
      <c r="U129" t="str">
        <f t="shared" si="10"/>
        <v>FI</v>
      </c>
      <c r="V129" t="str">
        <f t="shared" si="11"/>
        <v>2007</v>
      </c>
    </row>
    <row r="130" spans="1:22" hidden="1">
      <c r="A130" t="s">
        <v>693</v>
      </c>
      <c r="B130">
        <v>0</v>
      </c>
      <c r="C130">
        <v>30221.971000000001</v>
      </c>
      <c r="D130">
        <v>329.35615000000001</v>
      </c>
      <c r="E130">
        <v>29576.37</v>
      </c>
      <c r="F130">
        <v>30867.572</v>
      </c>
      <c r="G130">
        <v>10471</v>
      </c>
      <c r="H130">
        <f t="shared" si="6"/>
        <v>0</v>
      </c>
      <c r="I130" t="str">
        <f t="shared" si="7"/>
        <v>FI</v>
      </c>
      <c r="J130" t="str">
        <f t="shared" si="8"/>
        <v>2008</v>
      </c>
      <c r="M130" t="s">
        <v>693</v>
      </c>
      <c r="N130">
        <v>0</v>
      </c>
      <c r="O130">
        <v>13454.689</v>
      </c>
      <c r="P130">
        <v>3129.0553</v>
      </c>
      <c r="Q130">
        <v>7321.1439</v>
      </c>
      <c r="R130">
        <v>19588.233</v>
      </c>
      <c r="S130">
        <v>10471</v>
      </c>
      <c r="T130">
        <f t="shared" si="9"/>
        <v>0</v>
      </c>
      <c r="U130" t="str">
        <f t="shared" si="10"/>
        <v>FI</v>
      </c>
      <c r="V130" t="str">
        <f t="shared" si="11"/>
        <v>2008</v>
      </c>
    </row>
    <row r="131" spans="1:22" hidden="1">
      <c r="A131" t="s">
        <v>694</v>
      </c>
      <c r="B131">
        <v>1</v>
      </c>
      <c r="C131">
        <v>29172.965</v>
      </c>
      <c r="D131">
        <v>281.56105000000002</v>
      </c>
      <c r="E131">
        <v>28621.052</v>
      </c>
      <c r="F131">
        <v>29724.878000000001</v>
      </c>
      <c r="G131">
        <v>10471</v>
      </c>
      <c r="H131">
        <f t="shared" si="6"/>
        <v>0</v>
      </c>
      <c r="I131" t="str">
        <f t="shared" si="7"/>
        <v>FI</v>
      </c>
      <c r="J131" t="str">
        <f t="shared" si="8"/>
        <v>2008</v>
      </c>
      <c r="M131" t="s">
        <v>694</v>
      </c>
      <c r="N131">
        <v>1</v>
      </c>
      <c r="O131">
        <v>29172.965</v>
      </c>
      <c r="P131">
        <v>281.56105000000002</v>
      </c>
      <c r="Q131">
        <v>28621.052</v>
      </c>
      <c r="R131">
        <v>29724.878000000001</v>
      </c>
      <c r="S131">
        <v>10471</v>
      </c>
      <c r="T131">
        <f t="shared" si="9"/>
        <v>0</v>
      </c>
      <c r="U131" t="str">
        <f t="shared" si="10"/>
        <v>FI</v>
      </c>
      <c r="V131" t="str">
        <f t="shared" si="11"/>
        <v>2008</v>
      </c>
    </row>
    <row r="132" spans="1:22" hidden="1">
      <c r="A132" t="s">
        <v>695</v>
      </c>
      <c r="B132">
        <v>10</v>
      </c>
      <c r="C132">
        <v>1049.0064</v>
      </c>
      <c r="D132">
        <v>419.78401000000002</v>
      </c>
      <c r="E132">
        <v>226.14977999999999</v>
      </c>
      <c r="F132">
        <v>1871.8631</v>
      </c>
      <c r="G132">
        <v>10471</v>
      </c>
      <c r="H132">
        <f t="shared" si="6"/>
        <v>0</v>
      </c>
      <c r="I132" t="str">
        <f t="shared" si="7"/>
        <v>FI</v>
      </c>
      <c r="J132" t="str">
        <f t="shared" si="8"/>
        <v>2008</v>
      </c>
      <c r="M132" t="s">
        <v>695</v>
      </c>
      <c r="N132">
        <v>10</v>
      </c>
      <c r="O132">
        <v>-15718.276</v>
      </c>
      <c r="P132">
        <v>3141.6976</v>
      </c>
      <c r="Q132">
        <v>-21876.601999999999</v>
      </c>
      <c r="R132">
        <v>-9559.9501999999993</v>
      </c>
      <c r="S132">
        <v>10471</v>
      </c>
      <c r="T132">
        <f t="shared" si="9"/>
        <v>0</v>
      </c>
      <c r="U132" t="str">
        <f t="shared" si="10"/>
        <v>FI</v>
      </c>
      <c r="V132" t="str">
        <f t="shared" si="11"/>
        <v>2008</v>
      </c>
    </row>
    <row r="133" spans="1:22" hidden="1">
      <c r="A133" t="s">
        <v>696</v>
      </c>
      <c r="B133">
        <v>11</v>
      </c>
      <c r="C133">
        <v>1.0359582000000001</v>
      </c>
      <c r="D133">
        <v>1.460786E-2</v>
      </c>
      <c r="E133">
        <v>1.0073240000000001</v>
      </c>
      <c r="F133">
        <v>1.0645924</v>
      </c>
      <c r="G133">
        <v>10471</v>
      </c>
      <c r="H133">
        <f t="shared" ref="H133:H196" si="12">IFERROR(IF(FIND(H$2, A133)&gt;0,1,0), 0)</f>
        <v>0</v>
      </c>
      <c r="I133" t="str">
        <f t="shared" ref="I133:I196" si="13">LEFT(A133,2)</f>
        <v>FI</v>
      </c>
      <c r="J133" t="str">
        <f t="shared" ref="J133:J196" si="14">RIGHT(LEFT(A133,7), 4)</f>
        <v>2008</v>
      </c>
      <c r="M133" t="s">
        <v>696</v>
      </c>
      <c r="N133">
        <v>11</v>
      </c>
      <c r="O133">
        <v>0.46120401999999999</v>
      </c>
      <c r="P133">
        <v>0.10735106</v>
      </c>
      <c r="Q133">
        <v>0.25077548</v>
      </c>
      <c r="R133">
        <v>0.67163256000000005</v>
      </c>
      <c r="S133">
        <v>10471</v>
      </c>
      <c r="T133">
        <f t="shared" ref="T133:T196" si="15">IFERROR(IF(FIND(T$2, M133)&gt;0,1,0), 0)</f>
        <v>0</v>
      </c>
      <c r="U133" t="str">
        <f t="shared" ref="U133:U196" si="16">LEFT(M133,2)</f>
        <v>FI</v>
      </c>
      <c r="V133" t="str">
        <f t="shared" ref="V133:V196" si="17">RIGHT(LEFT(M133,7), 4)</f>
        <v>2008</v>
      </c>
    </row>
    <row r="134" spans="1:22" hidden="1">
      <c r="A134" t="s">
        <v>697</v>
      </c>
      <c r="B134">
        <v>0</v>
      </c>
      <c r="C134">
        <v>0.34994968999999998</v>
      </c>
      <c r="D134">
        <v>5.0773600000000004E-3</v>
      </c>
      <c r="E134">
        <v>0.33999709</v>
      </c>
      <c r="F134">
        <v>0.35990229000000001</v>
      </c>
      <c r="G134">
        <v>10471</v>
      </c>
      <c r="H134">
        <f t="shared" si="12"/>
        <v>1</v>
      </c>
      <c r="I134" t="str">
        <f t="shared" si="13"/>
        <v>FI</v>
      </c>
      <c r="J134" t="str">
        <f t="shared" si="14"/>
        <v>2008</v>
      </c>
      <c r="M134" t="s">
        <v>697</v>
      </c>
      <c r="N134">
        <v>0</v>
      </c>
      <c r="O134">
        <v>0.34994968999999998</v>
      </c>
      <c r="P134">
        <v>5.0773600000000004E-3</v>
      </c>
      <c r="Q134">
        <v>0.33999709</v>
      </c>
      <c r="R134">
        <v>0.35990229000000001</v>
      </c>
      <c r="S134">
        <v>10471</v>
      </c>
      <c r="T134">
        <f t="shared" si="15"/>
        <v>1</v>
      </c>
      <c r="U134" t="str">
        <f t="shared" si="16"/>
        <v>FI</v>
      </c>
      <c r="V134" t="str">
        <f t="shared" si="17"/>
        <v>2008</v>
      </c>
    </row>
    <row r="135" spans="1:22" hidden="1">
      <c r="A135" t="s">
        <v>698</v>
      </c>
      <c r="B135">
        <v>1</v>
      </c>
      <c r="C135">
        <v>0.33559907</v>
      </c>
      <c r="D135">
        <v>4.5703499999999999E-3</v>
      </c>
      <c r="E135">
        <v>0.32664031999999998</v>
      </c>
      <c r="F135">
        <v>0.34455782000000001</v>
      </c>
      <c r="G135">
        <v>10471</v>
      </c>
      <c r="H135">
        <f t="shared" si="12"/>
        <v>1</v>
      </c>
      <c r="I135" t="str">
        <f t="shared" si="13"/>
        <v>FI</v>
      </c>
      <c r="J135" t="str">
        <f t="shared" si="14"/>
        <v>2008</v>
      </c>
      <c r="M135" t="s">
        <v>698</v>
      </c>
      <c r="N135">
        <v>1</v>
      </c>
      <c r="O135">
        <v>0.33559907</v>
      </c>
      <c r="P135">
        <v>4.5703499999999999E-3</v>
      </c>
      <c r="Q135">
        <v>0.32664031999999998</v>
      </c>
      <c r="R135">
        <v>0.34455782000000001</v>
      </c>
      <c r="S135">
        <v>10471</v>
      </c>
      <c r="T135">
        <f t="shared" si="15"/>
        <v>1</v>
      </c>
      <c r="U135" t="str">
        <f t="shared" si="16"/>
        <v>FI</v>
      </c>
      <c r="V135" t="str">
        <f t="shared" si="17"/>
        <v>2008</v>
      </c>
    </row>
    <row r="136" spans="1:22">
      <c r="A136" t="s">
        <v>699</v>
      </c>
      <c r="B136">
        <v>20</v>
      </c>
      <c r="C136">
        <v>-1.435062E-2</v>
      </c>
      <c r="D136">
        <v>6.7430800000000003E-3</v>
      </c>
      <c r="E136">
        <v>-2.7568349999999998E-2</v>
      </c>
      <c r="F136">
        <v>-1.1329000000000001E-3</v>
      </c>
      <c r="G136">
        <v>10471</v>
      </c>
      <c r="H136">
        <f t="shared" si="12"/>
        <v>1</v>
      </c>
      <c r="I136" t="str">
        <f t="shared" si="13"/>
        <v>FI</v>
      </c>
      <c r="J136" t="str">
        <f t="shared" si="14"/>
        <v>2008</v>
      </c>
      <c r="M136" t="s">
        <v>699</v>
      </c>
      <c r="N136">
        <v>20</v>
      </c>
      <c r="O136">
        <v>-1.435062E-2</v>
      </c>
      <c r="P136">
        <v>6.7430800000000003E-3</v>
      </c>
      <c r="Q136">
        <v>-2.7568349999999998E-2</v>
      </c>
      <c r="R136">
        <v>-1.1329000000000001E-3</v>
      </c>
      <c r="S136">
        <v>10471</v>
      </c>
      <c r="T136">
        <f t="shared" si="15"/>
        <v>1</v>
      </c>
      <c r="U136" t="str">
        <f t="shared" si="16"/>
        <v>FI</v>
      </c>
      <c r="V136" t="str">
        <f t="shared" si="17"/>
        <v>2008</v>
      </c>
    </row>
    <row r="137" spans="1:22" hidden="1">
      <c r="A137" t="s">
        <v>700</v>
      </c>
      <c r="B137">
        <v>0</v>
      </c>
      <c r="C137">
        <v>32175.536</v>
      </c>
      <c r="D137">
        <v>332.01821999999999</v>
      </c>
      <c r="E137">
        <v>31524.715</v>
      </c>
      <c r="F137">
        <v>32826.358</v>
      </c>
      <c r="G137">
        <v>10136</v>
      </c>
      <c r="H137">
        <f t="shared" si="12"/>
        <v>0</v>
      </c>
      <c r="I137" t="str">
        <f t="shared" si="13"/>
        <v>FI</v>
      </c>
      <c r="J137" t="str">
        <f t="shared" si="14"/>
        <v>2009</v>
      </c>
      <c r="M137" t="s">
        <v>700</v>
      </c>
      <c r="N137">
        <v>0</v>
      </c>
      <c r="O137">
        <v>19642.643</v>
      </c>
      <c r="P137">
        <v>3592.3796000000002</v>
      </c>
      <c r="Q137">
        <v>12600.868</v>
      </c>
      <c r="R137">
        <v>26684.419000000002</v>
      </c>
      <c r="S137">
        <v>10136</v>
      </c>
      <c r="T137">
        <f t="shared" si="15"/>
        <v>0</v>
      </c>
      <c r="U137" t="str">
        <f t="shared" si="16"/>
        <v>FI</v>
      </c>
      <c r="V137" t="str">
        <f t="shared" si="17"/>
        <v>2009</v>
      </c>
    </row>
    <row r="138" spans="1:22" hidden="1">
      <c r="A138" t="s">
        <v>701</v>
      </c>
      <c r="B138">
        <v>1</v>
      </c>
      <c r="C138">
        <v>31688.882000000001</v>
      </c>
      <c r="D138">
        <v>303.98651000000001</v>
      </c>
      <c r="E138">
        <v>31093.008000000002</v>
      </c>
      <c r="F138">
        <v>32284.755000000001</v>
      </c>
      <c r="G138">
        <v>10136</v>
      </c>
      <c r="H138">
        <f t="shared" si="12"/>
        <v>0</v>
      </c>
      <c r="I138" t="str">
        <f t="shared" si="13"/>
        <v>FI</v>
      </c>
      <c r="J138" t="str">
        <f t="shared" si="14"/>
        <v>2009</v>
      </c>
      <c r="M138" t="s">
        <v>701</v>
      </c>
      <c r="N138">
        <v>1</v>
      </c>
      <c r="O138">
        <v>31688.882000000001</v>
      </c>
      <c r="P138">
        <v>303.98651000000001</v>
      </c>
      <c r="Q138">
        <v>31093.008000000002</v>
      </c>
      <c r="R138">
        <v>32284.755000000001</v>
      </c>
      <c r="S138">
        <v>10136</v>
      </c>
      <c r="T138">
        <f t="shared" si="15"/>
        <v>0</v>
      </c>
      <c r="U138" t="str">
        <f t="shared" si="16"/>
        <v>FI</v>
      </c>
      <c r="V138" t="str">
        <f t="shared" si="17"/>
        <v>2009</v>
      </c>
    </row>
    <row r="139" spans="1:22" hidden="1">
      <c r="A139" t="s">
        <v>702</v>
      </c>
      <c r="B139">
        <v>10</v>
      </c>
      <c r="C139">
        <v>486.65433000000002</v>
      </c>
      <c r="D139">
        <v>434.23556000000002</v>
      </c>
      <c r="E139">
        <v>-364.53338000000002</v>
      </c>
      <c r="F139">
        <v>1337.8420000000001</v>
      </c>
      <c r="G139">
        <v>10136</v>
      </c>
      <c r="H139">
        <f t="shared" si="12"/>
        <v>0</v>
      </c>
      <c r="I139" t="str">
        <f t="shared" si="13"/>
        <v>FI</v>
      </c>
      <c r="J139" t="str">
        <f t="shared" si="14"/>
        <v>2009</v>
      </c>
      <c r="M139" t="s">
        <v>702</v>
      </c>
      <c r="N139">
        <v>10</v>
      </c>
      <c r="O139">
        <v>-12046.239</v>
      </c>
      <c r="P139">
        <v>3605.2183</v>
      </c>
      <c r="Q139">
        <v>-19113.18</v>
      </c>
      <c r="R139">
        <v>-4979.2965999999997</v>
      </c>
      <c r="S139">
        <v>10136</v>
      </c>
      <c r="T139">
        <f t="shared" si="15"/>
        <v>0</v>
      </c>
      <c r="U139" t="str">
        <f t="shared" si="16"/>
        <v>FI</v>
      </c>
      <c r="V139" t="str">
        <f t="shared" si="17"/>
        <v>2009</v>
      </c>
    </row>
    <row r="140" spans="1:22" hidden="1">
      <c r="A140" t="s">
        <v>703</v>
      </c>
      <c r="B140">
        <v>11</v>
      </c>
      <c r="C140">
        <v>1.0153573</v>
      </c>
      <c r="D140">
        <v>1.379882E-2</v>
      </c>
      <c r="E140">
        <v>0.98830883999999997</v>
      </c>
      <c r="F140">
        <v>1.0424057</v>
      </c>
      <c r="G140">
        <v>10136</v>
      </c>
      <c r="H140">
        <f t="shared" si="12"/>
        <v>0</v>
      </c>
      <c r="I140" t="str">
        <f t="shared" si="13"/>
        <v>FI</v>
      </c>
      <c r="J140" t="str">
        <f t="shared" si="14"/>
        <v>2009</v>
      </c>
      <c r="M140" t="s">
        <v>703</v>
      </c>
      <c r="N140">
        <v>11</v>
      </c>
      <c r="O140">
        <v>0.61985915000000003</v>
      </c>
      <c r="P140">
        <v>0.11351988</v>
      </c>
      <c r="Q140">
        <v>0.39733770000000002</v>
      </c>
      <c r="R140">
        <v>0.84238058999999998</v>
      </c>
      <c r="S140">
        <v>10136</v>
      </c>
      <c r="T140">
        <f t="shared" si="15"/>
        <v>0</v>
      </c>
      <c r="U140" t="str">
        <f t="shared" si="16"/>
        <v>FI</v>
      </c>
      <c r="V140" t="str">
        <f t="shared" si="17"/>
        <v>2009</v>
      </c>
    </row>
    <row r="141" spans="1:22" hidden="1">
      <c r="A141" t="s">
        <v>704</v>
      </c>
      <c r="B141">
        <v>0</v>
      </c>
      <c r="C141">
        <v>0.33325310000000002</v>
      </c>
      <c r="D141">
        <v>4.9146099999999998E-3</v>
      </c>
      <c r="E141">
        <v>0.32361949000000001</v>
      </c>
      <c r="F141">
        <v>0.34288671999999998</v>
      </c>
      <c r="G141">
        <v>10136</v>
      </c>
      <c r="H141">
        <f t="shared" si="12"/>
        <v>1</v>
      </c>
      <c r="I141" t="str">
        <f t="shared" si="13"/>
        <v>FI</v>
      </c>
      <c r="J141" t="str">
        <f t="shared" si="14"/>
        <v>2009</v>
      </c>
      <c r="M141" t="s">
        <v>704</v>
      </c>
      <c r="N141">
        <v>0</v>
      </c>
      <c r="O141">
        <v>0.33325310000000002</v>
      </c>
      <c r="P141">
        <v>4.9146099999999998E-3</v>
      </c>
      <c r="Q141">
        <v>0.32361949000000001</v>
      </c>
      <c r="R141">
        <v>0.34288671999999998</v>
      </c>
      <c r="S141">
        <v>10136</v>
      </c>
      <c r="T141">
        <f t="shared" si="15"/>
        <v>1</v>
      </c>
      <c r="U141" t="str">
        <f t="shared" si="16"/>
        <v>FI</v>
      </c>
      <c r="V141" t="str">
        <f t="shared" si="17"/>
        <v>2009</v>
      </c>
    </row>
    <row r="142" spans="1:22" hidden="1">
      <c r="A142" t="s">
        <v>705</v>
      </c>
      <c r="B142">
        <v>1</v>
      </c>
      <c r="C142">
        <v>0.31608281999999999</v>
      </c>
      <c r="D142">
        <v>4.6812399999999997E-3</v>
      </c>
      <c r="E142">
        <v>0.30690666</v>
      </c>
      <c r="F142">
        <v>0.32525897999999998</v>
      </c>
      <c r="G142">
        <v>10136</v>
      </c>
      <c r="H142">
        <f t="shared" si="12"/>
        <v>1</v>
      </c>
      <c r="I142" t="str">
        <f t="shared" si="13"/>
        <v>FI</v>
      </c>
      <c r="J142" t="str">
        <f t="shared" si="14"/>
        <v>2009</v>
      </c>
      <c r="M142" t="s">
        <v>705</v>
      </c>
      <c r="N142">
        <v>1</v>
      </c>
      <c r="O142">
        <v>0.31608281999999999</v>
      </c>
      <c r="P142">
        <v>4.6812399999999997E-3</v>
      </c>
      <c r="Q142">
        <v>0.30690666</v>
      </c>
      <c r="R142">
        <v>0.32525897999999998</v>
      </c>
      <c r="S142">
        <v>10136</v>
      </c>
      <c r="T142">
        <f t="shared" si="15"/>
        <v>1</v>
      </c>
      <c r="U142" t="str">
        <f t="shared" si="16"/>
        <v>FI</v>
      </c>
      <c r="V142" t="str">
        <f t="shared" si="17"/>
        <v>2009</v>
      </c>
    </row>
    <row r="143" spans="1:22">
      <c r="A143" t="s">
        <v>706</v>
      </c>
      <c r="B143">
        <v>20</v>
      </c>
      <c r="C143">
        <v>-1.717028E-2</v>
      </c>
      <c r="D143">
        <v>6.6628499999999997E-3</v>
      </c>
      <c r="E143">
        <v>-3.0230799999999999E-2</v>
      </c>
      <c r="F143">
        <v>-4.1097699999999996E-3</v>
      </c>
      <c r="G143">
        <v>10136</v>
      </c>
      <c r="H143">
        <f t="shared" si="12"/>
        <v>1</v>
      </c>
      <c r="I143" t="str">
        <f t="shared" si="13"/>
        <v>FI</v>
      </c>
      <c r="J143" t="str">
        <f t="shared" si="14"/>
        <v>2009</v>
      </c>
      <c r="M143" t="s">
        <v>706</v>
      </c>
      <c r="N143">
        <v>20</v>
      </c>
      <c r="O143">
        <v>-1.717028E-2</v>
      </c>
      <c r="P143">
        <v>6.6628499999999997E-3</v>
      </c>
      <c r="Q143">
        <v>-3.0230799999999999E-2</v>
      </c>
      <c r="R143">
        <v>-4.1097699999999996E-3</v>
      </c>
      <c r="S143">
        <v>10136</v>
      </c>
      <c r="T143">
        <f t="shared" si="15"/>
        <v>1</v>
      </c>
      <c r="U143" t="str">
        <f t="shared" si="16"/>
        <v>FI</v>
      </c>
      <c r="V143" t="str">
        <f t="shared" si="17"/>
        <v>2009</v>
      </c>
    </row>
    <row r="144" spans="1:22" hidden="1">
      <c r="A144" t="s">
        <v>707</v>
      </c>
      <c r="B144">
        <v>0</v>
      </c>
      <c r="C144">
        <v>32296.241000000002</v>
      </c>
      <c r="D144">
        <v>338.452</v>
      </c>
      <c r="E144">
        <v>31632.813999999998</v>
      </c>
      <c r="F144">
        <v>32959.667999999998</v>
      </c>
      <c r="G144">
        <v>10988</v>
      </c>
      <c r="H144">
        <f t="shared" si="12"/>
        <v>0</v>
      </c>
      <c r="I144" t="str">
        <f t="shared" si="13"/>
        <v>FI</v>
      </c>
      <c r="J144" t="str">
        <f t="shared" si="14"/>
        <v>2010</v>
      </c>
      <c r="M144" t="s">
        <v>707</v>
      </c>
      <c r="N144">
        <v>0</v>
      </c>
      <c r="O144">
        <v>26708.883999999998</v>
      </c>
      <c r="P144">
        <v>1744.7509</v>
      </c>
      <c r="Q144">
        <v>23288.858</v>
      </c>
      <c r="R144">
        <v>30128.909</v>
      </c>
      <c r="S144">
        <v>10988</v>
      </c>
      <c r="T144">
        <f t="shared" si="15"/>
        <v>0</v>
      </c>
      <c r="U144" t="str">
        <f t="shared" si="16"/>
        <v>FI</v>
      </c>
      <c r="V144" t="str">
        <f t="shared" si="17"/>
        <v>2010</v>
      </c>
    </row>
    <row r="145" spans="1:22" hidden="1">
      <c r="A145" t="s">
        <v>708</v>
      </c>
      <c r="B145">
        <v>1</v>
      </c>
      <c r="C145">
        <v>32494.244999999999</v>
      </c>
      <c r="D145">
        <v>295.42869000000002</v>
      </c>
      <c r="E145">
        <v>31915.151999999998</v>
      </c>
      <c r="F145">
        <v>33073.338000000003</v>
      </c>
      <c r="G145">
        <v>10988</v>
      </c>
      <c r="H145">
        <f t="shared" si="12"/>
        <v>0</v>
      </c>
      <c r="I145" t="str">
        <f t="shared" si="13"/>
        <v>FI</v>
      </c>
      <c r="J145" t="str">
        <f t="shared" si="14"/>
        <v>2010</v>
      </c>
      <c r="M145" t="s">
        <v>708</v>
      </c>
      <c r="N145">
        <v>1</v>
      </c>
      <c r="O145">
        <v>32494.244999999999</v>
      </c>
      <c r="P145">
        <v>295.42869000000002</v>
      </c>
      <c r="Q145">
        <v>31915.151999999998</v>
      </c>
      <c r="R145">
        <v>33073.338000000003</v>
      </c>
      <c r="S145">
        <v>10988</v>
      </c>
      <c r="T145">
        <f t="shared" si="15"/>
        <v>0</v>
      </c>
      <c r="U145" t="str">
        <f t="shared" si="16"/>
        <v>FI</v>
      </c>
      <c r="V145" t="str">
        <f t="shared" si="17"/>
        <v>2010</v>
      </c>
    </row>
    <row r="146" spans="1:22" hidden="1">
      <c r="A146" t="s">
        <v>709</v>
      </c>
      <c r="B146">
        <v>10</v>
      </c>
      <c r="C146">
        <v>-198.00391999999999</v>
      </c>
      <c r="D146">
        <v>429.33611999999999</v>
      </c>
      <c r="E146">
        <v>-1039.58</v>
      </c>
      <c r="F146">
        <v>643.57209999999998</v>
      </c>
      <c r="G146">
        <v>10988</v>
      </c>
      <c r="H146">
        <f t="shared" si="12"/>
        <v>0</v>
      </c>
      <c r="I146" t="str">
        <f t="shared" si="13"/>
        <v>FI</v>
      </c>
      <c r="J146" t="str">
        <f t="shared" si="14"/>
        <v>2010</v>
      </c>
      <c r="M146" t="s">
        <v>709</v>
      </c>
      <c r="N146">
        <v>10</v>
      </c>
      <c r="O146">
        <v>-5785.3613999999998</v>
      </c>
      <c r="P146">
        <v>1769.5857000000001</v>
      </c>
      <c r="Q146">
        <v>-9254.0678000000007</v>
      </c>
      <c r="R146">
        <v>-2316.6549</v>
      </c>
      <c r="S146">
        <v>10988</v>
      </c>
      <c r="T146">
        <f t="shared" si="15"/>
        <v>0</v>
      </c>
      <c r="U146" t="str">
        <f t="shared" si="16"/>
        <v>FI</v>
      </c>
      <c r="V146" t="str">
        <f t="shared" si="17"/>
        <v>2010</v>
      </c>
    </row>
    <row r="147" spans="1:22" hidden="1">
      <c r="A147" t="s">
        <v>710</v>
      </c>
      <c r="B147">
        <v>11</v>
      </c>
      <c r="C147">
        <v>0.99390648999999998</v>
      </c>
      <c r="D147">
        <v>1.317845E-2</v>
      </c>
      <c r="E147">
        <v>0.96807434999999997</v>
      </c>
      <c r="F147">
        <v>1.0197385999999999</v>
      </c>
      <c r="G147">
        <v>10988</v>
      </c>
      <c r="H147">
        <f t="shared" si="12"/>
        <v>0</v>
      </c>
      <c r="I147" t="str">
        <f t="shared" si="13"/>
        <v>FI</v>
      </c>
      <c r="J147" t="str">
        <f t="shared" si="14"/>
        <v>2010</v>
      </c>
      <c r="M147" t="s">
        <v>710</v>
      </c>
      <c r="N147">
        <v>11</v>
      </c>
      <c r="O147">
        <v>0.82195735000000003</v>
      </c>
      <c r="P147">
        <v>5.421169E-2</v>
      </c>
      <c r="Q147">
        <v>0.71569267999999997</v>
      </c>
      <c r="R147">
        <v>0.92822201999999998</v>
      </c>
      <c r="S147">
        <v>10988</v>
      </c>
      <c r="T147">
        <f t="shared" si="15"/>
        <v>0</v>
      </c>
      <c r="U147" t="str">
        <f t="shared" si="16"/>
        <v>FI</v>
      </c>
      <c r="V147" t="str">
        <f t="shared" si="17"/>
        <v>2010</v>
      </c>
    </row>
    <row r="148" spans="1:22" hidden="1">
      <c r="A148" t="s">
        <v>711</v>
      </c>
      <c r="B148">
        <v>0</v>
      </c>
      <c r="C148">
        <v>0.32938897</v>
      </c>
      <c r="D148">
        <v>5.2514500000000004E-3</v>
      </c>
      <c r="E148">
        <v>0.31909517999999998</v>
      </c>
      <c r="F148">
        <v>0.33968277000000002</v>
      </c>
      <c r="G148">
        <v>10988</v>
      </c>
      <c r="H148">
        <f t="shared" si="12"/>
        <v>1</v>
      </c>
      <c r="I148" t="str">
        <f t="shared" si="13"/>
        <v>FI</v>
      </c>
      <c r="J148" t="str">
        <f t="shared" si="14"/>
        <v>2010</v>
      </c>
      <c r="M148" t="s">
        <v>711</v>
      </c>
      <c r="N148">
        <v>0</v>
      </c>
      <c r="O148">
        <v>0.32938897</v>
      </c>
      <c r="P148">
        <v>5.2514500000000004E-3</v>
      </c>
      <c r="Q148">
        <v>0.31909517999999998</v>
      </c>
      <c r="R148">
        <v>0.33968277000000002</v>
      </c>
      <c r="S148">
        <v>10988</v>
      </c>
      <c r="T148">
        <f t="shared" si="15"/>
        <v>1</v>
      </c>
      <c r="U148" t="str">
        <f t="shared" si="16"/>
        <v>FI</v>
      </c>
      <c r="V148" t="str">
        <f t="shared" si="17"/>
        <v>2010</v>
      </c>
    </row>
    <row r="149" spans="1:22" hidden="1">
      <c r="A149" t="s">
        <v>712</v>
      </c>
      <c r="B149">
        <v>1</v>
      </c>
      <c r="C149">
        <v>0.30952656000000001</v>
      </c>
      <c r="D149">
        <v>4.3276399999999998E-3</v>
      </c>
      <c r="E149">
        <v>0.30104360000000002</v>
      </c>
      <c r="F149">
        <v>0.31800952999999998</v>
      </c>
      <c r="G149">
        <v>10988</v>
      </c>
      <c r="H149">
        <f t="shared" si="12"/>
        <v>1</v>
      </c>
      <c r="I149" t="str">
        <f t="shared" si="13"/>
        <v>FI</v>
      </c>
      <c r="J149" t="str">
        <f t="shared" si="14"/>
        <v>2010</v>
      </c>
      <c r="M149" t="s">
        <v>712</v>
      </c>
      <c r="N149">
        <v>1</v>
      </c>
      <c r="O149">
        <v>0.30952656000000001</v>
      </c>
      <c r="P149">
        <v>4.3276399999999998E-3</v>
      </c>
      <c r="Q149">
        <v>0.30104360000000002</v>
      </c>
      <c r="R149">
        <v>0.31800952999999998</v>
      </c>
      <c r="S149">
        <v>10988</v>
      </c>
      <c r="T149">
        <f t="shared" si="15"/>
        <v>1</v>
      </c>
      <c r="U149" t="str">
        <f t="shared" si="16"/>
        <v>FI</v>
      </c>
      <c r="V149" t="str">
        <f t="shared" si="17"/>
        <v>2010</v>
      </c>
    </row>
    <row r="150" spans="1:22">
      <c r="A150" t="s">
        <v>713</v>
      </c>
      <c r="B150">
        <v>20</v>
      </c>
      <c r="C150">
        <v>-1.986241E-2</v>
      </c>
      <c r="D150">
        <v>6.6855999999999999E-3</v>
      </c>
      <c r="E150">
        <v>-3.2967400000000001E-2</v>
      </c>
      <c r="F150">
        <v>-6.7574200000000001E-3</v>
      </c>
      <c r="G150">
        <v>10988</v>
      </c>
      <c r="H150">
        <f t="shared" si="12"/>
        <v>1</v>
      </c>
      <c r="I150" t="str">
        <f t="shared" si="13"/>
        <v>FI</v>
      </c>
      <c r="J150" t="str">
        <f t="shared" si="14"/>
        <v>2010</v>
      </c>
      <c r="M150" t="s">
        <v>713</v>
      </c>
      <c r="N150">
        <v>20</v>
      </c>
      <c r="O150">
        <v>-1.986241E-2</v>
      </c>
      <c r="P150">
        <v>6.6855999999999999E-3</v>
      </c>
      <c r="Q150">
        <v>-3.2967400000000001E-2</v>
      </c>
      <c r="R150">
        <v>-6.7574200000000001E-3</v>
      </c>
      <c r="S150">
        <v>10988</v>
      </c>
      <c r="T150">
        <f t="shared" si="15"/>
        <v>1</v>
      </c>
      <c r="U150" t="str">
        <f t="shared" si="16"/>
        <v>FI</v>
      </c>
      <c r="V150" t="str">
        <f t="shared" si="17"/>
        <v>2010</v>
      </c>
    </row>
    <row r="151" spans="1:22" hidden="1">
      <c r="A151" t="s">
        <v>714</v>
      </c>
      <c r="B151">
        <v>0</v>
      </c>
      <c r="C151">
        <v>33400.51</v>
      </c>
      <c r="D151">
        <v>356.27188999999998</v>
      </c>
      <c r="E151">
        <v>32702.138999999999</v>
      </c>
      <c r="F151">
        <v>34098.879999999997</v>
      </c>
      <c r="G151">
        <v>9350</v>
      </c>
      <c r="H151">
        <f t="shared" si="12"/>
        <v>0</v>
      </c>
      <c r="I151" t="str">
        <f t="shared" si="13"/>
        <v>FI</v>
      </c>
      <c r="J151" t="str">
        <f t="shared" si="14"/>
        <v>2011</v>
      </c>
      <c r="M151" t="s">
        <v>714</v>
      </c>
      <c r="N151">
        <v>0</v>
      </c>
      <c r="O151">
        <v>32085.116000000002</v>
      </c>
      <c r="P151">
        <v>3559.4870999999998</v>
      </c>
      <c r="Q151">
        <v>25107.745999999999</v>
      </c>
      <c r="R151">
        <v>39062.485999999997</v>
      </c>
      <c r="S151">
        <v>9350</v>
      </c>
      <c r="T151">
        <f t="shared" si="15"/>
        <v>0</v>
      </c>
      <c r="U151" t="str">
        <f t="shared" si="16"/>
        <v>FI</v>
      </c>
      <c r="V151" t="str">
        <f t="shared" si="17"/>
        <v>2011</v>
      </c>
    </row>
    <row r="152" spans="1:22" hidden="1">
      <c r="A152" t="s">
        <v>715</v>
      </c>
      <c r="B152">
        <v>1</v>
      </c>
      <c r="C152">
        <v>33376.099000000002</v>
      </c>
      <c r="D152">
        <v>331.73219999999998</v>
      </c>
      <c r="E152">
        <v>32725.831999999999</v>
      </c>
      <c r="F152">
        <v>34026.366000000002</v>
      </c>
      <c r="G152">
        <v>9350</v>
      </c>
      <c r="H152">
        <f t="shared" si="12"/>
        <v>0</v>
      </c>
      <c r="I152" t="str">
        <f t="shared" si="13"/>
        <v>FI</v>
      </c>
      <c r="J152" t="str">
        <f t="shared" si="14"/>
        <v>2011</v>
      </c>
      <c r="M152" t="s">
        <v>715</v>
      </c>
      <c r="N152">
        <v>1</v>
      </c>
      <c r="O152">
        <v>33376.099000000002</v>
      </c>
      <c r="P152">
        <v>331.73219999999998</v>
      </c>
      <c r="Q152">
        <v>32725.831999999999</v>
      </c>
      <c r="R152">
        <v>34026.366000000002</v>
      </c>
      <c r="S152">
        <v>9350</v>
      </c>
      <c r="T152">
        <f t="shared" si="15"/>
        <v>0</v>
      </c>
      <c r="U152" t="str">
        <f t="shared" si="16"/>
        <v>FI</v>
      </c>
      <c r="V152" t="str">
        <f t="shared" si="17"/>
        <v>2011</v>
      </c>
    </row>
    <row r="153" spans="1:22" hidden="1">
      <c r="A153" t="s">
        <v>716</v>
      </c>
      <c r="B153">
        <v>10</v>
      </c>
      <c r="C153">
        <v>24.410663</v>
      </c>
      <c r="D153">
        <v>468.66287999999997</v>
      </c>
      <c r="E153">
        <v>-894.27062999999998</v>
      </c>
      <c r="F153">
        <v>943.09195999999997</v>
      </c>
      <c r="G153">
        <v>9350</v>
      </c>
      <c r="H153">
        <f t="shared" si="12"/>
        <v>0</v>
      </c>
      <c r="I153" t="str">
        <f t="shared" si="13"/>
        <v>FI</v>
      </c>
      <c r="J153" t="str">
        <f t="shared" si="14"/>
        <v>2011</v>
      </c>
      <c r="M153" t="s">
        <v>716</v>
      </c>
      <c r="N153">
        <v>10</v>
      </c>
      <c r="O153">
        <v>-1290.9831999999999</v>
      </c>
      <c r="P153">
        <v>3574.9119000000001</v>
      </c>
      <c r="Q153">
        <v>-8298.5887999999995</v>
      </c>
      <c r="R153">
        <v>5716.6225000000004</v>
      </c>
      <c r="S153">
        <v>9350</v>
      </c>
      <c r="T153">
        <f t="shared" si="15"/>
        <v>0</v>
      </c>
      <c r="U153" t="str">
        <f t="shared" si="16"/>
        <v>FI</v>
      </c>
      <c r="V153" t="str">
        <f t="shared" si="17"/>
        <v>2011</v>
      </c>
    </row>
    <row r="154" spans="1:22" hidden="1">
      <c r="A154" t="s">
        <v>717</v>
      </c>
      <c r="B154">
        <v>11</v>
      </c>
      <c r="C154">
        <v>1.0007314</v>
      </c>
      <c r="D154">
        <v>1.4046609999999999E-2</v>
      </c>
      <c r="E154">
        <v>0.97319696</v>
      </c>
      <c r="F154">
        <v>1.0282658</v>
      </c>
      <c r="G154">
        <v>9350</v>
      </c>
      <c r="H154">
        <f t="shared" si="12"/>
        <v>0</v>
      </c>
      <c r="I154" t="str">
        <f t="shared" si="13"/>
        <v>FI</v>
      </c>
      <c r="J154" t="str">
        <f t="shared" si="14"/>
        <v>2011</v>
      </c>
      <c r="M154" t="s">
        <v>717</v>
      </c>
      <c r="N154">
        <v>11</v>
      </c>
      <c r="O154">
        <v>0.96132013000000005</v>
      </c>
      <c r="P154">
        <v>0.10707495</v>
      </c>
      <c r="Q154">
        <v>0.75142991999999997</v>
      </c>
      <c r="R154">
        <v>1.1712103</v>
      </c>
      <c r="S154">
        <v>9350</v>
      </c>
      <c r="T154">
        <f t="shared" si="15"/>
        <v>0</v>
      </c>
      <c r="U154" t="str">
        <f t="shared" si="16"/>
        <v>FI</v>
      </c>
      <c r="V154" t="str">
        <f t="shared" si="17"/>
        <v>2011</v>
      </c>
    </row>
    <row r="155" spans="1:22" hidden="1">
      <c r="A155" t="s">
        <v>718</v>
      </c>
      <c r="B155">
        <v>0</v>
      </c>
      <c r="C155">
        <v>0.32700342999999998</v>
      </c>
      <c r="D155">
        <v>5.2841499999999996E-3</v>
      </c>
      <c r="E155">
        <v>0.31664534999999999</v>
      </c>
      <c r="F155">
        <v>0.33736150999999998</v>
      </c>
      <c r="G155">
        <v>9350</v>
      </c>
      <c r="H155">
        <f t="shared" si="12"/>
        <v>1</v>
      </c>
      <c r="I155" t="str">
        <f t="shared" si="13"/>
        <v>FI</v>
      </c>
      <c r="J155" t="str">
        <f t="shared" si="14"/>
        <v>2011</v>
      </c>
      <c r="M155" t="s">
        <v>718</v>
      </c>
      <c r="N155">
        <v>0</v>
      </c>
      <c r="O155">
        <v>0.32700342999999998</v>
      </c>
      <c r="P155">
        <v>5.2841499999999996E-3</v>
      </c>
      <c r="Q155">
        <v>0.31664534999999999</v>
      </c>
      <c r="R155">
        <v>0.33736150999999998</v>
      </c>
      <c r="S155">
        <v>9350</v>
      </c>
      <c r="T155">
        <f t="shared" si="15"/>
        <v>1</v>
      </c>
      <c r="U155" t="str">
        <f t="shared" si="16"/>
        <v>FI</v>
      </c>
      <c r="V155" t="str">
        <f t="shared" si="17"/>
        <v>2011</v>
      </c>
    </row>
    <row r="156" spans="1:22" hidden="1">
      <c r="A156" t="s">
        <v>719</v>
      </c>
      <c r="B156">
        <v>1</v>
      </c>
      <c r="C156">
        <v>0.31343464999999998</v>
      </c>
      <c r="D156">
        <v>4.6590800000000003E-3</v>
      </c>
      <c r="E156">
        <v>0.30430184999999998</v>
      </c>
      <c r="F156">
        <v>0.32256744999999998</v>
      </c>
      <c r="G156">
        <v>9350</v>
      </c>
      <c r="H156">
        <f t="shared" si="12"/>
        <v>1</v>
      </c>
      <c r="I156" t="str">
        <f t="shared" si="13"/>
        <v>FI</v>
      </c>
      <c r="J156" t="str">
        <f t="shared" si="14"/>
        <v>2011</v>
      </c>
      <c r="M156" t="s">
        <v>719</v>
      </c>
      <c r="N156">
        <v>1</v>
      </c>
      <c r="O156">
        <v>0.31343464999999998</v>
      </c>
      <c r="P156">
        <v>4.6590800000000003E-3</v>
      </c>
      <c r="Q156">
        <v>0.30430184999999998</v>
      </c>
      <c r="R156">
        <v>0.32256744999999998</v>
      </c>
      <c r="S156">
        <v>9350</v>
      </c>
      <c r="T156">
        <f t="shared" si="15"/>
        <v>1</v>
      </c>
      <c r="U156" t="str">
        <f t="shared" si="16"/>
        <v>FI</v>
      </c>
      <c r="V156" t="str">
        <f t="shared" si="17"/>
        <v>2011</v>
      </c>
    </row>
    <row r="157" spans="1:22">
      <c r="A157" t="s">
        <v>720</v>
      </c>
      <c r="B157">
        <v>20</v>
      </c>
      <c r="C157">
        <v>-1.3568780000000001E-2</v>
      </c>
      <c r="D157">
        <v>6.8840200000000002E-3</v>
      </c>
      <c r="E157">
        <v>-2.7062949999999999E-2</v>
      </c>
      <c r="F157">
        <v>-7.4599999999999997E-5</v>
      </c>
      <c r="G157">
        <v>9350</v>
      </c>
      <c r="H157">
        <f t="shared" si="12"/>
        <v>1</v>
      </c>
      <c r="I157" t="str">
        <f t="shared" si="13"/>
        <v>FI</v>
      </c>
      <c r="J157" t="str">
        <f t="shared" si="14"/>
        <v>2011</v>
      </c>
      <c r="M157" t="s">
        <v>720</v>
      </c>
      <c r="N157">
        <v>20</v>
      </c>
      <c r="O157">
        <v>-1.3568780000000001E-2</v>
      </c>
      <c r="P157">
        <v>6.8840200000000002E-3</v>
      </c>
      <c r="Q157">
        <v>-2.7062949999999999E-2</v>
      </c>
      <c r="R157">
        <v>-7.4599999999999997E-5</v>
      </c>
      <c r="S157">
        <v>9350</v>
      </c>
      <c r="T157">
        <f t="shared" si="15"/>
        <v>1</v>
      </c>
      <c r="U157" t="str">
        <f t="shared" si="16"/>
        <v>FI</v>
      </c>
      <c r="V157" t="str">
        <f t="shared" si="17"/>
        <v>2011</v>
      </c>
    </row>
    <row r="158" spans="1:22" hidden="1">
      <c r="A158" t="s">
        <v>721</v>
      </c>
      <c r="B158">
        <v>0</v>
      </c>
      <c r="C158">
        <v>35260.663999999997</v>
      </c>
      <c r="D158">
        <v>407.35480999999999</v>
      </c>
      <c r="E158">
        <v>34462.169000000002</v>
      </c>
      <c r="F158">
        <v>36059.158000000003</v>
      </c>
      <c r="G158">
        <v>10306</v>
      </c>
      <c r="H158">
        <f t="shared" si="12"/>
        <v>0</v>
      </c>
      <c r="I158" t="str">
        <f t="shared" si="13"/>
        <v>FI</v>
      </c>
      <c r="J158" t="str">
        <f t="shared" si="14"/>
        <v>2012</v>
      </c>
      <c r="M158" t="s">
        <v>721</v>
      </c>
      <c r="N158">
        <v>0</v>
      </c>
      <c r="O158">
        <v>38180.660000000003</v>
      </c>
      <c r="P158">
        <v>5813.8671999999997</v>
      </c>
      <c r="Q158">
        <v>26784.350999999999</v>
      </c>
      <c r="R158">
        <v>49576.968999999997</v>
      </c>
      <c r="S158">
        <v>10306</v>
      </c>
      <c r="T158">
        <f t="shared" si="15"/>
        <v>0</v>
      </c>
      <c r="U158" t="str">
        <f t="shared" si="16"/>
        <v>FI</v>
      </c>
      <c r="V158" t="str">
        <f t="shared" si="17"/>
        <v>2012</v>
      </c>
    </row>
    <row r="159" spans="1:22" hidden="1">
      <c r="A159" t="s">
        <v>722</v>
      </c>
      <c r="B159">
        <v>1</v>
      </c>
      <c r="C159">
        <v>34703.944000000003</v>
      </c>
      <c r="D159">
        <v>321.51157000000001</v>
      </c>
      <c r="E159">
        <v>34073.718999999997</v>
      </c>
      <c r="F159">
        <v>35334.169000000002</v>
      </c>
      <c r="G159">
        <v>10306</v>
      </c>
      <c r="H159">
        <f t="shared" si="12"/>
        <v>0</v>
      </c>
      <c r="I159" t="str">
        <f t="shared" si="13"/>
        <v>FI</v>
      </c>
      <c r="J159" t="str">
        <f t="shared" si="14"/>
        <v>2012</v>
      </c>
      <c r="M159" t="s">
        <v>722</v>
      </c>
      <c r="N159">
        <v>1</v>
      </c>
      <c r="O159">
        <v>34703.944000000003</v>
      </c>
      <c r="P159">
        <v>321.51157000000001</v>
      </c>
      <c r="Q159">
        <v>34073.718999999997</v>
      </c>
      <c r="R159">
        <v>35334.169000000002</v>
      </c>
      <c r="S159">
        <v>10306</v>
      </c>
      <c r="T159">
        <f t="shared" si="15"/>
        <v>0</v>
      </c>
      <c r="U159" t="str">
        <f t="shared" si="16"/>
        <v>FI</v>
      </c>
      <c r="V159" t="str">
        <f t="shared" si="17"/>
        <v>2012</v>
      </c>
    </row>
    <row r="160" spans="1:22" hidden="1">
      <c r="A160" t="s">
        <v>723</v>
      </c>
      <c r="B160">
        <v>10</v>
      </c>
      <c r="C160">
        <v>556.71960999999999</v>
      </c>
      <c r="D160">
        <v>501.15746999999999</v>
      </c>
      <c r="E160">
        <v>-425.64636000000002</v>
      </c>
      <c r="F160">
        <v>1539.0856000000001</v>
      </c>
      <c r="G160">
        <v>10306</v>
      </c>
      <c r="H160">
        <f t="shared" si="12"/>
        <v>0</v>
      </c>
      <c r="I160" t="str">
        <f t="shared" si="13"/>
        <v>FI</v>
      </c>
      <c r="J160" t="str">
        <f t="shared" si="14"/>
        <v>2012</v>
      </c>
      <c r="M160" t="s">
        <v>723</v>
      </c>
      <c r="N160">
        <v>10</v>
      </c>
      <c r="O160">
        <v>3476.7159999999999</v>
      </c>
      <c r="P160">
        <v>5822.7502999999997</v>
      </c>
      <c r="Q160">
        <v>-7937.0054</v>
      </c>
      <c r="R160">
        <v>14890.437</v>
      </c>
      <c r="S160">
        <v>10306</v>
      </c>
      <c r="T160">
        <f t="shared" si="15"/>
        <v>0</v>
      </c>
      <c r="U160" t="str">
        <f t="shared" si="16"/>
        <v>FI</v>
      </c>
      <c r="V160" t="str">
        <f t="shared" si="17"/>
        <v>2012</v>
      </c>
    </row>
    <row r="161" spans="1:22" hidden="1">
      <c r="A161" t="s">
        <v>724</v>
      </c>
      <c r="B161">
        <v>11</v>
      </c>
      <c r="C161">
        <v>1.0160419999999999</v>
      </c>
      <c r="D161">
        <v>1.452841E-2</v>
      </c>
      <c r="E161">
        <v>0.98756345999999995</v>
      </c>
      <c r="F161">
        <v>1.0445205</v>
      </c>
      <c r="G161">
        <v>10306</v>
      </c>
      <c r="H161">
        <f t="shared" si="12"/>
        <v>0</v>
      </c>
      <c r="I161" t="str">
        <f t="shared" si="13"/>
        <v>FI</v>
      </c>
      <c r="J161" t="str">
        <f t="shared" si="14"/>
        <v>2012</v>
      </c>
      <c r="M161" t="s">
        <v>724</v>
      </c>
      <c r="N161">
        <v>11</v>
      </c>
      <c r="O161">
        <v>1.1001822000000001</v>
      </c>
      <c r="P161">
        <v>0.16783734</v>
      </c>
      <c r="Q161">
        <v>0.77118838000000001</v>
      </c>
      <c r="R161">
        <v>1.4291758999999999</v>
      </c>
      <c r="S161">
        <v>10306</v>
      </c>
      <c r="T161">
        <f t="shared" si="15"/>
        <v>0</v>
      </c>
      <c r="U161" t="str">
        <f t="shared" si="16"/>
        <v>FI</v>
      </c>
      <c r="V161" t="str">
        <f t="shared" si="17"/>
        <v>2012</v>
      </c>
    </row>
    <row r="162" spans="1:22" hidden="1">
      <c r="A162" t="s">
        <v>725</v>
      </c>
      <c r="B162">
        <v>0</v>
      </c>
      <c r="C162">
        <v>0.32914650000000001</v>
      </c>
      <c r="D162">
        <v>5.7873500000000001E-3</v>
      </c>
      <c r="E162">
        <v>0.31780216</v>
      </c>
      <c r="F162">
        <v>0.34049084000000002</v>
      </c>
      <c r="G162">
        <v>10306</v>
      </c>
      <c r="H162">
        <f t="shared" si="12"/>
        <v>1</v>
      </c>
      <c r="I162" t="str">
        <f t="shared" si="13"/>
        <v>FI</v>
      </c>
      <c r="J162" t="str">
        <f t="shared" si="14"/>
        <v>2012</v>
      </c>
      <c r="M162" t="s">
        <v>725</v>
      </c>
      <c r="N162">
        <v>0</v>
      </c>
      <c r="O162">
        <v>0.32914650000000001</v>
      </c>
      <c r="P162">
        <v>5.7873500000000001E-3</v>
      </c>
      <c r="Q162">
        <v>0.31780216</v>
      </c>
      <c r="R162">
        <v>0.34049084000000002</v>
      </c>
      <c r="S162">
        <v>10306</v>
      </c>
      <c r="T162">
        <f t="shared" si="15"/>
        <v>1</v>
      </c>
      <c r="U162" t="str">
        <f t="shared" si="16"/>
        <v>FI</v>
      </c>
      <c r="V162" t="str">
        <f t="shared" si="17"/>
        <v>2012</v>
      </c>
    </row>
    <row r="163" spans="1:22" hidden="1">
      <c r="A163" t="s">
        <v>726</v>
      </c>
      <c r="B163">
        <v>1</v>
      </c>
      <c r="C163">
        <v>0.30736717000000002</v>
      </c>
      <c r="D163">
        <v>4.3735199999999997E-3</v>
      </c>
      <c r="E163">
        <v>0.29879421</v>
      </c>
      <c r="F163">
        <v>0.31594011999999999</v>
      </c>
      <c r="G163">
        <v>10306</v>
      </c>
      <c r="H163">
        <f t="shared" si="12"/>
        <v>1</v>
      </c>
      <c r="I163" t="str">
        <f t="shared" si="13"/>
        <v>FI</v>
      </c>
      <c r="J163" t="str">
        <f t="shared" si="14"/>
        <v>2012</v>
      </c>
      <c r="M163" t="s">
        <v>726</v>
      </c>
      <c r="N163">
        <v>1</v>
      </c>
      <c r="O163">
        <v>0.30736717000000002</v>
      </c>
      <c r="P163">
        <v>4.3735199999999997E-3</v>
      </c>
      <c r="Q163">
        <v>0.29879421</v>
      </c>
      <c r="R163">
        <v>0.31594011999999999</v>
      </c>
      <c r="S163">
        <v>10306</v>
      </c>
      <c r="T163">
        <f t="shared" si="15"/>
        <v>1</v>
      </c>
      <c r="U163" t="str">
        <f t="shared" si="16"/>
        <v>FI</v>
      </c>
      <c r="V163" t="str">
        <f t="shared" si="17"/>
        <v>2012</v>
      </c>
    </row>
    <row r="164" spans="1:22">
      <c r="A164" t="s">
        <v>727</v>
      </c>
      <c r="B164">
        <v>20</v>
      </c>
      <c r="C164">
        <v>-2.177933E-2</v>
      </c>
      <c r="D164">
        <v>7.0714000000000003E-3</v>
      </c>
      <c r="E164">
        <v>-3.5640640000000001E-2</v>
      </c>
      <c r="F164">
        <v>-7.9180199999999996E-3</v>
      </c>
      <c r="G164">
        <v>10306</v>
      </c>
      <c r="H164">
        <f t="shared" si="12"/>
        <v>1</v>
      </c>
      <c r="I164" t="str">
        <f t="shared" si="13"/>
        <v>FI</v>
      </c>
      <c r="J164" t="str">
        <f t="shared" si="14"/>
        <v>2012</v>
      </c>
      <c r="M164" t="s">
        <v>727</v>
      </c>
      <c r="N164">
        <v>20</v>
      </c>
      <c r="O164">
        <v>-2.177933E-2</v>
      </c>
      <c r="P164">
        <v>7.0714000000000003E-3</v>
      </c>
      <c r="Q164">
        <v>-3.5640640000000001E-2</v>
      </c>
      <c r="R164">
        <v>-7.9180199999999996E-3</v>
      </c>
      <c r="S164">
        <v>10306</v>
      </c>
      <c r="T164">
        <f t="shared" si="15"/>
        <v>1</v>
      </c>
      <c r="U164" t="str">
        <f t="shared" si="16"/>
        <v>FI</v>
      </c>
      <c r="V164" t="str">
        <f t="shared" si="17"/>
        <v>2012</v>
      </c>
    </row>
    <row r="165" spans="1:22" hidden="1">
      <c r="A165" t="s">
        <v>728</v>
      </c>
      <c r="B165">
        <v>0</v>
      </c>
      <c r="C165">
        <v>35969.425000000003</v>
      </c>
      <c r="D165">
        <v>363.47951999999998</v>
      </c>
      <c r="E165">
        <v>35256.942000000003</v>
      </c>
      <c r="F165">
        <v>36681.906999999999</v>
      </c>
      <c r="G165">
        <v>11369</v>
      </c>
      <c r="H165">
        <f t="shared" si="12"/>
        <v>0</v>
      </c>
      <c r="I165" t="str">
        <f t="shared" si="13"/>
        <v>FI</v>
      </c>
      <c r="J165" t="str">
        <f t="shared" si="14"/>
        <v>2013</v>
      </c>
      <c r="M165" t="s">
        <v>728</v>
      </c>
      <c r="N165">
        <v>0</v>
      </c>
      <c r="O165">
        <v>17527.445</v>
      </c>
      <c r="P165">
        <v>3425.2631999999999</v>
      </c>
      <c r="Q165">
        <v>10813.338</v>
      </c>
      <c r="R165">
        <v>24241.553</v>
      </c>
      <c r="S165">
        <v>11369</v>
      </c>
      <c r="T165">
        <f t="shared" si="15"/>
        <v>0</v>
      </c>
      <c r="U165" t="str">
        <f t="shared" si="16"/>
        <v>FI</v>
      </c>
      <c r="V165" t="str">
        <f t="shared" si="17"/>
        <v>2013</v>
      </c>
    </row>
    <row r="166" spans="1:22" hidden="1">
      <c r="A166" t="s">
        <v>729</v>
      </c>
      <c r="B166">
        <v>1</v>
      </c>
      <c r="C166">
        <v>35955.014000000003</v>
      </c>
      <c r="D166">
        <v>313.78368</v>
      </c>
      <c r="E166">
        <v>35339.942999999999</v>
      </c>
      <c r="F166">
        <v>36570.084000000003</v>
      </c>
      <c r="G166">
        <v>11369</v>
      </c>
      <c r="H166">
        <f t="shared" si="12"/>
        <v>0</v>
      </c>
      <c r="I166" t="str">
        <f t="shared" si="13"/>
        <v>FI</v>
      </c>
      <c r="J166" t="str">
        <f t="shared" si="14"/>
        <v>2013</v>
      </c>
      <c r="M166" t="s">
        <v>729</v>
      </c>
      <c r="N166">
        <v>1</v>
      </c>
      <c r="O166">
        <v>35955.014000000003</v>
      </c>
      <c r="P166">
        <v>313.78368</v>
      </c>
      <c r="Q166">
        <v>35339.942999999999</v>
      </c>
      <c r="R166">
        <v>36570.084000000003</v>
      </c>
      <c r="S166">
        <v>11369</v>
      </c>
      <c r="T166">
        <f t="shared" si="15"/>
        <v>0</v>
      </c>
      <c r="U166" t="str">
        <f t="shared" si="16"/>
        <v>FI</v>
      </c>
      <c r="V166" t="str">
        <f t="shared" si="17"/>
        <v>2013</v>
      </c>
    </row>
    <row r="167" spans="1:22" hidden="1">
      <c r="A167" t="s">
        <v>730</v>
      </c>
      <c r="B167">
        <v>10</v>
      </c>
      <c r="C167">
        <v>14.411144999999999</v>
      </c>
      <c r="D167">
        <v>463.15023000000002</v>
      </c>
      <c r="E167">
        <v>-893.44326999999998</v>
      </c>
      <c r="F167">
        <v>922.26556000000005</v>
      </c>
      <c r="G167">
        <v>11369</v>
      </c>
      <c r="H167">
        <f t="shared" si="12"/>
        <v>0</v>
      </c>
      <c r="I167" t="str">
        <f t="shared" si="13"/>
        <v>FI</v>
      </c>
      <c r="J167" t="str">
        <f t="shared" si="14"/>
        <v>2013</v>
      </c>
      <c r="M167" t="s">
        <v>730</v>
      </c>
      <c r="N167">
        <v>10</v>
      </c>
      <c r="O167">
        <v>-18427.567999999999</v>
      </c>
      <c r="P167">
        <v>3439.6057999999998</v>
      </c>
      <c r="Q167">
        <v>-25169.79</v>
      </c>
      <c r="R167">
        <v>-11685.347</v>
      </c>
      <c r="S167">
        <v>11369</v>
      </c>
      <c r="T167">
        <f t="shared" si="15"/>
        <v>0</v>
      </c>
      <c r="U167" t="str">
        <f t="shared" si="16"/>
        <v>FI</v>
      </c>
      <c r="V167" t="str">
        <f t="shared" si="17"/>
        <v>2013</v>
      </c>
    </row>
    <row r="168" spans="1:22" hidden="1">
      <c r="A168" t="s">
        <v>731</v>
      </c>
      <c r="B168">
        <v>11</v>
      </c>
      <c r="C168">
        <v>1.0004008</v>
      </c>
      <c r="D168">
        <v>1.288356E-2</v>
      </c>
      <c r="E168">
        <v>0.97514681000000003</v>
      </c>
      <c r="F168">
        <v>1.0256548000000001</v>
      </c>
      <c r="G168">
        <v>11369</v>
      </c>
      <c r="H168">
        <f t="shared" si="12"/>
        <v>0</v>
      </c>
      <c r="I168" t="str">
        <f t="shared" si="13"/>
        <v>FI</v>
      </c>
      <c r="J168" t="str">
        <f t="shared" si="14"/>
        <v>2013</v>
      </c>
      <c r="M168" t="s">
        <v>731</v>
      </c>
      <c r="N168">
        <v>11</v>
      </c>
      <c r="O168">
        <v>0.48748265000000002</v>
      </c>
      <c r="P168">
        <v>9.5360189999999997E-2</v>
      </c>
      <c r="Q168">
        <v>0.30056020999999999</v>
      </c>
      <c r="R168">
        <v>0.67440509000000004</v>
      </c>
      <c r="S168">
        <v>11369</v>
      </c>
      <c r="T168">
        <f t="shared" si="15"/>
        <v>0</v>
      </c>
      <c r="U168" t="str">
        <f t="shared" si="16"/>
        <v>FI</v>
      </c>
      <c r="V168" t="str">
        <f t="shared" si="17"/>
        <v>2013</v>
      </c>
    </row>
    <row r="169" spans="1:22" hidden="1">
      <c r="A169" t="s">
        <v>732</v>
      </c>
      <c r="B169">
        <v>0</v>
      </c>
      <c r="C169">
        <v>0.32471084</v>
      </c>
      <c r="D169">
        <v>4.8285400000000001E-3</v>
      </c>
      <c r="E169">
        <v>0.31524606999999999</v>
      </c>
      <c r="F169">
        <v>0.33417560000000002</v>
      </c>
      <c r="G169">
        <v>11369</v>
      </c>
      <c r="H169">
        <f t="shared" si="12"/>
        <v>1</v>
      </c>
      <c r="I169" t="str">
        <f t="shared" si="13"/>
        <v>FI</v>
      </c>
      <c r="J169" t="str">
        <f t="shared" si="14"/>
        <v>2013</v>
      </c>
      <c r="M169" t="s">
        <v>732</v>
      </c>
      <c r="N169">
        <v>0</v>
      </c>
      <c r="O169">
        <v>0.32471084</v>
      </c>
      <c r="P169">
        <v>4.8285400000000001E-3</v>
      </c>
      <c r="Q169">
        <v>0.31524606999999999</v>
      </c>
      <c r="R169">
        <v>0.33417560000000002</v>
      </c>
      <c r="S169">
        <v>11369</v>
      </c>
      <c r="T169">
        <f t="shared" si="15"/>
        <v>1</v>
      </c>
      <c r="U169" t="str">
        <f t="shared" si="16"/>
        <v>FI</v>
      </c>
      <c r="V169" t="str">
        <f t="shared" si="17"/>
        <v>2013</v>
      </c>
    </row>
    <row r="170" spans="1:22" hidden="1">
      <c r="A170" t="s">
        <v>733</v>
      </c>
      <c r="B170">
        <v>1</v>
      </c>
      <c r="C170">
        <v>0.31135295000000002</v>
      </c>
      <c r="D170">
        <v>4.11627E-3</v>
      </c>
      <c r="E170">
        <v>0.30328434999999998</v>
      </c>
      <c r="F170">
        <v>0.31942155999999999</v>
      </c>
      <c r="G170">
        <v>11369</v>
      </c>
      <c r="H170">
        <f t="shared" si="12"/>
        <v>1</v>
      </c>
      <c r="I170" t="str">
        <f t="shared" si="13"/>
        <v>FI</v>
      </c>
      <c r="J170" t="str">
        <f t="shared" si="14"/>
        <v>2013</v>
      </c>
      <c r="M170" t="s">
        <v>733</v>
      </c>
      <c r="N170">
        <v>1</v>
      </c>
      <c r="O170">
        <v>0.31135295000000002</v>
      </c>
      <c r="P170">
        <v>4.11627E-3</v>
      </c>
      <c r="Q170">
        <v>0.30328434999999998</v>
      </c>
      <c r="R170">
        <v>0.31942155999999999</v>
      </c>
      <c r="S170">
        <v>11369</v>
      </c>
      <c r="T170">
        <f t="shared" si="15"/>
        <v>1</v>
      </c>
      <c r="U170" t="str">
        <f t="shared" si="16"/>
        <v>FI</v>
      </c>
      <c r="V170" t="str">
        <f t="shared" si="17"/>
        <v>2013</v>
      </c>
    </row>
    <row r="171" spans="1:22">
      <c r="A171" t="s">
        <v>734</v>
      </c>
      <c r="B171">
        <v>20</v>
      </c>
      <c r="C171">
        <v>-1.3357880000000001E-2</v>
      </c>
      <c r="D171">
        <v>6.2513999999999998E-3</v>
      </c>
      <c r="E171">
        <v>-2.5611700000000001E-2</v>
      </c>
      <c r="F171">
        <v>-1.10406E-3</v>
      </c>
      <c r="G171">
        <v>11369</v>
      </c>
      <c r="H171">
        <f t="shared" si="12"/>
        <v>1</v>
      </c>
      <c r="I171" t="str">
        <f t="shared" si="13"/>
        <v>FI</v>
      </c>
      <c r="J171" t="str">
        <f t="shared" si="14"/>
        <v>2013</v>
      </c>
      <c r="M171" t="s">
        <v>734</v>
      </c>
      <c r="N171">
        <v>20</v>
      </c>
      <c r="O171">
        <v>-1.3357880000000001E-2</v>
      </c>
      <c r="P171">
        <v>6.2513999999999998E-3</v>
      </c>
      <c r="Q171">
        <v>-2.5611700000000001E-2</v>
      </c>
      <c r="R171">
        <v>-1.10406E-3</v>
      </c>
      <c r="S171">
        <v>11369</v>
      </c>
      <c r="T171">
        <f t="shared" si="15"/>
        <v>1</v>
      </c>
      <c r="U171" t="str">
        <f t="shared" si="16"/>
        <v>FI</v>
      </c>
      <c r="V171" t="str">
        <f t="shared" si="17"/>
        <v>2013</v>
      </c>
    </row>
    <row r="172" spans="1:22" hidden="1">
      <c r="A172" t="s">
        <v>735</v>
      </c>
      <c r="B172">
        <v>0</v>
      </c>
      <c r="C172">
        <v>36343.572999999997</v>
      </c>
      <c r="D172">
        <v>389.51749000000001</v>
      </c>
      <c r="E172">
        <v>35580.048999999999</v>
      </c>
      <c r="F172">
        <v>37107.097999999998</v>
      </c>
      <c r="G172">
        <v>11029</v>
      </c>
      <c r="H172">
        <f t="shared" si="12"/>
        <v>0</v>
      </c>
      <c r="I172" t="str">
        <f t="shared" si="13"/>
        <v>FI</v>
      </c>
      <c r="J172" t="str">
        <f t="shared" si="14"/>
        <v>2014</v>
      </c>
      <c r="M172" t="s">
        <v>735</v>
      </c>
      <c r="N172">
        <v>0</v>
      </c>
      <c r="O172">
        <v>6749.3094000000001</v>
      </c>
      <c r="P172">
        <v>2538.7662</v>
      </c>
      <c r="Q172">
        <v>1772.8729000000001</v>
      </c>
      <c r="R172">
        <v>11725.745999999999</v>
      </c>
      <c r="S172">
        <v>11029</v>
      </c>
      <c r="T172">
        <f t="shared" si="15"/>
        <v>0</v>
      </c>
      <c r="U172" t="str">
        <f t="shared" si="16"/>
        <v>FI</v>
      </c>
      <c r="V172" t="str">
        <f t="shared" si="17"/>
        <v>2014</v>
      </c>
    </row>
    <row r="173" spans="1:22" hidden="1">
      <c r="A173" t="s">
        <v>736</v>
      </c>
      <c r="B173">
        <v>1</v>
      </c>
      <c r="C173">
        <v>35990.714</v>
      </c>
      <c r="D173">
        <v>331.93781999999999</v>
      </c>
      <c r="E173">
        <v>35340.055999999997</v>
      </c>
      <c r="F173">
        <v>36641.370999999999</v>
      </c>
      <c r="G173">
        <v>11029</v>
      </c>
      <c r="H173">
        <f t="shared" si="12"/>
        <v>0</v>
      </c>
      <c r="I173" t="str">
        <f t="shared" si="13"/>
        <v>FI</v>
      </c>
      <c r="J173" t="str">
        <f t="shared" si="14"/>
        <v>2014</v>
      </c>
      <c r="M173" t="s">
        <v>736</v>
      </c>
      <c r="N173">
        <v>1</v>
      </c>
      <c r="O173">
        <v>35990.714</v>
      </c>
      <c r="P173">
        <v>331.93781999999999</v>
      </c>
      <c r="Q173">
        <v>35340.055999999997</v>
      </c>
      <c r="R173">
        <v>36641.370999999999</v>
      </c>
      <c r="S173">
        <v>11029</v>
      </c>
      <c r="T173">
        <f t="shared" si="15"/>
        <v>0</v>
      </c>
      <c r="U173" t="str">
        <f t="shared" si="16"/>
        <v>FI</v>
      </c>
      <c r="V173" t="str">
        <f t="shared" si="17"/>
        <v>2014</v>
      </c>
    </row>
    <row r="174" spans="1:22" hidden="1">
      <c r="A174" t="s">
        <v>737</v>
      </c>
      <c r="B174">
        <v>10</v>
      </c>
      <c r="C174">
        <v>352.85969</v>
      </c>
      <c r="D174">
        <v>488.28453000000002</v>
      </c>
      <c r="E174">
        <v>-604.26544000000001</v>
      </c>
      <c r="F174">
        <v>1309.9848</v>
      </c>
      <c r="G174">
        <v>11029</v>
      </c>
      <c r="H174">
        <f t="shared" si="12"/>
        <v>0</v>
      </c>
      <c r="I174" t="str">
        <f t="shared" si="13"/>
        <v>FI</v>
      </c>
      <c r="J174" t="str">
        <f t="shared" si="14"/>
        <v>2014</v>
      </c>
      <c r="M174" t="s">
        <v>737</v>
      </c>
      <c r="N174">
        <v>10</v>
      </c>
      <c r="O174">
        <v>-29241.403999999999</v>
      </c>
      <c r="P174">
        <v>2560.3742999999999</v>
      </c>
      <c r="Q174">
        <v>-34260.197</v>
      </c>
      <c r="R174">
        <v>-24222.612000000001</v>
      </c>
      <c r="S174">
        <v>11029</v>
      </c>
      <c r="T174">
        <f t="shared" si="15"/>
        <v>0</v>
      </c>
      <c r="U174" t="str">
        <f t="shared" si="16"/>
        <v>FI</v>
      </c>
      <c r="V174" t="str">
        <f t="shared" si="17"/>
        <v>2014</v>
      </c>
    </row>
    <row r="175" spans="1:22" hidden="1">
      <c r="A175" t="s">
        <v>738</v>
      </c>
      <c r="B175">
        <v>11</v>
      </c>
      <c r="C175">
        <v>1.0098042</v>
      </c>
      <c r="D175">
        <v>1.362207E-2</v>
      </c>
      <c r="E175">
        <v>0.98310249999999999</v>
      </c>
      <c r="F175">
        <v>1.0365059000000001</v>
      </c>
      <c r="G175">
        <v>11029</v>
      </c>
      <c r="H175">
        <f t="shared" si="12"/>
        <v>0</v>
      </c>
      <c r="I175" t="str">
        <f t="shared" si="13"/>
        <v>FI</v>
      </c>
      <c r="J175" t="str">
        <f t="shared" si="14"/>
        <v>2014</v>
      </c>
      <c r="M175" t="s">
        <v>738</v>
      </c>
      <c r="N175">
        <v>11</v>
      </c>
      <c r="O175">
        <v>0.18752919000000001</v>
      </c>
      <c r="P175">
        <v>7.0560680000000001E-2</v>
      </c>
      <c r="Q175">
        <v>4.9217619999999997E-2</v>
      </c>
      <c r="R175">
        <v>0.32584076000000001</v>
      </c>
      <c r="S175">
        <v>11029</v>
      </c>
      <c r="T175">
        <f t="shared" si="15"/>
        <v>0</v>
      </c>
      <c r="U175" t="str">
        <f t="shared" si="16"/>
        <v>FI</v>
      </c>
      <c r="V175" t="str">
        <f t="shared" si="17"/>
        <v>2014</v>
      </c>
    </row>
    <row r="176" spans="1:22" hidden="1">
      <c r="A176" t="s">
        <v>739</v>
      </c>
      <c r="B176">
        <v>0</v>
      </c>
      <c r="C176">
        <v>0.33541984000000002</v>
      </c>
      <c r="D176">
        <v>5.2059899999999997E-3</v>
      </c>
      <c r="E176">
        <v>0.32521516</v>
      </c>
      <c r="F176">
        <v>0.34562451999999999</v>
      </c>
      <c r="G176">
        <v>11029</v>
      </c>
      <c r="H176">
        <f t="shared" si="12"/>
        <v>1</v>
      </c>
      <c r="I176" t="str">
        <f t="shared" si="13"/>
        <v>FI</v>
      </c>
      <c r="J176" t="str">
        <f t="shared" si="14"/>
        <v>2014</v>
      </c>
      <c r="M176" t="s">
        <v>739</v>
      </c>
      <c r="N176">
        <v>0</v>
      </c>
      <c r="O176">
        <v>0.33541984000000002</v>
      </c>
      <c r="P176">
        <v>5.2059899999999997E-3</v>
      </c>
      <c r="Q176">
        <v>0.32521516</v>
      </c>
      <c r="R176">
        <v>0.34562451999999999</v>
      </c>
      <c r="S176">
        <v>11029</v>
      </c>
      <c r="T176">
        <f t="shared" si="15"/>
        <v>1</v>
      </c>
      <c r="U176" t="str">
        <f t="shared" si="16"/>
        <v>FI</v>
      </c>
      <c r="V176" t="str">
        <f t="shared" si="17"/>
        <v>2014</v>
      </c>
    </row>
    <row r="177" spans="1:22" hidden="1">
      <c r="A177" t="s">
        <v>740</v>
      </c>
      <c r="B177">
        <v>1</v>
      </c>
      <c r="C177">
        <v>0.31918596999999999</v>
      </c>
      <c r="D177">
        <v>4.3773500000000003E-3</v>
      </c>
      <c r="E177">
        <v>0.31060557999999999</v>
      </c>
      <c r="F177">
        <v>0.32776634999999998</v>
      </c>
      <c r="G177">
        <v>11029</v>
      </c>
      <c r="H177">
        <f t="shared" si="12"/>
        <v>1</v>
      </c>
      <c r="I177" t="str">
        <f t="shared" si="13"/>
        <v>FI</v>
      </c>
      <c r="J177" t="str">
        <f t="shared" si="14"/>
        <v>2014</v>
      </c>
      <c r="M177" t="s">
        <v>740</v>
      </c>
      <c r="N177">
        <v>1</v>
      </c>
      <c r="O177">
        <v>0.31918596999999999</v>
      </c>
      <c r="P177">
        <v>4.3773500000000003E-3</v>
      </c>
      <c r="Q177">
        <v>0.31060557999999999</v>
      </c>
      <c r="R177">
        <v>0.32776634999999998</v>
      </c>
      <c r="S177">
        <v>11029</v>
      </c>
      <c r="T177">
        <f t="shared" si="15"/>
        <v>1</v>
      </c>
      <c r="U177" t="str">
        <f t="shared" si="16"/>
        <v>FI</v>
      </c>
      <c r="V177" t="str">
        <f t="shared" si="17"/>
        <v>2014</v>
      </c>
    </row>
    <row r="178" spans="1:22">
      <c r="A178" t="s">
        <v>741</v>
      </c>
      <c r="B178">
        <v>20</v>
      </c>
      <c r="C178">
        <v>-1.6233879999999999E-2</v>
      </c>
      <c r="D178">
        <v>6.6373400000000003E-3</v>
      </c>
      <c r="E178">
        <v>-2.9244260000000001E-2</v>
      </c>
      <c r="F178">
        <v>-3.2234999999999998E-3</v>
      </c>
      <c r="G178">
        <v>11029</v>
      </c>
      <c r="H178">
        <f t="shared" si="12"/>
        <v>1</v>
      </c>
      <c r="I178" t="str">
        <f t="shared" si="13"/>
        <v>FI</v>
      </c>
      <c r="J178" t="str">
        <f t="shared" si="14"/>
        <v>2014</v>
      </c>
      <c r="M178" t="s">
        <v>741</v>
      </c>
      <c r="N178">
        <v>20</v>
      </c>
      <c r="O178">
        <v>-1.6233879999999999E-2</v>
      </c>
      <c r="P178">
        <v>6.6373400000000003E-3</v>
      </c>
      <c r="Q178">
        <v>-2.9244260000000001E-2</v>
      </c>
      <c r="R178">
        <v>-3.2234999999999998E-3</v>
      </c>
      <c r="S178">
        <v>11029</v>
      </c>
      <c r="T178">
        <f t="shared" si="15"/>
        <v>1</v>
      </c>
      <c r="U178" t="str">
        <f t="shared" si="16"/>
        <v>FI</v>
      </c>
      <c r="V178" t="str">
        <f t="shared" si="17"/>
        <v>2014</v>
      </c>
    </row>
    <row r="179" spans="1:22" hidden="1">
      <c r="A179" t="s">
        <v>742</v>
      </c>
      <c r="B179">
        <v>0</v>
      </c>
      <c r="C179">
        <v>36694.006000000001</v>
      </c>
      <c r="D179">
        <v>374.19985000000003</v>
      </c>
      <c r="E179">
        <v>35960.504999999997</v>
      </c>
      <c r="F179">
        <v>37427.506999999998</v>
      </c>
      <c r="G179">
        <v>10725</v>
      </c>
      <c r="H179">
        <f t="shared" si="12"/>
        <v>0</v>
      </c>
      <c r="I179" t="str">
        <f t="shared" si="13"/>
        <v>FI</v>
      </c>
      <c r="J179" t="str">
        <f t="shared" si="14"/>
        <v>2015</v>
      </c>
      <c r="M179" t="s">
        <v>742</v>
      </c>
      <c r="N179">
        <v>0</v>
      </c>
      <c r="O179">
        <v>15259.849</v>
      </c>
      <c r="P179">
        <v>5925.2170999999998</v>
      </c>
      <c r="Q179">
        <v>3645.326</v>
      </c>
      <c r="R179">
        <v>26874.371999999999</v>
      </c>
      <c r="S179">
        <v>10725</v>
      </c>
      <c r="T179">
        <f t="shared" si="15"/>
        <v>0</v>
      </c>
      <c r="U179" t="str">
        <f t="shared" si="16"/>
        <v>FI</v>
      </c>
      <c r="V179" t="str">
        <f t="shared" si="17"/>
        <v>2015</v>
      </c>
    </row>
    <row r="180" spans="1:22" hidden="1">
      <c r="A180" t="s">
        <v>743</v>
      </c>
      <c r="B180">
        <v>1</v>
      </c>
      <c r="C180">
        <v>37028.728000000003</v>
      </c>
      <c r="D180">
        <v>356.2475</v>
      </c>
      <c r="E180">
        <v>36330.417000000001</v>
      </c>
      <c r="F180">
        <v>37727.038999999997</v>
      </c>
      <c r="G180">
        <v>10725</v>
      </c>
      <c r="H180">
        <f t="shared" si="12"/>
        <v>0</v>
      </c>
      <c r="I180" t="str">
        <f t="shared" si="13"/>
        <v>FI</v>
      </c>
      <c r="J180" t="str">
        <f t="shared" si="14"/>
        <v>2015</v>
      </c>
      <c r="M180" t="s">
        <v>743</v>
      </c>
      <c r="N180">
        <v>1</v>
      </c>
      <c r="O180">
        <v>37028.728000000003</v>
      </c>
      <c r="P180">
        <v>356.2475</v>
      </c>
      <c r="Q180">
        <v>36330.417000000001</v>
      </c>
      <c r="R180">
        <v>37727.038999999997</v>
      </c>
      <c r="S180">
        <v>10725</v>
      </c>
      <c r="T180">
        <f t="shared" si="15"/>
        <v>0</v>
      </c>
      <c r="U180" t="str">
        <f t="shared" si="16"/>
        <v>FI</v>
      </c>
      <c r="V180" t="str">
        <f t="shared" si="17"/>
        <v>2015</v>
      </c>
    </row>
    <row r="181" spans="1:22" hidden="1">
      <c r="A181" t="s">
        <v>744</v>
      </c>
      <c r="B181">
        <v>10</v>
      </c>
      <c r="C181">
        <v>-334.72248000000002</v>
      </c>
      <c r="D181">
        <v>492.18581999999998</v>
      </c>
      <c r="E181">
        <v>-1299.4978000000001</v>
      </c>
      <c r="F181">
        <v>630.05287999999996</v>
      </c>
      <c r="G181">
        <v>10725</v>
      </c>
      <c r="H181">
        <f t="shared" si="12"/>
        <v>0</v>
      </c>
      <c r="I181" t="str">
        <f t="shared" si="13"/>
        <v>FI</v>
      </c>
      <c r="J181" t="str">
        <f t="shared" si="14"/>
        <v>2015</v>
      </c>
      <c r="M181" t="s">
        <v>744</v>
      </c>
      <c r="N181">
        <v>10</v>
      </c>
      <c r="O181">
        <v>-21768.879000000001</v>
      </c>
      <c r="P181">
        <v>5935.9170000000004</v>
      </c>
      <c r="Q181">
        <v>-33404.375999999997</v>
      </c>
      <c r="R181">
        <v>-10133.383</v>
      </c>
      <c r="S181">
        <v>10725</v>
      </c>
      <c r="T181">
        <f t="shared" si="15"/>
        <v>0</v>
      </c>
      <c r="U181" t="str">
        <f t="shared" si="16"/>
        <v>FI</v>
      </c>
      <c r="V181" t="str">
        <f t="shared" si="17"/>
        <v>2015</v>
      </c>
    </row>
    <row r="182" spans="1:22" hidden="1">
      <c r="A182" t="s">
        <v>745</v>
      </c>
      <c r="B182">
        <v>11</v>
      </c>
      <c r="C182">
        <v>0.99096046999999998</v>
      </c>
      <c r="D182">
        <v>1.323534E-2</v>
      </c>
      <c r="E182">
        <v>0.96501674999999998</v>
      </c>
      <c r="F182">
        <v>1.0169041999999999</v>
      </c>
      <c r="G182">
        <v>10725</v>
      </c>
      <c r="H182">
        <f t="shared" si="12"/>
        <v>0</v>
      </c>
      <c r="I182" t="str">
        <f t="shared" si="13"/>
        <v>FI</v>
      </c>
      <c r="J182" t="str">
        <f t="shared" si="14"/>
        <v>2015</v>
      </c>
      <c r="M182" t="s">
        <v>745</v>
      </c>
      <c r="N182">
        <v>11</v>
      </c>
      <c r="O182">
        <v>0.41210837</v>
      </c>
      <c r="P182">
        <v>0.16006587</v>
      </c>
      <c r="Q182">
        <v>9.8349619999999999E-2</v>
      </c>
      <c r="R182">
        <v>0.72586713000000003</v>
      </c>
      <c r="S182">
        <v>10725</v>
      </c>
      <c r="T182">
        <f t="shared" si="15"/>
        <v>0</v>
      </c>
      <c r="U182" t="str">
        <f t="shared" si="16"/>
        <v>FI</v>
      </c>
      <c r="V182" t="str">
        <f t="shared" si="17"/>
        <v>2015</v>
      </c>
    </row>
    <row r="183" spans="1:22" hidden="1">
      <c r="A183" t="s">
        <v>746</v>
      </c>
      <c r="B183">
        <v>0</v>
      </c>
      <c r="C183">
        <v>0.32521394999999997</v>
      </c>
      <c r="D183">
        <v>4.8498600000000001E-3</v>
      </c>
      <c r="E183">
        <v>0.31570733000000001</v>
      </c>
      <c r="F183">
        <v>0.33472056</v>
      </c>
      <c r="G183">
        <v>10725</v>
      </c>
      <c r="H183">
        <f t="shared" si="12"/>
        <v>1</v>
      </c>
      <c r="I183" t="str">
        <f t="shared" si="13"/>
        <v>FI</v>
      </c>
      <c r="J183" t="str">
        <f t="shared" si="14"/>
        <v>2015</v>
      </c>
      <c r="M183" t="s">
        <v>746</v>
      </c>
      <c r="N183">
        <v>0</v>
      </c>
      <c r="O183">
        <v>0.32521394999999997</v>
      </c>
      <c r="P183">
        <v>4.8498600000000001E-3</v>
      </c>
      <c r="Q183">
        <v>0.31570733000000001</v>
      </c>
      <c r="R183">
        <v>0.33472056</v>
      </c>
      <c r="S183">
        <v>10725</v>
      </c>
      <c r="T183">
        <f t="shared" si="15"/>
        <v>1</v>
      </c>
      <c r="U183" t="str">
        <f t="shared" si="16"/>
        <v>FI</v>
      </c>
      <c r="V183" t="str">
        <f t="shared" si="17"/>
        <v>2015</v>
      </c>
    </row>
    <row r="184" spans="1:22" hidden="1">
      <c r="A184" t="s">
        <v>747</v>
      </c>
      <c r="B184">
        <v>1</v>
      </c>
      <c r="C184">
        <v>0.32180946999999999</v>
      </c>
      <c r="D184">
        <v>4.5027000000000001E-3</v>
      </c>
      <c r="E184">
        <v>0.31298334</v>
      </c>
      <c r="F184">
        <v>0.33063561000000002</v>
      </c>
      <c r="G184">
        <v>10725</v>
      </c>
      <c r="H184">
        <f t="shared" si="12"/>
        <v>1</v>
      </c>
      <c r="I184" t="str">
        <f t="shared" si="13"/>
        <v>FI</v>
      </c>
      <c r="J184" t="str">
        <f t="shared" si="14"/>
        <v>2015</v>
      </c>
      <c r="M184" t="s">
        <v>747</v>
      </c>
      <c r="N184">
        <v>1</v>
      </c>
      <c r="O184">
        <v>0.32180946999999999</v>
      </c>
      <c r="P184">
        <v>4.5027000000000001E-3</v>
      </c>
      <c r="Q184">
        <v>0.31298334</v>
      </c>
      <c r="R184">
        <v>0.33063561000000002</v>
      </c>
      <c r="S184">
        <v>10725</v>
      </c>
      <c r="T184">
        <f t="shared" si="15"/>
        <v>1</v>
      </c>
      <c r="U184" t="str">
        <f t="shared" si="16"/>
        <v>FI</v>
      </c>
      <c r="V184" t="str">
        <f t="shared" si="17"/>
        <v>2015</v>
      </c>
    </row>
    <row r="185" spans="1:22">
      <c r="A185" t="s">
        <v>748</v>
      </c>
      <c r="B185">
        <v>20</v>
      </c>
      <c r="C185">
        <v>-3.4044700000000002E-3</v>
      </c>
      <c r="D185">
        <v>6.4093800000000001E-3</v>
      </c>
      <c r="E185">
        <v>-1.5968050000000001E-2</v>
      </c>
      <c r="F185">
        <v>9.1590999999999999E-3</v>
      </c>
      <c r="G185">
        <v>10725</v>
      </c>
      <c r="H185">
        <f t="shared" si="12"/>
        <v>1</v>
      </c>
      <c r="I185" t="str">
        <f t="shared" si="13"/>
        <v>FI</v>
      </c>
      <c r="J185" t="str">
        <f t="shared" si="14"/>
        <v>2015</v>
      </c>
      <c r="M185" t="s">
        <v>748</v>
      </c>
      <c r="N185">
        <v>20</v>
      </c>
      <c r="O185">
        <v>-3.4044700000000002E-3</v>
      </c>
      <c r="P185">
        <v>6.4093800000000001E-3</v>
      </c>
      <c r="Q185">
        <v>-1.5968050000000001E-2</v>
      </c>
      <c r="R185">
        <v>9.1590999999999999E-3</v>
      </c>
      <c r="S185">
        <v>10725</v>
      </c>
      <c r="T185">
        <f t="shared" si="15"/>
        <v>1</v>
      </c>
      <c r="U185" t="str">
        <f t="shared" si="16"/>
        <v>FI</v>
      </c>
      <c r="V185" t="str">
        <f t="shared" si="17"/>
        <v>2015</v>
      </c>
    </row>
    <row r="186" spans="1:22" hidden="1">
      <c r="A186" t="s">
        <v>749</v>
      </c>
      <c r="B186">
        <v>0</v>
      </c>
      <c r="C186">
        <v>37459.203999999998</v>
      </c>
      <c r="D186">
        <v>416.01728000000003</v>
      </c>
      <c r="E186">
        <v>36643.732000000004</v>
      </c>
      <c r="F186">
        <v>38274.675999999999</v>
      </c>
      <c r="G186">
        <v>10619</v>
      </c>
      <c r="H186">
        <f t="shared" si="12"/>
        <v>0</v>
      </c>
      <c r="I186" t="str">
        <f t="shared" si="13"/>
        <v>FI</v>
      </c>
      <c r="J186" t="str">
        <f t="shared" si="14"/>
        <v>2016</v>
      </c>
      <c r="M186" t="s">
        <v>749</v>
      </c>
      <c r="N186">
        <v>0</v>
      </c>
      <c r="O186">
        <v>10840.499</v>
      </c>
      <c r="P186">
        <v>4636.6310000000003</v>
      </c>
      <c r="Q186">
        <v>1751.8335</v>
      </c>
      <c r="R186">
        <v>19929.165000000001</v>
      </c>
      <c r="S186">
        <v>10619</v>
      </c>
      <c r="T186">
        <f t="shared" si="15"/>
        <v>0</v>
      </c>
      <c r="U186" t="str">
        <f t="shared" si="16"/>
        <v>FI</v>
      </c>
      <c r="V186" t="str">
        <f t="shared" si="17"/>
        <v>2016</v>
      </c>
    </row>
    <row r="187" spans="1:22" hidden="1">
      <c r="A187" t="s">
        <v>750</v>
      </c>
      <c r="B187">
        <v>1</v>
      </c>
      <c r="C187">
        <v>37223.256000000001</v>
      </c>
      <c r="D187">
        <v>380.44722999999999</v>
      </c>
      <c r="E187">
        <v>36477.508000000002</v>
      </c>
      <c r="F187">
        <v>37969.004000000001</v>
      </c>
      <c r="G187">
        <v>10619</v>
      </c>
      <c r="H187">
        <f t="shared" si="12"/>
        <v>0</v>
      </c>
      <c r="I187" t="str">
        <f t="shared" si="13"/>
        <v>FI</v>
      </c>
      <c r="J187" t="str">
        <f t="shared" si="14"/>
        <v>2016</v>
      </c>
      <c r="M187" t="s">
        <v>750</v>
      </c>
      <c r="N187">
        <v>1</v>
      </c>
      <c r="O187">
        <v>37223.256000000001</v>
      </c>
      <c r="P187">
        <v>380.44722999999999</v>
      </c>
      <c r="Q187">
        <v>36477.508000000002</v>
      </c>
      <c r="R187">
        <v>37969.004000000001</v>
      </c>
      <c r="S187">
        <v>10619</v>
      </c>
      <c r="T187">
        <f t="shared" si="15"/>
        <v>0</v>
      </c>
      <c r="U187" t="str">
        <f t="shared" si="16"/>
        <v>FI</v>
      </c>
      <c r="V187" t="str">
        <f t="shared" si="17"/>
        <v>2016</v>
      </c>
    </row>
    <row r="188" spans="1:22" hidden="1">
      <c r="A188" t="s">
        <v>751</v>
      </c>
      <c r="B188">
        <v>10</v>
      </c>
      <c r="C188">
        <v>235.94830999999999</v>
      </c>
      <c r="D188">
        <v>536.21897000000001</v>
      </c>
      <c r="E188">
        <v>-815.14137000000005</v>
      </c>
      <c r="F188">
        <v>1287.038</v>
      </c>
      <c r="G188">
        <v>10619</v>
      </c>
      <c r="H188">
        <f t="shared" si="12"/>
        <v>0</v>
      </c>
      <c r="I188" t="str">
        <f t="shared" si="13"/>
        <v>FI</v>
      </c>
      <c r="J188" t="str">
        <f t="shared" si="14"/>
        <v>2016</v>
      </c>
      <c r="M188" t="s">
        <v>751</v>
      </c>
      <c r="N188">
        <v>10</v>
      </c>
      <c r="O188">
        <v>-26382.757000000001</v>
      </c>
      <c r="P188">
        <v>4652.2130999999999</v>
      </c>
      <c r="Q188">
        <v>-35501.966</v>
      </c>
      <c r="R188">
        <v>-17263.546999999999</v>
      </c>
      <c r="S188">
        <v>10619</v>
      </c>
      <c r="T188">
        <f t="shared" si="15"/>
        <v>0</v>
      </c>
      <c r="U188" t="str">
        <f t="shared" si="16"/>
        <v>FI</v>
      </c>
      <c r="V188" t="str">
        <f t="shared" si="17"/>
        <v>2016</v>
      </c>
    </row>
    <row r="189" spans="1:22" hidden="1">
      <c r="A189" t="s">
        <v>752</v>
      </c>
      <c r="B189">
        <v>11</v>
      </c>
      <c r="C189">
        <v>1.0063386999999999</v>
      </c>
      <c r="D189">
        <v>1.444673E-2</v>
      </c>
      <c r="E189">
        <v>0.97802043999999999</v>
      </c>
      <c r="F189">
        <v>1.0346569999999999</v>
      </c>
      <c r="G189">
        <v>10619</v>
      </c>
      <c r="H189">
        <f t="shared" si="12"/>
        <v>0</v>
      </c>
      <c r="I189" t="str">
        <f t="shared" si="13"/>
        <v>FI</v>
      </c>
      <c r="J189" t="str">
        <f t="shared" si="14"/>
        <v>2016</v>
      </c>
      <c r="M189" t="s">
        <v>752</v>
      </c>
      <c r="N189">
        <v>11</v>
      </c>
      <c r="O189">
        <v>0.29122920000000002</v>
      </c>
      <c r="P189">
        <v>0.12459831</v>
      </c>
      <c r="Q189">
        <v>4.6993170000000001E-2</v>
      </c>
      <c r="R189">
        <v>0.53546523000000001</v>
      </c>
      <c r="S189">
        <v>10619</v>
      </c>
      <c r="T189">
        <f t="shared" si="15"/>
        <v>0</v>
      </c>
      <c r="U189" t="str">
        <f t="shared" si="16"/>
        <v>FI</v>
      </c>
      <c r="V189" t="str">
        <f t="shared" si="17"/>
        <v>2016</v>
      </c>
    </row>
    <row r="190" spans="1:22" hidden="1">
      <c r="A190" t="s">
        <v>753</v>
      </c>
      <c r="B190">
        <v>0</v>
      </c>
      <c r="C190">
        <v>0.32864276999999997</v>
      </c>
      <c r="D190">
        <v>5.8037899999999996E-3</v>
      </c>
      <c r="E190">
        <v>0.31726623999999998</v>
      </c>
      <c r="F190">
        <v>0.34001928999999997</v>
      </c>
      <c r="G190">
        <v>10619</v>
      </c>
      <c r="H190">
        <f t="shared" si="12"/>
        <v>1</v>
      </c>
      <c r="I190" t="str">
        <f t="shared" si="13"/>
        <v>FI</v>
      </c>
      <c r="J190" t="str">
        <f t="shared" si="14"/>
        <v>2016</v>
      </c>
      <c r="M190" t="s">
        <v>753</v>
      </c>
      <c r="N190">
        <v>0</v>
      </c>
      <c r="O190">
        <v>0.32864276999999997</v>
      </c>
      <c r="P190">
        <v>5.8037899999999996E-3</v>
      </c>
      <c r="Q190">
        <v>0.31726623999999998</v>
      </c>
      <c r="R190">
        <v>0.34001928999999997</v>
      </c>
      <c r="S190">
        <v>10619</v>
      </c>
      <c r="T190">
        <f t="shared" si="15"/>
        <v>1</v>
      </c>
      <c r="U190" t="str">
        <f t="shared" si="16"/>
        <v>FI</v>
      </c>
      <c r="V190" t="str">
        <f t="shared" si="17"/>
        <v>2016</v>
      </c>
    </row>
    <row r="191" spans="1:22" hidden="1">
      <c r="A191" t="s">
        <v>754</v>
      </c>
      <c r="B191">
        <v>1</v>
      </c>
      <c r="C191">
        <v>0.32584324999999997</v>
      </c>
      <c r="D191">
        <v>5.0835100000000003E-3</v>
      </c>
      <c r="E191">
        <v>0.31587862</v>
      </c>
      <c r="F191">
        <v>0.33580788</v>
      </c>
      <c r="G191">
        <v>10619</v>
      </c>
      <c r="H191">
        <f t="shared" si="12"/>
        <v>1</v>
      </c>
      <c r="I191" t="str">
        <f t="shared" si="13"/>
        <v>FI</v>
      </c>
      <c r="J191" t="str">
        <f t="shared" si="14"/>
        <v>2016</v>
      </c>
      <c r="M191" t="s">
        <v>754</v>
      </c>
      <c r="N191">
        <v>1</v>
      </c>
      <c r="O191">
        <v>0.32584324999999997</v>
      </c>
      <c r="P191">
        <v>5.0835100000000003E-3</v>
      </c>
      <c r="Q191">
        <v>0.31587862</v>
      </c>
      <c r="R191">
        <v>0.33580788</v>
      </c>
      <c r="S191">
        <v>10619</v>
      </c>
      <c r="T191">
        <f t="shared" si="15"/>
        <v>1</v>
      </c>
      <c r="U191" t="str">
        <f t="shared" si="16"/>
        <v>FI</v>
      </c>
      <c r="V191" t="str">
        <f t="shared" si="17"/>
        <v>2016</v>
      </c>
    </row>
    <row r="192" spans="1:22">
      <c r="A192" t="s">
        <v>755</v>
      </c>
      <c r="B192">
        <v>20</v>
      </c>
      <c r="C192">
        <v>-2.7995099999999998E-3</v>
      </c>
      <c r="D192">
        <v>7.5309299999999999E-3</v>
      </c>
      <c r="E192">
        <v>-1.756154E-2</v>
      </c>
      <c r="F192">
        <v>1.1962520000000001E-2</v>
      </c>
      <c r="G192">
        <v>10619</v>
      </c>
      <c r="H192">
        <f t="shared" si="12"/>
        <v>1</v>
      </c>
      <c r="I192" t="str">
        <f t="shared" si="13"/>
        <v>FI</v>
      </c>
      <c r="J192" t="str">
        <f t="shared" si="14"/>
        <v>2016</v>
      </c>
      <c r="M192" t="s">
        <v>755</v>
      </c>
      <c r="N192">
        <v>20</v>
      </c>
      <c r="O192">
        <v>-2.7995099999999998E-3</v>
      </c>
      <c r="P192">
        <v>7.5309299999999999E-3</v>
      </c>
      <c r="Q192">
        <v>-1.756154E-2</v>
      </c>
      <c r="R192">
        <v>1.1962520000000001E-2</v>
      </c>
      <c r="S192">
        <v>10619</v>
      </c>
      <c r="T192">
        <f t="shared" si="15"/>
        <v>1</v>
      </c>
      <c r="U192" t="str">
        <f t="shared" si="16"/>
        <v>FI</v>
      </c>
      <c r="V192" t="str">
        <f t="shared" si="17"/>
        <v>2016</v>
      </c>
    </row>
    <row r="193" spans="1:22" hidden="1">
      <c r="A193" t="s">
        <v>756</v>
      </c>
      <c r="B193">
        <v>0</v>
      </c>
      <c r="C193">
        <v>37599.707000000002</v>
      </c>
      <c r="D193">
        <v>434.70906000000002</v>
      </c>
      <c r="E193">
        <v>36747.591999999997</v>
      </c>
      <c r="F193">
        <v>38451.822</v>
      </c>
      <c r="G193">
        <v>10209</v>
      </c>
      <c r="H193">
        <f t="shared" si="12"/>
        <v>0</v>
      </c>
      <c r="I193" t="str">
        <f t="shared" si="13"/>
        <v>FI</v>
      </c>
      <c r="J193" t="str">
        <f t="shared" si="14"/>
        <v>2017</v>
      </c>
      <c r="M193" t="s">
        <v>756</v>
      </c>
      <c r="N193">
        <v>0</v>
      </c>
      <c r="O193">
        <v>23666.178</v>
      </c>
      <c r="P193">
        <v>9067.4007999999994</v>
      </c>
      <c r="Q193">
        <v>5892.2916999999998</v>
      </c>
      <c r="R193">
        <v>41440.063999999998</v>
      </c>
      <c r="S193">
        <v>10209</v>
      </c>
      <c r="T193">
        <f t="shared" si="15"/>
        <v>0</v>
      </c>
      <c r="U193" t="str">
        <f t="shared" si="16"/>
        <v>FI</v>
      </c>
      <c r="V193" t="str">
        <f t="shared" si="17"/>
        <v>2017</v>
      </c>
    </row>
    <row r="194" spans="1:22" hidden="1">
      <c r="A194" t="s">
        <v>757</v>
      </c>
      <c r="B194">
        <v>1</v>
      </c>
      <c r="C194">
        <v>37530.811000000002</v>
      </c>
      <c r="D194">
        <v>385.20855</v>
      </c>
      <c r="E194">
        <v>36775.726000000002</v>
      </c>
      <c r="F194">
        <v>38285.894999999997</v>
      </c>
      <c r="G194">
        <v>10209</v>
      </c>
      <c r="H194">
        <f t="shared" si="12"/>
        <v>0</v>
      </c>
      <c r="I194" t="str">
        <f t="shared" si="13"/>
        <v>FI</v>
      </c>
      <c r="J194" t="str">
        <f t="shared" si="14"/>
        <v>2017</v>
      </c>
      <c r="M194" t="s">
        <v>757</v>
      </c>
      <c r="N194">
        <v>1</v>
      </c>
      <c r="O194">
        <v>37530.811000000002</v>
      </c>
      <c r="P194">
        <v>385.20855</v>
      </c>
      <c r="Q194">
        <v>36775.726000000002</v>
      </c>
      <c r="R194">
        <v>38285.894999999997</v>
      </c>
      <c r="S194">
        <v>10209</v>
      </c>
      <c r="T194">
        <f t="shared" si="15"/>
        <v>0</v>
      </c>
      <c r="U194" t="str">
        <f t="shared" si="16"/>
        <v>FI</v>
      </c>
      <c r="V194" t="str">
        <f t="shared" si="17"/>
        <v>2017</v>
      </c>
    </row>
    <row r="195" spans="1:22" hidden="1">
      <c r="A195" t="s">
        <v>758</v>
      </c>
      <c r="B195">
        <v>10</v>
      </c>
      <c r="C195">
        <v>68.895966999999999</v>
      </c>
      <c r="D195">
        <v>544.36793</v>
      </c>
      <c r="E195">
        <v>-998.17206999999996</v>
      </c>
      <c r="F195">
        <v>1135.9639999999999</v>
      </c>
      <c r="G195">
        <v>10209</v>
      </c>
      <c r="H195">
        <f t="shared" si="12"/>
        <v>0</v>
      </c>
      <c r="I195" t="str">
        <f t="shared" si="13"/>
        <v>FI</v>
      </c>
      <c r="J195" t="str">
        <f t="shared" si="14"/>
        <v>2017</v>
      </c>
      <c r="M195" t="s">
        <v>758</v>
      </c>
      <c r="N195">
        <v>10</v>
      </c>
      <c r="O195">
        <v>-13864.633</v>
      </c>
      <c r="P195">
        <v>9075.5794999999998</v>
      </c>
      <c r="Q195">
        <v>-31654.550999999999</v>
      </c>
      <c r="R195">
        <v>3925.2851999999998</v>
      </c>
      <c r="S195">
        <v>10209</v>
      </c>
      <c r="T195">
        <f t="shared" si="15"/>
        <v>0</v>
      </c>
      <c r="U195" t="str">
        <f t="shared" si="16"/>
        <v>FI</v>
      </c>
      <c r="V195" t="str">
        <f t="shared" si="17"/>
        <v>2017</v>
      </c>
    </row>
    <row r="196" spans="1:22" hidden="1">
      <c r="A196" t="s">
        <v>759</v>
      </c>
      <c r="B196">
        <v>11</v>
      </c>
      <c r="C196">
        <v>1.0018357</v>
      </c>
      <c r="D196">
        <v>1.4516060000000001E-2</v>
      </c>
      <c r="E196">
        <v>0.97338139000000001</v>
      </c>
      <c r="F196">
        <v>1.0302899999999999</v>
      </c>
      <c r="G196">
        <v>10209</v>
      </c>
      <c r="H196">
        <f t="shared" si="12"/>
        <v>0</v>
      </c>
      <c r="I196" t="str">
        <f t="shared" si="13"/>
        <v>FI</v>
      </c>
      <c r="J196" t="str">
        <f t="shared" si="14"/>
        <v>2017</v>
      </c>
      <c r="M196" t="s">
        <v>759</v>
      </c>
      <c r="N196">
        <v>11</v>
      </c>
      <c r="O196">
        <v>0.63057998000000004</v>
      </c>
      <c r="P196">
        <v>0.24168553000000001</v>
      </c>
      <c r="Q196">
        <v>0.15682889</v>
      </c>
      <c r="R196">
        <v>1.1043311</v>
      </c>
      <c r="S196">
        <v>10209</v>
      </c>
      <c r="T196">
        <f t="shared" si="15"/>
        <v>0</v>
      </c>
      <c r="U196" t="str">
        <f t="shared" si="16"/>
        <v>FI</v>
      </c>
      <c r="V196" t="str">
        <f t="shared" si="17"/>
        <v>2017</v>
      </c>
    </row>
    <row r="197" spans="1:22" hidden="1">
      <c r="A197" t="s">
        <v>760</v>
      </c>
      <c r="B197">
        <v>0</v>
      </c>
      <c r="C197">
        <v>0.32918558999999997</v>
      </c>
      <c r="D197">
        <v>5.9352900000000002E-3</v>
      </c>
      <c r="E197">
        <v>0.31755126</v>
      </c>
      <c r="F197">
        <v>0.34081992</v>
      </c>
      <c r="G197">
        <v>10209</v>
      </c>
      <c r="H197">
        <f t="shared" ref="H197:H260" si="18">IFERROR(IF(FIND(H$2, A197)&gt;0,1,0), 0)</f>
        <v>1</v>
      </c>
      <c r="I197" t="str">
        <f t="shared" ref="I197:I260" si="19">LEFT(A197,2)</f>
        <v>FI</v>
      </c>
      <c r="J197" t="str">
        <f t="shared" ref="J197:J260" si="20">RIGHT(LEFT(A197,7), 4)</f>
        <v>2017</v>
      </c>
      <c r="M197" t="s">
        <v>760</v>
      </c>
      <c r="N197">
        <v>0</v>
      </c>
      <c r="O197">
        <v>0.32918558999999997</v>
      </c>
      <c r="P197">
        <v>5.9352900000000002E-3</v>
      </c>
      <c r="Q197">
        <v>0.31755126</v>
      </c>
      <c r="R197">
        <v>0.34081992</v>
      </c>
      <c r="S197">
        <v>10209</v>
      </c>
      <c r="T197">
        <f t="shared" ref="T197:T260" si="21">IFERROR(IF(FIND(T$2, M197)&gt;0,1,0), 0)</f>
        <v>1</v>
      </c>
      <c r="U197" t="str">
        <f t="shared" ref="U197:U260" si="22">LEFT(M197,2)</f>
        <v>FI</v>
      </c>
      <c r="V197" t="str">
        <f t="shared" ref="V197:V260" si="23">RIGHT(LEFT(M197,7), 4)</f>
        <v>2017</v>
      </c>
    </row>
    <row r="198" spans="1:22" hidden="1">
      <c r="A198" t="s">
        <v>761</v>
      </c>
      <c r="B198">
        <v>1</v>
      </c>
      <c r="C198">
        <v>0.3201562</v>
      </c>
      <c r="D198">
        <v>5.0264200000000002E-3</v>
      </c>
      <c r="E198">
        <v>0.31030342999999999</v>
      </c>
      <c r="F198">
        <v>0.33000898000000001</v>
      </c>
      <c r="G198">
        <v>10209</v>
      </c>
      <c r="H198">
        <f t="shared" si="18"/>
        <v>1</v>
      </c>
      <c r="I198" t="str">
        <f t="shared" si="19"/>
        <v>FI</v>
      </c>
      <c r="J198" t="str">
        <f t="shared" si="20"/>
        <v>2017</v>
      </c>
      <c r="M198" t="s">
        <v>761</v>
      </c>
      <c r="N198">
        <v>1</v>
      </c>
      <c r="O198">
        <v>0.3201562</v>
      </c>
      <c r="P198">
        <v>5.0264200000000002E-3</v>
      </c>
      <c r="Q198">
        <v>0.31030342999999999</v>
      </c>
      <c r="R198">
        <v>0.33000898000000001</v>
      </c>
      <c r="S198">
        <v>10209</v>
      </c>
      <c r="T198">
        <f t="shared" si="21"/>
        <v>1</v>
      </c>
      <c r="U198" t="str">
        <f t="shared" si="22"/>
        <v>FI</v>
      </c>
      <c r="V198" t="str">
        <f t="shared" si="23"/>
        <v>2017</v>
      </c>
    </row>
    <row r="199" spans="1:22">
      <c r="A199" t="s">
        <v>762</v>
      </c>
      <c r="B199">
        <v>20</v>
      </c>
      <c r="C199">
        <v>-9.02939E-3</v>
      </c>
      <c r="D199">
        <v>7.53164E-3</v>
      </c>
      <c r="E199">
        <v>-2.3792879999999999E-2</v>
      </c>
      <c r="F199">
        <v>5.7341099999999997E-3</v>
      </c>
      <c r="G199">
        <v>10209</v>
      </c>
      <c r="H199">
        <f t="shared" si="18"/>
        <v>1</v>
      </c>
      <c r="I199" t="str">
        <f t="shared" si="19"/>
        <v>FI</v>
      </c>
      <c r="J199" t="str">
        <f t="shared" si="20"/>
        <v>2017</v>
      </c>
      <c r="M199" t="s">
        <v>762</v>
      </c>
      <c r="N199">
        <v>20</v>
      </c>
      <c r="O199">
        <v>-9.02939E-3</v>
      </c>
      <c r="P199">
        <v>7.53164E-3</v>
      </c>
      <c r="Q199">
        <v>-2.3792879999999999E-2</v>
      </c>
      <c r="R199">
        <v>5.7341099999999997E-3</v>
      </c>
      <c r="S199">
        <v>10209</v>
      </c>
      <c r="T199">
        <f t="shared" si="21"/>
        <v>1</v>
      </c>
      <c r="U199" t="str">
        <f t="shared" si="22"/>
        <v>FI</v>
      </c>
      <c r="V199" t="str">
        <f t="shared" si="23"/>
        <v>2017</v>
      </c>
    </row>
    <row r="200" spans="1:22" hidden="1">
      <c r="A200" t="s">
        <v>763</v>
      </c>
      <c r="B200">
        <v>0</v>
      </c>
      <c r="C200">
        <v>30148.315999999999</v>
      </c>
      <c r="D200">
        <v>462.63499999999999</v>
      </c>
      <c r="E200">
        <v>29241.187000000002</v>
      </c>
      <c r="F200">
        <v>31055.445</v>
      </c>
      <c r="G200">
        <v>2881</v>
      </c>
      <c r="H200">
        <f t="shared" si="18"/>
        <v>0</v>
      </c>
      <c r="I200" t="str">
        <f t="shared" si="19"/>
        <v>IS</v>
      </c>
      <c r="J200" t="str">
        <f t="shared" si="20"/>
        <v>2004</v>
      </c>
      <c r="M200" t="s">
        <v>763</v>
      </c>
      <c r="N200">
        <v>0</v>
      </c>
      <c r="O200">
        <v>23913.236000000001</v>
      </c>
      <c r="P200">
        <v>2269.8658</v>
      </c>
      <c r="Q200">
        <v>19462.510999999999</v>
      </c>
      <c r="R200">
        <v>28363.960999999999</v>
      </c>
      <c r="S200">
        <v>2881</v>
      </c>
      <c r="T200">
        <f t="shared" si="21"/>
        <v>0</v>
      </c>
      <c r="U200" t="str">
        <f t="shared" si="22"/>
        <v>IS</v>
      </c>
      <c r="V200" t="str">
        <f t="shared" si="23"/>
        <v>2004</v>
      </c>
    </row>
    <row r="201" spans="1:22" hidden="1">
      <c r="A201" t="s">
        <v>764</v>
      </c>
      <c r="B201">
        <v>1</v>
      </c>
      <c r="C201">
        <v>31650.537</v>
      </c>
      <c r="D201">
        <v>617.21879999999999</v>
      </c>
      <c r="E201">
        <v>30440.302</v>
      </c>
      <c r="F201">
        <v>32860.773000000001</v>
      </c>
      <c r="G201">
        <v>2881</v>
      </c>
      <c r="H201">
        <f t="shared" si="18"/>
        <v>0</v>
      </c>
      <c r="I201" t="str">
        <f t="shared" si="19"/>
        <v>IS</v>
      </c>
      <c r="J201" t="str">
        <f t="shared" si="20"/>
        <v>2004</v>
      </c>
      <c r="M201" t="s">
        <v>764</v>
      </c>
      <c r="N201">
        <v>1</v>
      </c>
      <c r="O201">
        <v>31650.537</v>
      </c>
      <c r="P201">
        <v>617.21879999999999</v>
      </c>
      <c r="Q201">
        <v>30440.302</v>
      </c>
      <c r="R201">
        <v>32860.773000000001</v>
      </c>
      <c r="S201">
        <v>2881</v>
      </c>
      <c r="T201">
        <f t="shared" si="21"/>
        <v>0</v>
      </c>
      <c r="U201" t="str">
        <f t="shared" si="22"/>
        <v>IS</v>
      </c>
      <c r="V201" t="str">
        <f t="shared" si="23"/>
        <v>2004</v>
      </c>
    </row>
    <row r="202" spans="1:22" hidden="1">
      <c r="A202" t="s">
        <v>765</v>
      </c>
      <c r="B202">
        <v>10</v>
      </c>
      <c r="C202">
        <v>-1502.221</v>
      </c>
      <c r="D202">
        <v>780.43236000000002</v>
      </c>
      <c r="E202">
        <v>-3032.4832999999999</v>
      </c>
      <c r="F202">
        <v>28.041167999999999</v>
      </c>
      <c r="G202">
        <v>2881</v>
      </c>
      <c r="H202">
        <f t="shared" si="18"/>
        <v>0</v>
      </c>
      <c r="I202" t="str">
        <f t="shared" si="19"/>
        <v>IS</v>
      </c>
      <c r="J202" t="str">
        <f t="shared" si="20"/>
        <v>2004</v>
      </c>
      <c r="M202" t="s">
        <v>765</v>
      </c>
      <c r="N202">
        <v>10</v>
      </c>
      <c r="O202">
        <v>-7737.3014999999996</v>
      </c>
      <c r="P202">
        <v>2352.2860999999998</v>
      </c>
      <c r="Q202">
        <v>-12349.635</v>
      </c>
      <c r="R202">
        <v>-3124.9677999999999</v>
      </c>
      <c r="S202">
        <v>2881</v>
      </c>
      <c r="T202">
        <f t="shared" si="21"/>
        <v>0</v>
      </c>
      <c r="U202" t="str">
        <f t="shared" si="22"/>
        <v>IS</v>
      </c>
      <c r="V202" t="str">
        <f t="shared" si="23"/>
        <v>2004</v>
      </c>
    </row>
    <row r="203" spans="1:22" hidden="1">
      <c r="A203" t="s">
        <v>766</v>
      </c>
      <c r="B203">
        <v>11</v>
      </c>
      <c r="C203">
        <v>0.95253726999999999</v>
      </c>
      <c r="D203">
        <v>2.3918539999999999E-2</v>
      </c>
      <c r="E203">
        <v>0.90563808000000001</v>
      </c>
      <c r="F203">
        <v>0.99943645000000003</v>
      </c>
      <c r="G203">
        <v>2881</v>
      </c>
      <c r="H203">
        <f t="shared" si="18"/>
        <v>0</v>
      </c>
      <c r="I203" t="str">
        <f t="shared" si="19"/>
        <v>IS</v>
      </c>
      <c r="J203" t="str">
        <f t="shared" si="20"/>
        <v>2004</v>
      </c>
      <c r="M203" t="s">
        <v>766</v>
      </c>
      <c r="N203">
        <v>11</v>
      </c>
      <c r="O203">
        <v>0.75553965000000001</v>
      </c>
      <c r="P203">
        <v>7.3214360000000006E-2</v>
      </c>
      <c r="Q203">
        <v>0.61198182999999995</v>
      </c>
      <c r="R203">
        <v>0.89909746000000001</v>
      </c>
      <c r="S203">
        <v>2881</v>
      </c>
      <c r="T203">
        <f t="shared" si="21"/>
        <v>0</v>
      </c>
      <c r="U203" t="str">
        <f t="shared" si="22"/>
        <v>IS</v>
      </c>
      <c r="V203" t="str">
        <f t="shared" si="23"/>
        <v>2004</v>
      </c>
    </row>
    <row r="204" spans="1:22" hidden="1">
      <c r="A204" t="s">
        <v>767</v>
      </c>
      <c r="B204">
        <v>0</v>
      </c>
      <c r="C204">
        <v>0.38674101</v>
      </c>
      <c r="D204">
        <v>5.9270299999999998E-3</v>
      </c>
      <c r="E204">
        <v>0.37511936000000001</v>
      </c>
      <c r="F204">
        <v>0.39836265999999998</v>
      </c>
      <c r="G204">
        <v>2881</v>
      </c>
      <c r="H204">
        <f t="shared" si="18"/>
        <v>1</v>
      </c>
      <c r="I204" t="str">
        <f t="shared" si="19"/>
        <v>IS</v>
      </c>
      <c r="J204" t="str">
        <f t="shared" si="20"/>
        <v>2004</v>
      </c>
      <c r="K204">
        <f>F204-C204</f>
        <v>1.1621649999999983E-2</v>
      </c>
      <c r="M204" t="s">
        <v>767</v>
      </c>
      <c r="N204">
        <v>0</v>
      </c>
      <c r="O204">
        <v>0.38674101</v>
      </c>
      <c r="P204">
        <v>5.9270299999999998E-3</v>
      </c>
      <c r="Q204">
        <v>0.37511936000000001</v>
      </c>
      <c r="R204">
        <v>0.39836265999999998</v>
      </c>
      <c r="S204">
        <v>2881</v>
      </c>
      <c r="T204">
        <f t="shared" si="21"/>
        <v>1</v>
      </c>
      <c r="U204" t="str">
        <f t="shared" si="22"/>
        <v>IS</v>
      </c>
      <c r="V204" t="str">
        <f t="shared" si="23"/>
        <v>2004</v>
      </c>
    </row>
    <row r="205" spans="1:22" hidden="1">
      <c r="A205" t="s">
        <v>768</v>
      </c>
      <c r="B205">
        <v>1</v>
      </c>
      <c r="C205">
        <v>0.37229157000000002</v>
      </c>
      <c r="D205">
        <v>8.6873899999999997E-3</v>
      </c>
      <c r="E205">
        <v>0.35525743999999998</v>
      </c>
      <c r="F205">
        <v>0.38932570999999999</v>
      </c>
      <c r="G205">
        <v>2881</v>
      </c>
      <c r="H205">
        <f t="shared" si="18"/>
        <v>1</v>
      </c>
      <c r="I205" t="str">
        <f t="shared" si="19"/>
        <v>IS</v>
      </c>
      <c r="J205" t="str">
        <f t="shared" si="20"/>
        <v>2004</v>
      </c>
      <c r="K205">
        <f>F205-C205</f>
        <v>1.7034139999999975E-2</v>
      </c>
      <c r="M205" t="s">
        <v>768</v>
      </c>
      <c r="N205">
        <v>1</v>
      </c>
      <c r="O205">
        <v>0.37229157000000002</v>
      </c>
      <c r="P205">
        <v>8.6873899999999997E-3</v>
      </c>
      <c r="Q205">
        <v>0.35525743999999998</v>
      </c>
      <c r="R205">
        <v>0.38932570999999999</v>
      </c>
      <c r="S205">
        <v>2881</v>
      </c>
      <c r="T205">
        <f t="shared" si="21"/>
        <v>1</v>
      </c>
      <c r="U205" t="str">
        <f t="shared" si="22"/>
        <v>IS</v>
      </c>
      <c r="V205" t="str">
        <f t="shared" si="23"/>
        <v>2004</v>
      </c>
    </row>
    <row r="206" spans="1:22">
      <c r="A206" t="s">
        <v>769</v>
      </c>
      <c r="B206">
        <v>20</v>
      </c>
      <c r="C206">
        <v>-1.4449439999999999E-2</v>
      </c>
      <c r="D206">
        <v>1.031226E-2</v>
      </c>
      <c r="E206">
        <v>-3.466959E-2</v>
      </c>
      <c r="F206">
        <v>5.7707100000000001E-3</v>
      </c>
      <c r="G206">
        <v>2881</v>
      </c>
      <c r="H206">
        <f t="shared" si="18"/>
        <v>1</v>
      </c>
      <c r="I206" t="str">
        <f t="shared" si="19"/>
        <v>IS</v>
      </c>
      <c r="J206" t="str">
        <f t="shared" si="20"/>
        <v>2004</v>
      </c>
      <c r="K206">
        <f>F206-C206</f>
        <v>2.0220149999999999E-2</v>
      </c>
      <c r="M206" t="s">
        <v>769</v>
      </c>
      <c r="N206">
        <v>20</v>
      </c>
      <c r="O206">
        <v>-1.4449439999999999E-2</v>
      </c>
      <c r="P206">
        <v>1.031226E-2</v>
      </c>
      <c r="Q206">
        <v>-3.466959E-2</v>
      </c>
      <c r="R206">
        <v>5.7707100000000001E-3</v>
      </c>
      <c r="S206">
        <v>2881</v>
      </c>
      <c r="T206">
        <f t="shared" si="21"/>
        <v>1</v>
      </c>
      <c r="U206" t="str">
        <f t="shared" si="22"/>
        <v>IS</v>
      </c>
      <c r="V206" t="str">
        <f t="shared" si="23"/>
        <v>2004</v>
      </c>
    </row>
    <row r="207" spans="1:22" hidden="1">
      <c r="A207" t="s">
        <v>770</v>
      </c>
      <c r="B207">
        <v>0</v>
      </c>
      <c r="C207">
        <v>32454.837</v>
      </c>
      <c r="D207">
        <v>505.81752</v>
      </c>
      <c r="E207">
        <v>31463.043000000001</v>
      </c>
      <c r="F207">
        <v>33446.631000000001</v>
      </c>
      <c r="G207">
        <v>2927</v>
      </c>
      <c r="H207">
        <f t="shared" si="18"/>
        <v>0</v>
      </c>
      <c r="I207" t="str">
        <f t="shared" si="19"/>
        <v>IS</v>
      </c>
      <c r="J207" t="str">
        <f t="shared" si="20"/>
        <v>2005</v>
      </c>
      <c r="M207" t="s">
        <v>770</v>
      </c>
      <c r="N207">
        <v>0</v>
      </c>
      <c r="O207">
        <v>25803.74</v>
      </c>
      <c r="P207">
        <v>2964.6187</v>
      </c>
      <c r="Q207">
        <v>19990.791000000001</v>
      </c>
      <c r="R207">
        <v>31616.69</v>
      </c>
      <c r="S207">
        <v>2927</v>
      </c>
      <c r="T207">
        <f t="shared" si="21"/>
        <v>0</v>
      </c>
      <c r="U207" t="str">
        <f t="shared" si="22"/>
        <v>IS</v>
      </c>
      <c r="V207" t="str">
        <f t="shared" si="23"/>
        <v>2005</v>
      </c>
    </row>
    <row r="208" spans="1:22" hidden="1">
      <c r="A208" t="s">
        <v>771</v>
      </c>
      <c r="B208">
        <v>1</v>
      </c>
      <c r="C208">
        <v>33758.379000000001</v>
      </c>
      <c r="D208">
        <v>656.66051000000004</v>
      </c>
      <c r="E208">
        <v>32470.815999999999</v>
      </c>
      <c r="F208">
        <v>35045.942000000003</v>
      </c>
      <c r="G208">
        <v>2927</v>
      </c>
      <c r="H208">
        <f t="shared" si="18"/>
        <v>0</v>
      </c>
      <c r="I208" t="str">
        <f t="shared" si="19"/>
        <v>IS</v>
      </c>
      <c r="J208" t="str">
        <f t="shared" si="20"/>
        <v>2005</v>
      </c>
      <c r="M208" t="s">
        <v>771</v>
      </c>
      <c r="N208">
        <v>1</v>
      </c>
      <c r="O208">
        <v>33758.379000000001</v>
      </c>
      <c r="P208">
        <v>656.66051000000004</v>
      </c>
      <c r="Q208">
        <v>32470.815999999999</v>
      </c>
      <c r="R208">
        <v>35045.942000000003</v>
      </c>
      <c r="S208">
        <v>2927</v>
      </c>
      <c r="T208">
        <f t="shared" si="21"/>
        <v>0</v>
      </c>
      <c r="U208" t="str">
        <f t="shared" si="22"/>
        <v>IS</v>
      </c>
      <c r="V208" t="str">
        <f t="shared" si="23"/>
        <v>2005</v>
      </c>
    </row>
    <row r="209" spans="1:22" hidden="1">
      <c r="A209" t="s">
        <v>772</v>
      </c>
      <c r="B209">
        <v>10</v>
      </c>
      <c r="C209">
        <v>-1303.5420999999999</v>
      </c>
      <c r="D209">
        <v>826.71022000000005</v>
      </c>
      <c r="E209">
        <v>-2924.5347000000002</v>
      </c>
      <c r="F209">
        <v>317.45044000000001</v>
      </c>
      <c r="G209">
        <v>2927</v>
      </c>
      <c r="H209">
        <f t="shared" si="18"/>
        <v>0</v>
      </c>
      <c r="I209" t="str">
        <f t="shared" si="19"/>
        <v>IS</v>
      </c>
      <c r="J209" t="str">
        <f t="shared" si="20"/>
        <v>2005</v>
      </c>
      <c r="M209" t="s">
        <v>772</v>
      </c>
      <c r="N209">
        <v>10</v>
      </c>
      <c r="O209">
        <v>-7954.6385</v>
      </c>
      <c r="P209">
        <v>3036.4728</v>
      </c>
      <c r="Q209">
        <v>-13908.477999999999</v>
      </c>
      <c r="R209">
        <v>-2000.7991999999999</v>
      </c>
      <c r="S209">
        <v>2927</v>
      </c>
      <c r="T209">
        <f t="shared" si="21"/>
        <v>0</v>
      </c>
      <c r="U209" t="str">
        <f t="shared" si="22"/>
        <v>IS</v>
      </c>
      <c r="V209" t="str">
        <f t="shared" si="23"/>
        <v>2005</v>
      </c>
    </row>
    <row r="210" spans="1:22" hidden="1">
      <c r="A210" t="s">
        <v>773</v>
      </c>
      <c r="B210">
        <v>11</v>
      </c>
      <c r="C210">
        <v>0.96138612000000001</v>
      </c>
      <c r="D210">
        <v>2.3899340000000002E-2</v>
      </c>
      <c r="E210">
        <v>0.91452489000000003</v>
      </c>
      <c r="F210">
        <v>1.0082473000000001</v>
      </c>
      <c r="G210">
        <v>2927</v>
      </c>
      <c r="H210">
        <f t="shared" si="18"/>
        <v>0</v>
      </c>
      <c r="I210" t="str">
        <f t="shared" si="19"/>
        <v>IS</v>
      </c>
      <c r="J210" t="str">
        <f t="shared" si="20"/>
        <v>2005</v>
      </c>
      <c r="M210" t="s">
        <v>773</v>
      </c>
      <c r="N210">
        <v>11</v>
      </c>
      <c r="O210">
        <v>0.76436550999999997</v>
      </c>
      <c r="P210">
        <v>8.9068510000000004E-2</v>
      </c>
      <c r="Q210">
        <v>0.58972223000000001</v>
      </c>
      <c r="R210">
        <v>0.93900879000000004</v>
      </c>
      <c r="S210">
        <v>2927</v>
      </c>
      <c r="T210">
        <f t="shared" si="21"/>
        <v>0</v>
      </c>
      <c r="U210" t="str">
        <f t="shared" si="22"/>
        <v>IS</v>
      </c>
      <c r="V210" t="str">
        <f t="shared" si="23"/>
        <v>2005</v>
      </c>
    </row>
    <row r="211" spans="1:22" hidden="1">
      <c r="A211" t="s">
        <v>774</v>
      </c>
      <c r="B211">
        <v>0</v>
      </c>
      <c r="C211">
        <v>0.38972805999999999</v>
      </c>
      <c r="D211">
        <v>6.3275299999999996E-3</v>
      </c>
      <c r="E211">
        <v>0.37732118999999997</v>
      </c>
      <c r="F211">
        <v>0.40213493</v>
      </c>
      <c r="G211">
        <v>2927</v>
      </c>
      <c r="H211">
        <f t="shared" si="18"/>
        <v>1</v>
      </c>
      <c r="I211" t="str">
        <f t="shared" si="19"/>
        <v>IS</v>
      </c>
      <c r="J211" t="str">
        <f t="shared" si="20"/>
        <v>2005</v>
      </c>
      <c r="K211">
        <f>F211-C211</f>
        <v>1.2406870000000014E-2</v>
      </c>
      <c r="M211" t="s">
        <v>774</v>
      </c>
      <c r="N211">
        <v>0</v>
      </c>
      <c r="O211">
        <v>0.38972805999999999</v>
      </c>
      <c r="P211">
        <v>6.3275299999999996E-3</v>
      </c>
      <c r="Q211">
        <v>0.37732118999999997</v>
      </c>
      <c r="R211">
        <v>0.40213493</v>
      </c>
      <c r="S211">
        <v>2927</v>
      </c>
      <c r="T211">
        <f t="shared" si="21"/>
        <v>1</v>
      </c>
      <c r="U211" t="str">
        <f t="shared" si="22"/>
        <v>IS</v>
      </c>
      <c r="V211" t="str">
        <f t="shared" si="23"/>
        <v>2005</v>
      </c>
    </row>
    <row r="212" spans="1:22" hidden="1">
      <c r="A212" t="s">
        <v>775</v>
      </c>
      <c r="B212">
        <v>1</v>
      </c>
      <c r="C212">
        <v>0.36036059999999998</v>
      </c>
      <c r="D212">
        <v>8.8033999999999994E-3</v>
      </c>
      <c r="E212">
        <v>0.34309911999999998</v>
      </c>
      <c r="F212">
        <v>0.37762208000000003</v>
      </c>
      <c r="G212">
        <v>2927</v>
      </c>
      <c r="H212">
        <f t="shared" si="18"/>
        <v>1</v>
      </c>
      <c r="I212" t="str">
        <f t="shared" si="19"/>
        <v>IS</v>
      </c>
      <c r="J212" t="str">
        <f t="shared" si="20"/>
        <v>2005</v>
      </c>
      <c r="K212">
        <f>F212-C212</f>
        <v>1.7261480000000051E-2</v>
      </c>
      <c r="M212" t="s">
        <v>775</v>
      </c>
      <c r="N212">
        <v>1</v>
      </c>
      <c r="O212">
        <v>0.36036059999999998</v>
      </c>
      <c r="P212">
        <v>8.8033999999999994E-3</v>
      </c>
      <c r="Q212">
        <v>0.34309911999999998</v>
      </c>
      <c r="R212">
        <v>0.37762208000000003</v>
      </c>
      <c r="S212">
        <v>2927</v>
      </c>
      <c r="T212">
        <f t="shared" si="21"/>
        <v>1</v>
      </c>
      <c r="U212" t="str">
        <f t="shared" si="22"/>
        <v>IS</v>
      </c>
      <c r="V212" t="str">
        <f t="shared" si="23"/>
        <v>2005</v>
      </c>
    </row>
    <row r="213" spans="1:22">
      <c r="A213" t="s">
        <v>776</v>
      </c>
      <c r="B213">
        <v>20</v>
      </c>
      <c r="C213">
        <v>-2.9367460000000001E-2</v>
      </c>
      <c r="D213">
        <v>1.068391E-2</v>
      </c>
      <c r="E213">
        <v>-5.0316189999999997E-2</v>
      </c>
      <c r="F213">
        <v>-8.4187199999999993E-3</v>
      </c>
      <c r="G213">
        <v>2927</v>
      </c>
      <c r="H213">
        <f t="shared" si="18"/>
        <v>1</v>
      </c>
      <c r="I213" t="str">
        <f t="shared" si="19"/>
        <v>IS</v>
      </c>
      <c r="J213" t="str">
        <f t="shared" si="20"/>
        <v>2005</v>
      </c>
      <c r="K213">
        <f>F213-C213</f>
        <v>2.094874E-2</v>
      </c>
      <c r="M213" t="s">
        <v>776</v>
      </c>
      <c r="N213">
        <v>20</v>
      </c>
      <c r="O213">
        <v>-2.9367460000000001E-2</v>
      </c>
      <c r="P213">
        <v>1.068391E-2</v>
      </c>
      <c r="Q213">
        <v>-5.0316189999999997E-2</v>
      </c>
      <c r="R213">
        <v>-8.4187199999999993E-3</v>
      </c>
      <c r="S213">
        <v>2927</v>
      </c>
      <c r="T213">
        <f t="shared" si="21"/>
        <v>1</v>
      </c>
      <c r="U213" t="str">
        <f t="shared" si="22"/>
        <v>IS</v>
      </c>
      <c r="V213" t="str">
        <f t="shared" si="23"/>
        <v>2005</v>
      </c>
    </row>
    <row r="214" spans="1:22" hidden="1">
      <c r="A214" t="s">
        <v>777</v>
      </c>
      <c r="B214">
        <v>0</v>
      </c>
      <c r="C214">
        <v>42067.213000000003</v>
      </c>
      <c r="D214">
        <v>705.46018000000004</v>
      </c>
      <c r="E214">
        <v>40683.947</v>
      </c>
      <c r="F214">
        <v>43450.478000000003</v>
      </c>
      <c r="G214">
        <v>2844</v>
      </c>
      <c r="H214">
        <f t="shared" si="18"/>
        <v>0</v>
      </c>
      <c r="I214" t="str">
        <f t="shared" si="19"/>
        <v>IS</v>
      </c>
      <c r="J214" t="str">
        <f t="shared" si="20"/>
        <v>2006</v>
      </c>
      <c r="M214" t="s">
        <v>777</v>
      </c>
      <c r="N214">
        <v>0</v>
      </c>
      <c r="O214">
        <v>34836.555</v>
      </c>
      <c r="P214">
        <v>3063.7752999999998</v>
      </c>
      <c r="Q214">
        <v>28829.109</v>
      </c>
      <c r="R214">
        <v>40844.000999999997</v>
      </c>
      <c r="S214">
        <v>2844</v>
      </c>
      <c r="T214">
        <f t="shared" si="21"/>
        <v>0</v>
      </c>
      <c r="U214" t="str">
        <f t="shared" si="22"/>
        <v>IS</v>
      </c>
      <c r="V214" t="str">
        <f t="shared" si="23"/>
        <v>2006</v>
      </c>
    </row>
    <row r="215" spans="1:22" hidden="1">
      <c r="A215" t="s">
        <v>778</v>
      </c>
      <c r="B215">
        <v>1</v>
      </c>
      <c r="C215">
        <v>43709.506999999998</v>
      </c>
      <c r="D215">
        <v>866.23407999999995</v>
      </c>
      <c r="E215">
        <v>42010.995999999999</v>
      </c>
      <c r="F215">
        <v>45408.017</v>
      </c>
      <c r="G215">
        <v>2844</v>
      </c>
      <c r="H215">
        <f t="shared" si="18"/>
        <v>0</v>
      </c>
      <c r="I215" t="str">
        <f t="shared" si="19"/>
        <v>IS</v>
      </c>
      <c r="J215" t="str">
        <f t="shared" si="20"/>
        <v>2006</v>
      </c>
      <c r="M215" t="s">
        <v>778</v>
      </c>
      <c r="N215">
        <v>1</v>
      </c>
      <c r="O215">
        <v>43709.506999999998</v>
      </c>
      <c r="P215">
        <v>866.23407999999995</v>
      </c>
      <c r="Q215">
        <v>42010.995999999999</v>
      </c>
      <c r="R215">
        <v>45408.017</v>
      </c>
      <c r="S215">
        <v>2844</v>
      </c>
      <c r="T215">
        <f t="shared" si="21"/>
        <v>0</v>
      </c>
      <c r="U215" t="str">
        <f t="shared" si="22"/>
        <v>IS</v>
      </c>
      <c r="V215" t="str">
        <f t="shared" si="23"/>
        <v>2006</v>
      </c>
    </row>
    <row r="216" spans="1:22" hidden="1">
      <c r="A216" t="s">
        <v>779</v>
      </c>
      <c r="B216">
        <v>10</v>
      </c>
      <c r="C216">
        <v>-1642.2944</v>
      </c>
      <c r="D216">
        <v>1112.8805</v>
      </c>
      <c r="E216">
        <v>-3824.4286999999999</v>
      </c>
      <c r="F216">
        <v>539.83986000000004</v>
      </c>
      <c r="G216">
        <v>2844</v>
      </c>
      <c r="H216">
        <f t="shared" si="18"/>
        <v>0</v>
      </c>
      <c r="I216" t="str">
        <f t="shared" si="19"/>
        <v>IS</v>
      </c>
      <c r="J216" t="str">
        <f t="shared" si="20"/>
        <v>2006</v>
      </c>
      <c r="M216" t="s">
        <v>779</v>
      </c>
      <c r="N216">
        <v>10</v>
      </c>
      <c r="O216">
        <v>-8872.9521000000004</v>
      </c>
      <c r="P216">
        <v>3183.8782000000001</v>
      </c>
      <c r="Q216">
        <v>-15115.896000000001</v>
      </c>
      <c r="R216">
        <v>-2630.0086999999999</v>
      </c>
      <c r="S216">
        <v>2844</v>
      </c>
      <c r="T216">
        <f t="shared" si="21"/>
        <v>0</v>
      </c>
      <c r="U216" t="str">
        <f t="shared" si="22"/>
        <v>IS</v>
      </c>
      <c r="V216" t="str">
        <f t="shared" si="23"/>
        <v>2006</v>
      </c>
    </row>
    <row r="217" spans="1:22" hidden="1">
      <c r="A217" t="s">
        <v>780</v>
      </c>
      <c r="B217">
        <v>11</v>
      </c>
      <c r="C217">
        <v>0.96242707000000005</v>
      </c>
      <c r="D217">
        <v>2.4889399999999999E-2</v>
      </c>
      <c r="E217">
        <v>0.91362396999999995</v>
      </c>
      <c r="F217">
        <v>1.0112302</v>
      </c>
      <c r="G217">
        <v>2844</v>
      </c>
      <c r="H217">
        <f t="shared" si="18"/>
        <v>0</v>
      </c>
      <c r="I217" t="str">
        <f t="shared" si="19"/>
        <v>IS</v>
      </c>
      <c r="J217" t="str">
        <f t="shared" si="20"/>
        <v>2006</v>
      </c>
      <c r="M217" t="s">
        <v>780</v>
      </c>
      <c r="N217">
        <v>11</v>
      </c>
      <c r="O217">
        <v>0.79700177999999999</v>
      </c>
      <c r="P217">
        <v>7.1851609999999996E-2</v>
      </c>
      <c r="Q217">
        <v>0.65611525999999998</v>
      </c>
      <c r="R217">
        <v>0.93788830000000001</v>
      </c>
      <c r="S217">
        <v>2844</v>
      </c>
      <c r="T217">
        <f t="shared" si="21"/>
        <v>0</v>
      </c>
      <c r="U217" t="str">
        <f t="shared" si="22"/>
        <v>IS</v>
      </c>
      <c r="V217" t="str">
        <f t="shared" si="23"/>
        <v>2006</v>
      </c>
    </row>
    <row r="218" spans="1:22" hidden="1">
      <c r="A218" t="s">
        <v>781</v>
      </c>
      <c r="B218">
        <v>0</v>
      </c>
      <c r="C218">
        <v>0.37285583</v>
      </c>
      <c r="D218">
        <v>7.52463E-3</v>
      </c>
      <c r="E218">
        <v>0.35810154999999999</v>
      </c>
      <c r="F218">
        <v>0.38761012</v>
      </c>
      <c r="G218">
        <v>2844</v>
      </c>
      <c r="H218">
        <f t="shared" si="18"/>
        <v>1</v>
      </c>
      <c r="I218" t="str">
        <f t="shared" si="19"/>
        <v>IS</v>
      </c>
      <c r="J218" t="str">
        <f t="shared" si="20"/>
        <v>2006</v>
      </c>
      <c r="K218">
        <f>F218-C218</f>
        <v>1.4754290000000003E-2</v>
      </c>
      <c r="M218" t="s">
        <v>781</v>
      </c>
      <c r="N218">
        <v>0</v>
      </c>
      <c r="O218">
        <v>0.37285583</v>
      </c>
      <c r="P218">
        <v>7.52463E-3</v>
      </c>
      <c r="Q218">
        <v>0.35810154999999999</v>
      </c>
      <c r="R218">
        <v>0.38761012</v>
      </c>
      <c r="S218">
        <v>2844</v>
      </c>
      <c r="T218">
        <f t="shared" si="21"/>
        <v>1</v>
      </c>
      <c r="U218" t="str">
        <f t="shared" si="22"/>
        <v>IS</v>
      </c>
      <c r="V218" t="str">
        <f t="shared" si="23"/>
        <v>2006</v>
      </c>
    </row>
    <row r="219" spans="1:22" hidden="1">
      <c r="A219" t="s">
        <v>782</v>
      </c>
      <c r="B219">
        <v>1</v>
      </c>
      <c r="C219">
        <v>0.34335365000000001</v>
      </c>
      <c r="D219">
        <v>9.58321E-3</v>
      </c>
      <c r="E219">
        <v>0.32456290999999998</v>
      </c>
      <c r="F219">
        <v>0.36214438999999998</v>
      </c>
      <c r="G219">
        <v>2844</v>
      </c>
      <c r="H219">
        <f t="shared" si="18"/>
        <v>1</v>
      </c>
      <c r="I219" t="str">
        <f t="shared" si="19"/>
        <v>IS</v>
      </c>
      <c r="J219" t="str">
        <f t="shared" si="20"/>
        <v>2006</v>
      </c>
      <c r="K219">
        <f>F219-C219</f>
        <v>1.8790739999999972E-2</v>
      </c>
      <c r="M219" t="s">
        <v>782</v>
      </c>
      <c r="N219">
        <v>1</v>
      </c>
      <c r="O219">
        <v>0.34335365000000001</v>
      </c>
      <c r="P219">
        <v>9.58321E-3</v>
      </c>
      <c r="Q219">
        <v>0.32456290999999998</v>
      </c>
      <c r="R219">
        <v>0.36214438999999998</v>
      </c>
      <c r="S219">
        <v>2844</v>
      </c>
      <c r="T219">
        <f t="shared" si="21"/>
        <v>1</v>
      </c>
      <c r="U219" t="str">
        <f t="shared" si="22"/>
        <v>IS</v>
      </c>
      <c r="V219" t="str">
        <f t="shared" si="23"/>
        <v>2006</v>
      </c>
    </row>
    <row r="220" spans="1:22">
      <c r="A220" t="s">
        <v>783</v>
      </c>
      <c r="B220">
        <v>20</v>
      </c>
      <c r="C220">
        <v>-2.9502190000000001E-2</v>
      </c>
      <c r="D220">
        <v>1.2084040000000001E-2</v>
      </c>
      <c r="E220">
        <v>-5.3196550000000002E-2</v>
      </c>
      <c r="F220">
        <v>-5.80782E-3</v>
      </c>
      <c r="G220">
        <v>2844</v>
      </c>
      <c r="H220">
        <f t="shared" si="18"/>
        <v>1</v>
      </c>
      <c r="I220" t="str">
        <f t="shared" si="19"/>
        <v>IS</v>
      </c>
      <c r="J220" t="str">
        <f t="shared" si="20"/>
        <v>2006</v>
      </c>
      <c r="K220">
        <f>F220-C220</f>
        <v>2.3694369999999999E-2</v>
      </c>
      <c r="M220" t="s">
        <v>783</v>
      </c>
      <c r="N220">
        <v>20</v>
      </c>
      <c r="O220">
        <v>-2.9502190000000001E-2</v>
      </c>
      <c r="P220">
        <v>1.2084040000000001E-2</v>
      </c>
      <c r="Q220">
        <v>-5.3196550000000002E-2</v>
      </c>
      <c r="R220">
        <v>-5.80782E-3</v>
      </c>
      <c r="S220">
        <v>2844</v>
      </c>
      <c r="T220">
        <f t="shared" si="21"/>
        <v>1</v>
      </c>
      <c r="U220" t="str">
        <f t="shared" si="22"/>
        <v>IS</v>
      </c>
      <c r="V220" t="str">
        <f t="shared" si="23"/>
        <v>2006</v>
      </c>
    </row>
    <row r="221" spans="1:22" hidden="1">
      <c r="A221" t="s">
        <v>784</v>
      </c>
      <c r="B221">
        <v>0</v>
      </c>
      <c r="C221">
        <v>43123.21</v>
      </c>
      <c r="D221">
        <v>691.82815000000005</v>
      </c>
      <c r="E221">
        <v>41766.68</v>
      </c>
      <c r="F221">
        <v>44479.741000000002</v>
      </c>
      <c r="G221">
        <v>2871</v>
      </c>
      <c r="H221">
        <f t="shared" si="18"/>
        <v>0</v>
      </c>
      <c r="I221" t="str">
        <f t="shared" si="19"/>
        <v>IS</v>
      </c>
      <c r="J221" t="str">
        <f t="shared" si="20"/>
        <v>2007</v>
      </c>
      <c r="M221" t="s">
        <v>784</v>
      </c>
      <c r="N221">
        <v>0</v>
      </c>
      <c r="O221">
        <v>42282.315999999999</v>
      </c>
      <c r="P221">
        <v>2793.6514000000002</v>
      </c>
      <c r="Q221">
        <v>36804.550999999999</v>
      </c>
      <c r="R221">
        <v>47760.080999999998</v>
      </c>
      <c r="S221">
        <v>2871</v>
      </c>
      <c r="T221">
        <f t="shared" si="21"/>
        <v>0</v>
      </c>
      <c r="U221" t="str">
        <f t="shared" si="22"/>
        <v>IS</v>
      </c>
      <c r="V221" t="str">
        <f t="shared" si="23"/>
        <v>2007</v>
      </c>
    </row>
    <row r="222" spans="1:22" hidden="1">
      <c r="A222" t="s">
        <v>785</v>
      </c>
      <c r="B222">
        <v>1</v>
      </c>
      <c r="C222">
        <v>44162.694000000003</v>
      </c>
      <c r="D222">
        <v>928.64301999999998</v>
      </c>
      <c r="E222">
        <v>42341.819000000003</v>
      </c>
      <c r="F222">
        <v>45983.567999999999</v>
      </c>
      <c r="G222">
        <v>2871</v>
      </c>
      <c r="H222">
        <f t="shared" si="18"/>
        <v>0</v>
      </c>
      <c r="I222" t="str">
        <f t="shared" si="19"/>
        <v>IS</v>
      </c>
      <c r="J222" t="str">
        <f t="shared" si="20"/>
        <v>2007</v>
      </c>
      <c r="M222" t="s">
        <v>785</v>
      </c>
      <c r="N222">
        <v>1</v>
      </c>
      <c r="O222">
        <v>44162.694000000003</v>
      </c>
      <c r="P222">
        <v>928.64301999999998</v>
      </c>
      <c r="Q222">
        <v>42341.819000000003</v>
      </c>
      <c r="R222">
        <v>45983.567999999999</v>
      </c>
      <c r="S222">
        <v>2871</v>
      </c>
      <c r="T222">
        <f t="shared" si="21"/>
        <v>0</v>
      </c>
      <c r="U222" t="str">
        <f t="shared" si="22"/>
        <v>IS</v>
      </c>
      <c r="V222" t="str">
        <f t="shared" si="23"/>
        <v>2007</v>
      </c>
    </row>
    <row r="223" spans="1:22" hidden="1">
      <c r="A223" t="s">
        <v>786</v>
      </c>
      <c r="B223">
        <v>10</v>
      </c>
      <c r="C223">
        <v>-1039.4834000000001</v>
      </c>
      <c r="D223">
        <v>1149.4208000000001</v>
      </c>
      <c r="E223">
        <v>-3293.2568999999999</v>
      </c>
      <c r="F223">
        <v>1214.2900999999999</v>
      </c>
      <c r="G223">
        <v>2871</v>
      </c>
      <c r="H223">
        <f t="shared" si="18"/>
        <v>0</v>
      </c>
      <c r="I223" t="str">
        <f t="shared" si="19"/>
        <v>IS</v>
      </c>
      <c r="J223" t="str">
        <f t="shared" si="20"/>
        <v>2007</v>
      </c>
      <c r="M223" t="s">
        <v>786</v>
      </c>
      <c r="N223">
        <v>10</v>
      </c>
      <c r="O223">
        <v>-1880.3778</v>
      </c>
      <c r="P223">
        <v>2943.9542000000001</v>
      </c>
      <c r="Q223">
        <v>-7652.8554999999997</v>
      </c>
      <c r="R223">
        <v>3892.0999000000002</v>
      </c>
      <c r="S223">
        <v>2871</v>
      </c>
      <c r="T223">
        <f t="shared" si="21"/>
        <v>0</v>
      </c>
      <c r="U223" t="str">
        <f t="shared" si="22"/>
        <v>IS</v>
      </c>
      <c r="V223" t="str">
        <f t="shared" si="23"/>
        <v>2007</v>
      </c>
    </row>
    <row r="224" spans="1:22" hidden="1">
      <c r="A224" t="s">
        <v>787</v>
      </c>
      <c r="B224">
        <v>11</v>
      </c>
      <c r="C224">
        <v>0.97646241</v>
      </c>
      <c r="D224">
        <v>2.5633420000000001E-2</v>
      </c>
      <c r="E224">
        <v>0.92620064999999996</v>
      </c>
      <c r="F224">
        <v>1.0267242000000001</v>
      </c>
      <c r="G224">
        <v>2871</v>
      </c>
      <c r="H224">
        <f t="shared" si="18"/>
        <v>0</v>
      </c>
      <c r="I224" t="str">
        <f t="shared" si="19"/>
        <v>IS</v>
      </c>
      <c r="J224" t="str">
        <f t="shared" si="20"/>
        <v>2007</v>
      </c>
      <c r="M224" t="s">
        <v>787</v>
      </c>
      <c r="N224">
        <v>11</v>
      </c>
      <c r="O224">
        <v>0.95742157999999999</v>
      </c>
      <c r="P224">
        <v>6.6384579999999999E-2</v>
      </c>
      <c r="Q224">
        <v>0.82725532999999996</v>
      </c>
      <c r="R224">
        <v>1.0875878000000001</v>
      </c>
      <c r="S224">
        <v>2871</v>
      </c>
      <c r="T224">
        <f t="shared" si="21"/>
        <v>0</v>
      </c>
      <c r="U224" t="str">
        <f t="shared" si="22"/>
        <v>IS</v>
      </c>
      <c r="V224" t="str">
        <f t="shared" si="23"/>
        <v>2007</v>
      </c>
    </row>
    <row r="225" spans="1:22" hidden="1">
      <c r="A225" t="s">
        <v>788</v>
      </c>
      <c r="B225">
        <v>0</v>
      </c>
      <c r="C225">
        <v>0.36763780000000001</v>
      </c>
      <c r="D225">
        <v>6.9584299999999998E-3</v>
      </c>
      <c r="E225">
        <v>0.35399377999999998</v>
      </c>
      <c r="F225">
        <v>0.38128181999999999</v>
      </c>
      <c r="G225">
        <v>2871</v>
      </c>
      <c r="H225">
        <f t="shared" si="18"/>
        <v>1</v>
      </c>
      <c r="I225" t="str">
        <f t="shared" si="19"/>
        <v>IS</v>
      </c>
      <c r="J225" t="str">
        <f t="shared" si="20"/>
        <v>2007</v>
      </c>
      <c r="K225">
        <f>F225-C225</f>
        <v>1.3644019999999979E-2</v>
      </c>
      <c r="M225" t="s">
        <v>788</v>
      </c>
      <c r="N225">
        <v>0</v>
      </c>
      <c r="O225">
        <v>0.36763780000000001</v>
      </c>
      <c r="P225">
        <v>6.9584299999999998E-3</v>
      </c>
      <c r="Q225">
        <v>0.35399377999999998</v>
      </c>
      <c r="R225">
        <v>0.38128181999999999</v>
      </c>
      <c r="S225">
        <v>2871</v>
      </c>
      <c r="T225">
        <f t="shared" si="21"/>
        <v>1</v>
      </c>
      <c r="U225" t="str">
        <f t="shared" si="22"/>
        <v>IS</v>
      </c>
      <c r="V225" t="str">
        <f t="shared" si="23"/>
        <v>2007</v>
      </c>
    </row>
    <row r="226" spans="1:22" hidden="1">
      <c r="A226" t="s">
        <v>789</v>
      </c>
      <c r="B226">
        <v>1</v>
      </c>
      <c r="C226">
        <v>0.34715094000000002</v>
      </c>
      <c r="D226">
        <v>1.051705E-2</v>
      </c>
      <c r="E226">
        <v>0.32652922000000001</v>
      </c>
      <c r="F226">
        <v>0.36777267000000002</v>
      </c>
      <c r="G226">
        <v>2871</v>
      </c>
      <c r="H226">
        <f t="shared" si="18"/>
        <v>1</v>
      </c>
      <c r="I226" t="str">
        <f t="shared" si="19"/>
        <v>IS</v>
      </c>
      <c r="J226" t="str">
        <f t="shared" si="20"/>
        <v>2007</v>
      </c>
      <c r="K226">
        <f>F226-C226</f>
        <v>2.0621730000000005E-2</v>
      </c>
      <c r="M226" t="s">
        <v>789</v>
      </c>
      <c r="N226">
        <v>1</v>
      </c>
      <c r="O226">
        <v>0.34715094000000002</v>
      </c>
      <c r="P226">
        <v>1.051705E-2</v>
      </c>
      <c r="Q226">
        <v>0.32652922000000001</v>
      </c>
      <c r="R226">
        <v>0.36777267000000002</v>
      </c>
      <c r="S226">
        <v>2871</v>
      </c>
      <c r="T226">
        <f t="shared" si="21"/>
        <v>1</v>
      </c>
      <c r="U226" t="str">
        <f t="shared" si="22"/>
        <v>IS</v>
      </c>
      <c r="V226" t="str">
        <f t="shared" si="23"/>
        <v>2007</v>
      </c>
    </row>
    <row r="227" spans="1:22">
      <c r="A227" t="s">
        <v>790</v>
      </c>
      <c r="B227">
        <v>20</v>
      </c>
      <c r="C227">
        <v>-2.0486859999999999E-2</v>
      </c>
      <c r="D227">
        <v>1.247995E-2</v>
      </c>
      <c r="E227">
        <v>-4.495743E-2</v>
      </c>
      <c r="F227">
        <v>3.9837199999999996E-3</v>
      </c>
      <c r="G227">
        <v>2871</v>
      </c>
      <c r="H227">
        <f t="shared" si="18"/>
        <v>1</v>
      </c>
      <c r="I227" t="str">
        <f t="shared" si="19"/>
        <v>IS</v>
      </c>
      <c r="J227" t="str">
        <f t="shared" si="20"/>
        <v>2007</v>
      </c>
      <c r="K227">
        <f>F227-C227</f>
        <v>2.4470579999999999E-2</v>
      </c>
      <c r="M227" t="s">
        <v>790</v>
      </c>
      <c r="N227">
        <v>20</v>
      </c>
      <c r="O227">
        <v>-2.0486859999999999E-2</v>
      </c>
      <c r="P227">
        <v>1.247995E-2</v>
      </c>
      <c r="Q227">
        <v>-4.495743E-2</v>
      </c>
      <c r="R227">
        <v>3.9837199999999996E-3</v>
      </c>
      <c r="S227">
        <v>2871</v>
      </c>
      <c r="T227">
        <f t="shared" si="21"/>
        <v>1</v>
      </c>
      <c r="U227" t="str">
        <f t="shared" si="22"/>
        <v>IS</v>
      </c>
      <c r="V227" t="str">
        <f t="shared" si="23"/>
        <v>2007</v>
      </c>
    </row>
    <row r="228" spans="1:22" hidden="1">
      <c r="A228" t="s">
        <v>791</v>
      </c>
      <c r="B228">
        <v>0</v>
      </c>
      <c r="C228">
        <v>47425.042999999998</v>
      </c>
      <c r="D228">
        <v>785.06476999999995</v>
      </c>
      <c r="E228">
        <v>45885.699000000001</v>
      </c>
      <c r="F228">
        <v>48964.387000000002</v>
      </c>
      <c r="G228">
        <v>2886</v>
      </c>
      <c r="H228">
        <f t="shared" si="18"/>
        <v>0</v>
      </c>
      <c r="I228" t="str">
        <f t="shared" si="19"/>
        <v>IS</v>
      </c>
      <c r="J228" t="str">
        <f t="shared" si="20"/>
        <v>2008</v>
      </c>
      <c r="M228" t="s">
        <v>791</v>
      </c>
      <c r="N228">
        <v>0</v>
      </c>
      <c r="O228">
        <v>32792.716999999997</v>
      </c>
      <c r="P228">
        <v>4844.3118999999997</v>
      </c>
      <c r="Q228">
        <v>23294.056</v>
      </c>
      <c r="R228">
        <v>42291.377</v>
      </c>
      <c r="S228">
        <v>2886</v>
      </c>
      <c r="T228">
        <f t="shared" si="21"/>
        <v>0</v>
      </c>
      <c r="U228" t="str">
        <f t="shared" si="22"/>
        <v>IS</v>
      </c>
      <c r="V228" t="str">
        <f t="shared" si="23"/>
        <v>2008</v>
      </c>
    </row>
    <row r="229" spans="1:22" hidden="1">
      <c r="A229" t="s">
        <v>792</v>
      </c>
      <c r="B229">
        <v>1</v>
      </c>
      <c r="C229">
        <v>48289.502999999997</v>
      </c>
      <c r="D229">
        <v>998.56011999999998</v>
      </c>
      <c r="E229">
        <v>46331.54</v>
      </c>
      <c r="F229">
        <v>50247.466</v>
      </c>
      <c r="G229">
        <v>2886</v>
      </c>
      <c r="H229">
        <f t="shared" si="18"/>
        <v>0</v>
      </c>
      <c r="I229" t="str">
        <f t="shared" si="19"/>
        <v>IS</v>
      </c>
      <c r="J229" t="str">
        <f t="shared" si="20"/>
        <v>2008</v>
      </c>
      <c r="M229" t="s">
        <v>792</v>
      </c>
      <c r="N229">
        <v>1</v>
      </c>
      <c r="O229">
        <v>48289.502999999997</v>
      </c>
      <c r="P229">
        <v>998.56011999999998</v>
      </c>
      <c r="Q229">
        <v>46331.54</v>
      </c>
      <c r="R229">
        <v>50247.466</v>
      </c>
      <c r="S229">
        <v>2886</v>
      </c>
      <c r="T229">
        <f t="shared" si="21"/>
        <v>0</v>
      </c>
      <c r="U229" t="str">
        <f t="shared" si="22"/>
        <v>IS</v>
      </c>
      <c r="V229" t="str">
        <f t="shared" si="23"/>
        <v>2008</v>
      </c>
    </row>
    <row r="230" spans="1:22" hidden="1">
      <c r="A230" t="s">
        <v>793</v>
      </c>
      <c r="B230">
        <v>10</v>
      </c>
      <c r="C230">
        <v>-864.46004000000005</v>
      </c>
      <c r="D230">
        <v>1257.6693</v>
      </c>
      <c r="E230">
        <v>-3330.4807999999998</v>
      </c>
      <c r="F230">
        <v>1601.5607</v>
      </c>
      <c r="G230">
        <v>2886</v>
      </c>
      <c r="H230">
        <f t="shared" si="18"/>
        <v>0</v>
      </c>
      <c r="I230" t="str">
        <f t="shared" si="19"/>
        <v>IS</v>
      </c>
      <c r="J230" t="str">
        <f t="shared" si="20"/>
        <v>2008</v>
      </c>
      <c r="M230" t="s">
        <v>793</v>
      </c>
      <c r="N230">
        <v>10</v>
      </c>
      <c r="O230">
        <v>-15496.786</v>
      </c>
      <c r="P230">
        <v>4946.1580999999996</v>
      </c>
      <c r="Q230">
        <v>-25195.145</v>
      </c>
      <c r="R230">
        <v>-5798.4272000000001</v>
      </c>
      <c r="S230">
        <v>2886</v>
      </c>
      <c r="T230">
        <f t="shared" si="21"/>
        <v>0</v>
      </c>
      <c r="U230" t="str">
        <f t="shared" si="22"/>
        <v>IS</v>
      </c>
      <c r="V230" t="str">
        <f t="shared" si="23"/>
        <v>2008</v>
      </c>
    </row>
    <row r="231" spans="1:22" hidden="1">
      <c r="A231" t="s">
        <v>794</v>
      </c>
      <c r="B231">
        <v>11</v>
      </c>
      <c r="C231">
        <v>0.98209838999999999</v>
      </c>
      <c r="D231">
        <v>2.575616E-2</v>
      </c>
      <c r="E231">
        <v>0.93159605999999995</v>
      </c>
      <c r="F231">
        <v>1.0326006999999999</v>
      </c>
      <c r="G231">
        <v>2886</v>
      </c>
      <c r="H231">
        <f t="shared" si="18"/>
        <v>0</v>
      </c>
      <c r="I231" t="str">
        <f t="shared" si="19"/>
        <v>IS</v>
      </c>
      <c r="J231" t="str">
        <f t="shared" si="20"/>
        <v>2008</v>
      </c>
      <c r="M231" t="s">
        <v>794</v>
      </c>
      <c r="N231">
        <v>11</v>
      </c>
      <c r="O231">
        <v>0.67908581999999995</v>
      </c>
      <c r="P231">
        <v>0.10129618999999999</v>
      </c>
      <c r="Q231">
        <v>0.48046564000000003</v>
      </c>
      <c r="R231">
        <v>0.87770599999999999</v>
      </c>
      <c r="S231">
        <v>2886</v>
      </c>
      <c r="T231">
        <f t="shared" si="21"/>
        <v>0</v>
      </c>
      <c r="U231" t="str">
        <f t="shared" si="22"/>
        <v>IS</v>
      </c>
      <c r="V231" t="str">
        <f t="shared" si="23"/>
        <v>2008</v>
      </c>
    </row>
    <row r="232" spans="1:22" hidden="1">
      <c r="A232" t="s">
        <v>795</v>
      </c>
      <c r="B232">
        <v>0</v>
      </c>
      <c r="C232">
        <v>0.36455305999999998</v>
      </c>
      <c r="D232">
        <v>7.4815899999999998E-3</v>
      </c>
      <c r="E232">
        <v>0.34988324999999998</v>
      </c>
      <c r="F232">
        <v>0.37922285999999999</v>
      </c>
      <c r="G232">
        <v>2886</v>
      </c>
      <c r="H232">
        <f t="shared" si="18"/>
        <v>1</v>
      </c>
      <c r="I232" t="str">
        <f t="shared" si="19"/>
        <v>IS</v>
      </c>
      <c r="J232" t="str">
        <f t="shared" si="20"/>
        <v>2008</v>
      </c>
      <c r="K232">
        <f>F232-C232</f>
        <v>1.4669800000000011E-2</v>
      </c>
      <c r="M232" t="s">
        <v>795</v>
      </c>
      <c r="N232">
        <v>0</v>
      </c>
      <c r="O232">
        <v>0.36455305999999998</v>
      </c>
      <c r="P232">
        <v>7.4815899999999998E-3</v>
      </c>
      <c r="Q232">
        <v>0.34988324999999998</v>
      </c>
      <c r="R232">
        <v>0.37922285999999999</v>
      </c>
      <c r="S232">
        <v>2886</v>
      </c>
      <c r="T232">
        <f t="shared" si="21"/>
        <v>1</v>
      </c>
      <c r="U232" t="str">
        <f t="shared" si="22"/>
        <v>IS</v>
      </c>
      <c r="V232" t="str">
        <f t="shared" si="23"/>
        <v>2008</v>
      </c>
    </row>
    <row r="233" spans="1:22" hidden="1">
      <c r="A233" t="s">
        <v>796</v>
      </c>
      <c r="B233">
        <v>1</v>
      </c>
      <c r="C233">
        <v>0.34579095999999998</v>
      </c>
      <c r="D233">
        <v>1.068889E-2</v>
      </c>
      <c r="E233">
        <v>0.32483233</v>
      </c>
      <c r="F233">
        <v>0.36674960000000001</v>
      </c>
      <c r="G233">
        <v>2886</v>
      </c>
      <c r="H233">
        <f t="shared" si="18"/>
        <v>1</v>
      </c>
      <c r="I233" t="str">
        <f t="shared" si="19"/>
        <v>IS</v>
      </c>
      <c r="J233" t="str">
        <f t="shared" si="20"/>
        <v>2008</v>
      </c>
      <c r="K233">
        <f>F233-C233</f>
        <v>2.0958640000000028E-2</v>
      </c>
      <c r="M233" t="s">
        <v>796</v>
      </c>
      <c r="N233">
        <v>1</v>
      </c>
      <c r="O233">
        <v>0.34579095999999998</v>
      </c>
      <c r="P233">
        <v>1.068889E-2</v>
      </c>
      <c r="Q233">
        <v>0.32483233</v>
      </c>
      <c r="R233">
        <v>0.36674960000000001</v>
      </c>
      <c r="S233">
        <v>2886</v>
      </c>
      <c r="T233">
        <f t="shared" si="21"/>
        <v>1</v>
      </c>
      <c r="U233" t="str">
        <f t="shared" si="22"/>
        <v>IS</v>
      </c>
      <c r="V233" t="str">
        <f t="shared" si="23"/>
        <v>2008</v>
      </c>
    </row>
    <row r="234" spans="1:22">
      <c r="A234" t="s">
        <v>797</v>
      </c>
      <c r="B234">
        <v>20</v>
      </c>
      <c r="C234">
        <v>-1.87621E-2</v>
      </c>
      <c r="D234">
        <v>1.310334E-2</v>
      </c>
      <c r="E234">
        <v>-4.4454939999999998E-2</v>
      </c>
      <c r="F234">
        <v>6.9307500000000003E-3</v>
      </c>
      <c r="G234">
        <v>2886</v>
      </c>
      <c r="H234">
        <f t="shared" si="18"/>
        <v>1</v>
      </c>
      <c r="I234" t="str">
        <f t="shared" si="19"/>
        <v>IS</v>
      </c>
      <c r="J234" t="str">
        <f t="shared" si="20"/>
        <v>2008</v>
      </c>
      <c r="K234">
        <f>F234-C234</f>
        <v>2.569285E-2</v>
      </c>
      <c r="M234" t="s">
        <v>797</v>
      </c>
      <c r="N234">
        <v>20</v>
      </c>
      <c r="O234">
        <v>-1.87621E-2</v>
      </c>
      <c r="P234">
        <v>1.310334E-2</v>
      </c>
      <c r="Q234">
        <v>-4.4454939999999998E-2</v>
      </c>
      <c r="R234">
        <v>6.9307500000000003E-3</v>
      </c>
      <c r="S234">
        <v>2886</v>
      </c>
      <c r="T234">
        <f t="shared" si="21"/>
        <v>1</v>
      </c>
      <c r="U234" t="str">
        <f t="shared" si="22"/>
        <v>IS</v>
      </c>
      <c r="V234" t="str">
        <f t="shared" si="23"/>
        <v>2008</v>
      </c>
    </row>
    <row r="235" spans="1:22" hidden="1">
      <c r="A235" t="s">
        <v>798</v>
      </c>
      <c r="B235">
        <v>0</v>
      </c>
      <c r="C235">
        <v>31723.734</v>
      </c>
      <c r="D235">
        <v>604.87168999999994</v>
      </c>
      <c r="E235">
        <v>30537.713</v>
      </c>
      <c r="F235">
        <v>32909.756000000001</v>
      </c>
      <c r="G235">
        <v>2902</v>
      </c>
      <c r="H235">
        <f t="shared" si="18"/>
        <v>0</v>
      </c>
      <c r="I235" t="str">
        <f t="shared" si="19"/>
        <v>IS</v>
      </c>
      <c r="J235" t="str">
        <f t="shared" si="20"/>
        <v>2009</v>
      </c>
      <c r="M235" t="s">
        <v>798</v>
      </c>
      <c r="N235">
        <v>0</v>
      </c>
      <c r="O235">
        <v>23919.669000000002</v>
      </c>
      <c r="P235">
        <v>2543.5639000000001</v>
      </c>
      <c r="Q235">
        <v>18932.294999999998</v>
      </c>
      <c r="R235">
        <v>28907.042000000001</v>
      </c>
      <c r="S235">
        <v>2902</v>
      </c>
      <c r="T235">
        <f t="shared" si="21"/>
        <v>0</v>
      </c>
      <c r="U235" t="str">
        <f t="shared" si="22"/>
        <v>IS</v>
      </c>
      <c r="V235" t="str">
        <f t="shared" si="23"/>
        <v>2009</v>
      </c>
    </row>
    <row r="236" spans="1:22" hidden="1">
      <c r="A236" t="s">
        <v>799</v>
      </c>
      <c r="B236">
        <v>1</v>
      </c>
      <c r="C236">
        <v>32484.579000000002</v>
      </c>
      <c r="D236">
        <v>650.39629000000002</v>
      </c>
      <c r="E236">
        <v>31209.294000000002</v>
      </c>
      <c r="F236">
        <v>33759.864000000001</v>
      </c>
      <c r="G236">
        <v>2902</v>
      </c>
      <c r="H236">
        <f t="shared" si="18"/>
        <v>0</v>
      </c>
      <c r="I236" t="str">
        <f t="shared" si="19"/>
        <v>IS</v>
      </c>
      <c r="J236" t="str">
        <f t="shared" si="20"/>
        <v>2009</v>
      </c>
      <c r="M236" t="s">
        <v>799</v>
      </c>
      <c r="N236">
        <v>1</v>
      </c>
      <c r="O236">
        <v>32484.579000000002</v>
      </c>
      <c r="P236">
        <v>650.39629000000002</v>
      </c>
      <c r="Q236">
        <v>31209.294000000002</v>
      </c>
      <c r="R236">
        <v>33759.864000000001</v>
      </c>
      <c r="S236">
        <v>2902</v>
      </c>
      <c r="T236">
        <f t="shared" si="21"/>
        <v>0</v>
      </c>
      <c r="U236" t="str">
        <f t="shared" si="22"/>
        <v>IS</v>
      </c>
      <c r="V236" t="str">
        <f t="shared" si="23"/>
        <v>2009</v>
      </c>
    </row>
    <row r="237" spans="1:22" hidden="1">
      <c r="A237" t="s">
        <v>800</v>
      </c>
      <c r="B237">
        <v>10</v>
      </c>
      <c r="C237">
        <v>-760.84469999999999</v>
      </c>
      <c r="D237">
        <v>878.23314000000005</v>
      </c>
      <c r="E237">
        <v>-2482.8681999999999</v>
      </c>
      <c r="F237">
        <v>961.17884000000004</v>
      </c>
      <c r="G237">
        <v>2902</v>
      </c>
      <c r="H237">
        <f t="shared" si="18"/>
        <v>0</v>
      </c>
      <c r="I237" t="str">
        <f t="shared" si="19"/>
        <v>IS</v>
      </c>
      <c r="J237" t="str">
        <f t="shared" si="20"/>
        <v>2009</v>
      </c>
      <c r="M237" t="s">
        <v>800</v>
      </c>
      <c r="N237">
        <v>10</v>
      </c>
      <c r="O237">
        <v>-8564.9104000000007</v>
      </c>
      <c r="P237">
        <v>2625.4014000000002</v>
      </c>
      <c r="Q237">
        <v>-13712.75</v>
      </c>
      <c r="R237">
        <v>-3417.0711000000001</v>
      </c>
      <c r="S237">
        <v>2902</v>
      </c>
      <c r="T237">
        <f t="shared" si="21"/>
        <v>0</v>
      </c>
      <c r="U237" t="str">
        <f t="shared" si="22"/>
        <v>IS</v>
      </c>
      <c r="V237" t="str">
        <f t="shared" si="23"/>
        <v>2009</v>
      </c>
    </row>
    <row r="238" spans="1:22" hidden="1">
      <c r="A238" t="s">
        <v>801</v>
      </c>
      <c r="B238">
        <v>11</v>
      </c>
      <c r="C238">
        <v>0.97657828000000002</v>
      </c>
      <c r="D238">
        <v>2.6697269999999999E-2</v>
      </c>
      <c r="E238">
        <v>0.92423074999999999</v>
      </c>
      <c r="F238">
        <v>1.0289257999999999</v>
      </c>
      <c r="G238">
        <v>2902</v>
      </c>
      <c r="H238">
        <f t="shared" si="18"/>
        <v>0</v>
      </c>
      <c r="I238" t="str">
        <f t="shared" si="19"/>
        <v>IS</v>
      </c>
      <c r="J238" t="str">
        <f t="shared" si="20"/>
        <v>2009</v>
      </c>
      <c r="M238" t="s">
        <v>801</v>
      </c>
      <c r="N238">
        <v>11</v>
      </c>
      <c r="O238">
        <v>0.73633919000000003</v>
      </c>
      <c r="P238">
        <v>7.9676479999999994E-2</v>
      </c>
      <c r="Q238">
        <v>0.58011098999999999</v>
      </c>
      <c r="R238">
        <v>0.89256738999999996</v>
      </c>
      <c r="S238">
        <v>2902</v>
      </c>
      <c r="T238">
        <f t="shared" si="21"/>
        <v>0</v>
      </c>
      <c r="U238" t="str">
        <f t="shared" si="22"/>
        <v>IS</v>
      </c>
      <c r="V238" t="str">
        <f t="shared" si="23"/>
        <v>2009</v>
      </c>
    </row>
    <row r="239" spans="1:22" hidden="1">
      <c r="A239" t="s">
        <v>802</v>
      </c>
      <c r="B239">
        <v>0</v>
      </c>
      <c r="C239">
        <v>0.35951276999999998</v>
      </c>
      <c r="D239">
        <v>9.3602900000000003E-3</v>
      </c>
      <c r="E239">
        <v>0.34115928000000001</v>
      </c>
      <c r="F239">
        <v>0.37786627</v>
      </c>
      <c r="G239">
        <v>2902</v>
      </c>
      <c r="H239">
        <f t="shared" si="18"/>
        <v>1</v>
      </c>
      <c r="I239" t="str">
        <f t="shared" si="19"/>
        <v>IS</v>
      </c>
      <c r="J239" t="str">
        <f t="shared" si="20"/>
        <v>2009</v>
      </c>
      <c r="K239">
        <f>F239-C239</f>
        <v>1.8353500000000023E-2</v>
      </c>
      <c r="M239" t="s">
        <v>802</v>
      </c>
      <c r="N239">
        <v>0</v>
      </c>
      <c r="O239">
        <v>0.35951276999999998</v>
      </c>
      <c r="P239">
        <v>9.3602900000000003E-3</v>
      </c>
      <c r="Q239">
        <v>0.34115928000000001</v>
      </c>
      <c r="R239">
        <v>0.37786627</v>
      </c>
      <c r="S239">
        <v>2902</v>
      </c>
      <c r="T239">
        <f t="shared" si="21"/>
        <v>1</v>
      </c>
      <c r="U239" t="str">
        <f t="shared" si="22"/>
        <v>IS</v>
      </c>
      <c r="V239" t="str">
        <f t="shared" si="23"/>
        <v>2009</v>
      </c>
    </row>
    <row r="240" spans="1:22" hidden="1">
      <c r="A240" t="s">
        <v>803</v>
      </c>
      <c r="B240">
        <v>1</v>
      </c>
      <c r="C240">
        <v>0.34490747999999999</v>
      </c>
      <c r="D240">
        <v>9.8999099999999996E-3</v>
      </c>
      <c r="E240">
        <v>0.32549592999999999</v>
      </c>
      <c r="F240">
        <v>0.36431903999999998</v>
      </c>
      <c r="G240">
        <v>2902</v>
      </c>
      <c r="H240">
        <f t="shared" si="18"/>
        <v>1</v>
      </c>
      <c r="I240" t="str">
        <f t="shared" si="19"/>
        <v>IS</v>
      </c>
      <c r="J240" t="str">
        <f t="shared" si="20"/>
        <v>2009</v>
      </c>
      <c r="K240">
        <f>F240-C240</f>
        <v>1.9411559999999994E-2</v>
      </c>
      <c r="M240" t="s">
        <v>803</v>
      </c>
      <c r="N240">
        <v>1</v>
      </c>
      <c r="O240">
        <v>0.34490747999999999</v>
      </c>
      <c r="P240">
        <v>9.8999099999999996E-3</v>
      </c>
      <c r="Q240">
        <v>0.32549592999999999</v>
      </c>
      <c r="R240">
        <v>0.36431903999999998</v>
      </c>
      <c r="S240">
        <v>2902</v>
      </c>
      <c r="T240">
        <f t="shared" si="21"/>
        <v>1</v>
      </c>
      <c r="U240" t="str">
        <f t="shared" si="22"/>
        <v>IS</v>
      </c>
      <c r="V240" t="str">
        <f t="shared" si="23"/>
        <v>2009</v>
      </c>
    </row>
    <row r="241" spans="1:22">
      <c r="A241" t="s">
        <v>804</v>
      </c>
      <c r="B241">
        <v>20</v>
      </c>
      <c r="C241">
        <v>-1.460529E-2</v>
      </c>
      <c r="D241">
        <v>1.352034E-2</v>
      </c>
      <c r="E241">
        <v>-4.1115720000000001E-2</v>
      </c>
      <c r="F241">
        <v>1.190514E-2</v>
      </c>
      <c r="G241">
        <v>2902</v>
      </c>
      <c r="H241">
        <f t="shared" si="18"/>
        <v>1</v>
      </c>
      <c r="I241" t="str">
        <f t="shared" si="19"/>
        <v>IS</v>
      </c>
      <c r="J241" t="str">
        <f t="shared" si="20"/>
        <v>2009</v>
      </c>
      <c r="K241">
        <f>F241-C241</f>
        <v>2.6510430000000001E-2</v>
      </c>
      <c r="M241" t="s">
        <v>804</v>
      </c>
      <c r="N241">
        <v>20</v>
      </c>
      <c r="O241">
        <v>-1.460529E-2</v>
      </c>
      <c r="P241">
        <v>1.352034E-2</v>
      </c>
      <c r="Q241">
        <v>-4.1115720000000001E-2</v>
      </c>
      <c r="R241">
        <v>1.190514E-2</v>
      </c>
      <c r="S241">
        <v>2902</v>
      </c>
      <c r="T241">
        <f t="shared" si="21"/>
        <v>1</v>
      </c>
      <c r="U241" t="str">
        <f t="shared" si="22"/>
        <v>IS</v>
      </c>
      <c r="V241" t="str">
        <f t="shared" si="23"/>
        <v>2009</v>
      </c>
    </row>
    <row r="242" spans="1:22" hidden="1">
      <c r="A242" t="s">
        <v>805</v>
      </c>
      <c r="B242">
        <v>0</v>
      </c>
      <c r="C242">
        <v>26662.452000000001</v>
      </c>
      <c r="D242">
        <v>412.17738000000003</v>
      </c>
      <c r="E242">
        <v>25854.275000000001</v>
      </c>
      <c r="F242">
        <v>27470.629000000001</v>
      </c>
      <c r="G242">
        <v>3020</v>
      </c>
      <c r="H242">
        <f t="shared" si="18"/>
        <v>0</v>
      </c>
      <c r="I242" t="str">
        <f t="shared" si="19"/>
        <v>IS</v>
      </c>
      <c r="J242" t="str">
        <f t="shared" si="20"/>
        <v>2010</v>
      </c>
      <c r="M242" t="s">
        <v>805</v>
      </c>
      <c r="N242">
        <v>0</v>
      </c>
      <c r="O242">
        <v>21478.256000000001</v>
      </c>
      <c r="P242">
        <v>4897.9440000000004</v>
      </c>
      <c r="Q242">
        <v>11874.612999999999</v>
      </c>
      <c r="R242">
        <v>31081.899000000001</v>
      </c>
      <c r="S242">
        <v>3020</v>
      </c>
      <c r="T242">
        <f t="shared" si="21"/>
        <v>0</v>
      </c>
      <c r="U242" t="str">
        <f t="shared" si="22"/>
        <v>IS</v>
      </c>
      <c r="V242" t="str">
        <f t="shared" si="23"/>
        <v>2010</v>
      </c>
    </row>
    <row r="243" spans="1:22" hidden="1">
      <c r="A243" t="s">
        <v>806</v>
      </c>
      <c r="B243">
        <v>1</v>
      </c>
      <c r="C243">
        <v>25967.912</v>
      </c>
      <c r="D243">
        <v>430.78483</v>
      </c>
      <c r="E243">
        <v>25123.251</v>
      </c>
      <c r="F243">
        <v>26812.573</v>
      </c>
      <c r="G243">
        <v>3020</v>
      </c>
      <c r="H243">
        <f t="shared" si="18"/>
        <v>0</v>
      </c>
      <c r="I243" t="str">
        <f t="shared" si="19"/>
        <v>IS</v>
      </c>
      <c r="J243" t="str">
        <f t="shared" si="20"/>
        <v>2010</v>
      </c>
      <c r="M243" t="s">
        <v>806</v>
      </c>
      <c r="N243">
        <v>1</v>
      </c>
      <c r="O243">
        <v>25967.912</v>
      </c>
      <c r="P243">
        <v>430.78483</v>
      </c>
      <c r="Q243">
        <v>25123.251</v>
      </c>
      <c r="R243">
        <v>26812.573</v>
      </c>
      <c r="S243">
        <v>3020</v>
      </c>
      <c r="T243">
        <f t="shared" si="21"/>
        <v>0</v>
      </c>
      <c r="U243" t="str">
        <f t="shared" si="22"/>
        <v>IS</v>
      </c>
      <c r="V243" t="str">
        <f t="shared" si="23"/>
        <v>2010</v>
      </c>
    </row>
    <row r="244" spans="1:22" hidden="1">
      <c r="A244" t="s">
        <v>807</v>
      </c>
      <c r="B244">
        <v>10</v>
      </c>
      <c r="C244">
        <v>694.53988000000004</v>
      </c>
      <c r="D244">
        <v>592.85050000000001</v>
      </c>
      <c r="E244">
        <v>-467.89163000000002</v>
      </c>
      <c r="F244">
        <v>1856.9713999999999</v>
      </c>
      <c r="G244">
        <v>3020</v>
      </c>
      <c r="H244">
        <f t="shared" si="18"/>
        <v>0</v>
      </c>
      <c r="I244" t="str">
        <f t="shared" si="19"/>
        <v>IS</v>
      </c>
      <c r="J244" t="str">
        <f t="shared" si="20"/>
        <v>2010</v>
      </c>
      <c r="M244" t="s">
        <v>807</v>
      </c>
      <c r="N244">
        <v>10</v>
      </c>
      <c r="O244">
        <v>-4489.6558999999997</v>
      </c>
      <c r="P244">
        <v>4916.8517000000002</v>
      </c>
      <c r="Q244">
        <v>-14130.371999999999</v>
      </c>
      <c r="R244">
        <v>5151.0603000000001</v>
      </c>
      <c r="S244">
        <v>3020</v>
      </c>
      <c r="T244">
        <f t="shared" si="21"/>
        <v>0</v>
      </c>
      <c r="U244" t="str">
        <f t="shared" si="22"/>
        <v>IS</v>
      </c>
      <c r="V244" t="str">
        <f t="shared" si="23"/>
        <v>2010</v>
      </c>
    </row>
    <row r="245" spans="1:22" hidden="1">
      <c r="A245" t="s">
        <v>808</v>
      </c>
      <c r="B245">
        <v>11</v>
      </c>
      <c r="C245">
        <v>1.0267461</v>
      </c>
      <c r="D245">
        <v>2.3151109999999999E-2</v>
      </c>
      <c r="E245">
        <v>0.98135254999999999</v>
      </c>
      <c r="F245">
        <v>1.0721396000000001</v>
      </c>
      <c r="G245">
        <v>3020</v>
      </c>
      <c r="H245">
        <f t="shared" si="18"/>
        <v>0</v>
      </c>
      <c r="I245" t="str">
        <f t="shared" si="19"/>
        <v>IS</v>
      </c>
      <c r="J245" t="str">
        <f t="shared" si="20"/>
        <v>2010</v>
      </c>
      <c r="M245" t="s">
        <v>808</v>
      </c>
      <c r="N245">
        <v>11</v>
      </c>
      <c r="O245">
        <v>0.82710755000000002</v>
      </c>
      <c r="P245">
        <v>0.18911365999999999</v>
      </c>
      <c r="Q245">
        <v>0.45630299000000002</v>
      </c>
      <c r="R245">
        <v>1.1979120999999999</v>
      </c>
      <c r="S245">
        <v>3020</v>
      </c>
      <c r="T245">
        <f t="shared" si="21"/>
        <v>0</v>
      </c>
      <c r="U245" t="str">
        <f t="shared" si="22"/>
        <v>IS</v>
      </c>
      <c r="V245" t="str">
        <f t="shared" si="23"/>
        <v>2010</v>
      </c>
    </row>
    <row r="246" spans="1:22" hidden="1">
      <c r="A246" t="s">
        <v>809</v>
      </c>
      <c r="B246">
        <v>0</v>
      </c>
      <c r="C246">
        <v>0.34325162999999997</v>
      </c>
      <c r="D246">
        <v>6.6723299999999998E-3</v>
      </c>
      <c r="E246">
        <v>0.33016886000000001</v>
      </c>
      <c r="F246">
        <v>0.3563344</v>
      </c>
      <c r="G246">
        <v>3020</v>
      </c>
      <c r="H246">
        <f t="shared" si="18"/>
        <v>1</v>
      </c>
      <c r="I246" t="str">
        <f t="shared" si="19"/>
        <v>IS</v>
      </c>
      <c r="J246" t="str">
        <f t="shared" si="20"/>
        <v>2010</v>
      </c>
      <c r="K246">
        <f>F246-C246</f>
        <v>1.3082770000000021E-2</v>
      </c>
      <c r="M246" t="s">
        <v>809</v>
      </c>
      <c r="N246">
        <v>0</v>
      </c>
      <c r="O246">
        <v>0.34325162999999997</v>
      </c>
      <c r="P246">
        <v>6.6723299999999998E-3</v>
      </c>
      <c r="Q246">
        <v>0.33016886000000001</v>
      </c>
      <c r="R246">
        <v>0.3563344</v>
      </c>
      <c r="S246">
        <v>3020</v>
      </c>
      <c r="T246">
        <f t="shared" si="21"/>
        <v>1</v>
      </c>
      <c r="U246" t="str">
        <f t="shared" si="22"/>
        <v>IS</v>
      </c>
      <c r="V246" t="str">
        <f t="shared" si="23"/>
        <v>2010</v>
      </c>
    </row>
    <row r="247" spans="1:22" hidden="1">
      <c r="A247" t="s">
        <v>810</v>
      </c>
      <c r="B247">
        <v>1</v>
      </c>
      <c r="C247">
        <v>0.34022764999999999</v>
      </c>
      <c r="D247">
        <v>6.9823400000000001E-3</v>
      </c>
      <c r="E247">
        <v>0.32653704</v>
      </c>
      <c r="F247">
        <v>0.35391826999999998</v>
      </c>
      <c r="G247">
        <v>3020</v>
      </c>
      <c r="H247">
        <f t="shared" si="18"/>
        <v>1</v>
      </c>
      <c r="I247" t="str">
        <f t="shared" si="19"/>
        <v>IS</v>
      </c>
      <c r="J247" t="str">
        <f t="shared" si="20"/>
        <v>2010</v>
      </c>
      <c r="K247">
        <f>F247-C247</f>
        <v>1.3690619999999987E-2</v>
      </c>
      <c r="M247" t="s">
        <v>810</v>
      </c>
      <c r="N247">
        <v>1</v>
      </c>
      <c r="O247">
        <v>0.34022764999999999</v>
      </c>
      <c r="P247">
        <v>6.9823400000000001E-3</v>
      </c>
      <c r="Q247">
        <v>0.32653704</v>
      </c>
      <c r="R247">
        <v>0.35391826999999998</v>
      </c>
      <c r="S247">
        <v>3020</v>
      </c>
      <c r="T247">
        <f t="shared" si="21"/>
        <v>1</v>
      </c>
      <c r="U247" t="str">
        <f t="shared" si="22"/>
        <v>IS</v>
      </c>
      <c r="V247" t="str">
        <f t="shared" si="23"/>
        <v>2010</v>
      </c>
    </row>
    <row r="248" spans="1:22">
      <c r="A248" t="s">
        <v>811</v>
      </c>
      <c r="B248">
        <v>20</v>
      </c>
      <c r="C248">
        <v>-3.02397E-3</v>
      </c>
      <c r="D248">
        <v>9.5563100000000002E-3</v>
      </c>
      <c r="E248">
        <v>-2.17615E-2</v>
      </c>
      <c r="F248">
        <v>1.5713560000000001E-2</v>
      </c>
      <c r="G248">
        <v>3020</v>
      </c>
      <c r="H248">
        <f t="shared" si="18"/>
        <v>1</v>
      </c>
      <c r="I248" t="str">
        <f t="shared" si="19"/>
        <v>IS</v>
      </c>
      <c r="J248" t="str">
        <f t="shared" si="20"/>
        <v>2010</v>
      </c>
      <c r="K248">
        <f>F248-C248</f>
        <v>1.8737530000000002E-2</v>
      </c>
      <c r="M248" t="s">
        <v>811</v>
      </c>
      <c r="N248">
        <v>20</v>
      </c>
      <c r="O248">
        <v>-3.02397E-3</v>
      </c>
      <c r="P248">
        <v>9.5563100000000002E-3</v>
      </c>
      <c r="Q248">
        <v>-2.17615E-2</v>
      </c>
      <c r="R248">
        <v>1.5713560000000001E-2</v>
      </c>
      <c r="S248">
        <v>3020</v>
      </c>
      <c r="T248">
        <f t="shared" si="21"/>
        <v>1</v>
      </c>
      <c r="U248" t="str">
        <f t="shared" si="22"/>
        <v>IS</v>
      </c>
      <c r="V248" t="str">
        <f t="shared" si="23"/>
        <v>2010</v>
      </c>
    </row>
    <row r="249" spans="1:22" hidden="1">
      <c r="A249" t="s">
        <v>812</v>
      </c>
      <c r="B249">
        <v>0</v>
      </c>
      <c r="C249">
        <v>28368.61</v>
      </c>
      <c r="D249">
        <v>450.56220000000002</v>
      </c>
      <c r="E249">
        <v>27485.17</v>
      </c>
      <c r="F249">
        <v>29252.05</v>
      </c>
      <c r="G249">
        <v>3017</v>
      </c>
      <c r="H249">
        <f t="shared" si="18"/>
        <v>0</v>
      </c>
      <c r="I249" t="str">
        <f t="shared" si="19"/>
        <v>IS</v>
      </c>
      <c r="J249" t="str">
        <f t="shared" si="20"/>
        <v>2011</v>
      </c>
      <c r="M249" t="s">
        <v>812</v>
      </c>
      <c r="N249">
        <v>0</v>
      </c>
      <c r="O249">
        <v>23432.191999999999</v>
      </c>
      <c r="P249">
        <v>2108.7638999999999</v>
      </c>
      <c r="Q249">
        <v>19297.432000000001</v>
      </c>
      <c r="R249">
        <v>27566.952000000001</v>
      </c>
      <c r="S249">
        <v>3017</v>
      </c>
      <c r="T249">
        <f t="shared" si="21"/>
        <v>0</v>
      </c>
      <c r="U249" t="str">
        <f t="shared" si="22"/>
        <v>IS</v>
      </c>
      <c r="V249" t="str">
        <f t="shared" si="23"/>
        <v>2011</v>
      </c>
    </row>
    <row r="250" spans="1:22" hidden="1">
      <c r="A250" t="s">
        <v>813</v>
      </c>
      <c r="B250">
        <v>1</v>
      </c>
      <c r="C250">
        <v>28326.863000000001</v>
      </c>
      <c r="D250">
        <v>514.33051999999998</v>
      </c>
      <c r="E250">
        <v>27318.388999999999</v>
      </c>
      <c r="F250">
        <v>29335.337</v>
      </c>
      <c r="G250">
        <v>3017</v>
      </c>
      <c r="H250">
        <f t="shared" si="18"/>
        <v>0</v>
      </c>
      <c r="I250" t="str">
        <f t="shared" si="19"/>
        <v>IS</v>
      </c>
      <c r="J250" t="str">
        <f t="shared" si="20"/>
        <v>2011</v>
      </c>
      <c r="M250" t="s">
        <v>813</v>
      </c>
      <c r="N250">
        <v>1</v>
      </c>
      <c r="O250">
        <v>28326.863000000001</v>
      </c>
      <c r="P250">
        <v>514.33051999999998</v>
      </c>
      <c r="Q250">
        <v>27318.388999999999</v>
      </c>
      <c r="R250">
        <v>29335.337</v>
      </c>
      <c r="S250">
        <v>3017</v>
      </c>
      <c r="T250">
        <f t="shared" si="21"/>
        <v>0</v>
      </c>
      <c r="U250" t="str">
        <f t="shared" si="22"/>
        <v>IS</v>
      </c>
      <c r="V250" t="str">
        <f t="shared" si="23"/>
        <v>2011</v>
      </c>
    </row>
    <row r="251" spans="1:22" hidden="1">
      <c r="A251" t="s">
        <v>814</v>
      </c>
      <c r="B251">
        <v>10</v>
      </c>
      <c r="C251">
        <v>41.747062</v>
      </c>
      <c r="D251">
        <v>682.00847999999996</v>
      </c>
      <c r="E251">
        <v>-1295.5015000000001</v>
      </c>
      <c r="F251">
        <v>1378.9956</v>
      </c>
      <c r="G251">
        <v>3017</v>
      </c>
      <c r="H251">
        <f t="shared" si="18"/>
        <v>0</v>
      </c>
      <c r="I251" t="str">
        <f t="shared" si="19"/>
        <v>IS</v>
      </c>
      <c r="J251" t="str">
        <f t="shared" si="20"/>
        <v>2011</v>
      </c>
      <c r="M251" t="s">
        <v>814</v>
      </c>
      <c r="N251">
        <v>10</v>
      </c>
      <c r="O251">
        <v>-4894.6705000000002</v>
      </c>
      <c r="P251">
        <v>2170.5808999999999</v>
      </c>
      <c r="Q251">
        <v>-9150.6381999999994</v>
      </c>
      <c r="R251">
        <v>-638.70282999999995</v>
      </c>
      <c r="S251">
        <v>3017</v>
      </c>
      <c r="T251">
        <f t="shared" si="21"/>
        <v>0</v>
      </c>
      <c r="U251" t="str">
        <f t="shared" si="22"/>
        <v>IS</v>
      </c>
      <c r="V251" t="str">
        <f t="shared" si="23"/>
        <v>2011</v>
      </c>
    </row>
    <row r="252" spans="1:22" hidden="1">
      <c r="A252" t="s">
        <v>815</v>
      </c>
      <c r="B252">
        <v>11</v>
      </c>
      <c r="C252">
        <v>1.0014738000000001</v>
      </c>
      <c r="D252">
        <v>2.409648E-2</v>
      </c>
      <c r="E252">
        <v>0.95422657</v>
      </c>
      <c r="F252">
        <v>1.048721</v>
      </c>
      <c r="G252">
        <v>3017</v>
      </c>
      <c r="H252">
        <f t="shared" si="18"/>
        <v>0</v>
      </c>
      <c r="I252" t="str">
        <f t="shared" si="19"/>
        <v>IS</v>
      </c>
      <c r="J252" t="str">
        <f t="shared" si="20"/>
        <v>2011</v>
      </c>
      <c r="M252" t="s">
        <v>815</v>
      </c>
      <c r="N252">
        <v>11</v>
      </c>
      <c r="O252">
        <v>0.82720746000000001</v>
      </c>
      <c r="P252">
        <v>7.5944010000000006E-2</v>
      </c>
      <c r="Q252">
        <v>0.67830020999999996</v>
      </c>
      <c r="R252">
        <v>0.97611471999999999</v>
      </c>
      <c r="S252">
        <v>3017</v>
      </c>
      <c r="T252">
        <f t="shared" si="21"/>
        <v>0</v>
      </c>
      <c r="U252" t="str">
        <f t="shared" si="22"/>
        <v>IS</v>
      </c>
      <c r="V252" t="str">
        <f t="shared" si="23"/>
        <v>2011</v>
      </c>
    </row>
    <row r="253" spans="1:22" hidden="1">
      <c r="A253" t="s">
        <v>816</v>
      </c>
      <c r="B253">
        <v>0</v>
      </c>
      <c r="C253">
        <v>0.35511632999999998</v>
      </c>
      <c r="D253">
        <v>7.0887600000000004E-3</v>
      </c>
      <c r="E253">
        <v>0.34121704000000003</v>
      </c>
      <c r="F253">
        <v>0.36901561999999999</v>
      </c>
      <c r="G253">
        <v>3017</v>
      </c>
      <c r="H253">
        <f t="shared" si="18"/>
        <v>1</v>
      </c>
      <c r="I253" t="str">
        <f t="shared" si="19"/>
        <v>IS</v>
      </c>
      <c r="J253" t="str">
        <f t="shared" si="20"/>
        <v>2011</v>
      </c>
      <c r="K253">
        <f>F253-C253</f>
        <v>1.3899290000000009E-2</v>
      </c>
      <c r="M253" t="s">
        <v>816</v>
      </c>
      <c r="N253">
        <v>0</v>
      </c>
      <c r="O253">
        <v>0.35511632999999998</v>
      </c>
      <c r="P253">
        <v>7.0887600000000004E-3</v>
      </c>
      <c r="Q253">
        <v>0.34121704000000003</v>
      </c>
      <c r="R253">
        <v>0.36901561999999999</v>
      </c>
      <c r="S253">
        <v>3017</v>
      </c>
      <c r="T253">
        <f t="shared" si="21"/>
        <v>1</v>
      </c>
      <c r="U253" t="str">
        <f t="shared" si="22"/>
        <v>IS</v>
      </c>
      <c r="V253" t="str">
        <f t="shared" si="23"/>
        <v>2011</v>
      </c>
    </row>
    <row r="254" spans="1:22" hidden="1">
      <c r="A254" t="s">
        <v>817</v>
      </c>
      <c r="B254">
        <v>1</v>
      </c>
      <c r="C254">
        <v>0.34797260000000002</v>
      </c>
      <c r="D254">
        <v>7.9932300000000005E-3</v>
      </c>
      <c r="E254">
        <v>0.33229986</v>
      </c>
      <c r="F254">
        <v>0.36364533999999998</v>
      </c>
      <c r="G254">
        <v>3017</v>
      </c>
      <c r="H254">
        <f t="shared" si="18"/>
        <v>1</v>
      </c>
      <c r="I254" t="str">
        <f t="shared" si="19"/>
        <v>IS</v>
      </c>
      <c r="J254" t="str">
        <f t="shared" si="20"/>
        <v>2011</v>
      </c>
      <c r="K254">
        <f>F254-C254</f>
        <v>1.5672739999999963E-2</v>
      </c>
      <c r="M254" t="s">
        <v>817</v>
      </c>
      <c r="N254">
        <v>1</v>
      </c>
      <c r="O254">
        <v>0.34797260000000002</v>
      </c>
      <c r="P254">
        <v>7.9932300000000005E-3</v>
      </c>
      <c r="Q254">
        <v>0.33229986</v>
      </c>
      <c r="R254">
        <v>0.36364533999999998</v>
      </c>
      <c r="S254">
        <v>3017</v>
      </c>
      <c r="T254">
        <f t="shared" si="21"/>
        <v>1</v>
      </c>
      <c r="U254" t="str">
        <f t="shared" si="22"/>
        <v>IS</v>
      </c>
      <c r="V254" t="str">
        <f t="shared" si="23"/>
        <v>2011</v>
      </c>
    </row>
    <row r="255" spans="1:22">
      <c r="A255" t="s">
        <v>818</v>
      </c>
      <c r="B255">
        <v>20</v>
      </c>
      <c r="C255">
        <v>-7.14373E-3</v>
      </c>
      <c r="D255">
        <v>1.0468180000000001E-2</v>
      </c>
      <c r="E255">
        <v>-2.7669220000000001E-2</v>
      </c>
      <c r="F255">
        <v>1.3381759999999999E-2</v>
      </c>
      <c r="G255">
        <v>3017</v>
      </c>
      <c r="H255">
        <f t="shared" si="18"/>
        <v>1</v>
      </c>
      <c r="I255" t="str">
        <f t="shared" si="19"/>
        <v>IS</v>
      </c>
      <c r="J255" t="str">
        <f t="shared" si="20"/>
        <v>2011</v>
      </c>
      <c r="K255">
        <f>F255-C255</f>
        <v>2.052549E-2</v>
      </c>
      <c r="M255" t="s">
        <v>818</v>
      </c>
      <c r="N255">
        <v>20</v>
      </c>
      <c r="O255">
        <v>-7.14373E-3</v>
      </c>
      <c r="P255">
        <v>1.0468180000000001E-2</v>
      </c>
      <c r="Q255">
        <v>-2.7669220000000001E-2</v>
      </c>
      <c r="R255">
        <v>1.3381759999999999E-2</v>
      </c>
      <c r="S255">
        <v>3017</v>
      </c>
      <c r="T255">
        <f t="shared" si="21"/>
        <v>1</v>
      </c>
      <c r="U255" t="str">
        <f t="shared" si="22"/>
        <v>IS</v>
      </c>
      <c r="V255" t="str">
        <f t="shared" si="23"/>
        <v>2011</v>
      </c>
    </row>
    <row r="256" spans="1:22" hidden="1">
      <c r="A256" t="s">
        <v>819</v>
      </c>
      <c r="B256">
        <v>0</v>
      </c>
      <c r="C256">
        <v>30293.493999999999</v>
      </c>
      <c r="D256">
        <v>488.34884</v>
      </c>
      <c r="E256">
        <v>29335.972000000002</v>
      </c>
      <c r="F256">
        <v>31251.014999999999</v>
      </c>
      <c r="G256">
        <v>3090</v>
      </c>
      <c r="H256">
        <f t="shared" si="18"/>
        <v>0</v>
      </c>
      <c r="I256" t="str">
        <f t="shared" si="19"/>
        <v>IS</v>
      </c>
      <c r="J256" t="str">
        <f t="shared" si="20"/>
        <v>2012</v>
      </c>
      <c r="M256" t="s">
        <v>819</v>
      </c>
      <c r="N256">
        <v>0</v>
      </c>
      <c r="O256">
        <v>21432.841</v>
      </c>
      <c r="P256">
        <v>2881.6332000000002</v>
      </c>
      <c r="Q256">
        <v>15782.731</v>
      </c>
      <c r="R256">
        <v>27082.952000000001</v>
      </c>
      <c r="S256">
        <v>3090</v>
      </c>
      <c r="T256">
        <f t="shared" si="21"/>
        <v>0</v>
      </c>
      <c r="U256" t="str">
        <f t="shared" si="22"/>
        <v>IS</v>
      </c>
      <c r="V256" t="str">
        <f t="shared" si="23"/>
        <v>2012</v>
      </c>
    </row>
    <row r="257" spans="1:22" hidden="1">
      <c r="A257" t="s">
        <v>820</v>
      </c>
      <c r="B257">
        <v>1</v>
      </c>
      <c r="C257">
        <v>29987.716</v>
      </c>
      <c r="D257">
        <v>568.49339999999995</v>
      </c>
      <c r="E257">
        <v>28873.052</v>
      </c>
      <c r="F257">
        <v>31102.379000000001</v>
      </c>
      <c r="G257">
        <v>3090</v>
      </c>
      <c r="H257">
        <f t="shared" si="18"/>
        <v>0</v>
      </c>
      <c r="I257" t="str">
        <f t="shared" si="19"/>
        <v>IS</v>
      </c>
      <c r="J257" t="str">
        <f t="shared" si="20"/>
        <v>2012</v>
      </c>
      <c r="M257" t="s">
        <v>820</v>
      </c>
      <c r="N257">
        <v>1</v>
      </c>
      <c r="O257">
        <v>29987.716</v>
      </c>
      <c r="P257">
        <v>568.49339999999995</v>
      </c>
      <c r="Q257">
        <v>28873.052</v>
      </c>
      <c r="R257">
        <v>31102.379000000001</v>
      </c>
      <c r="S257">
        <v>3090</v>
      </c>
      <c r="T257">
        <f t="shared" si="21"/>
        <v>0</v>
      </c>
      <c r="U257" t="str">
        <f t="shared" si="22"/>
        <v>IS</v>
      </c>
      <c r="V257" t="str">
        <f t="shared" si="23"/>
        <v>2012</v>
      </c>
    </row>
    <row r="258" spans="1:22" hidden="1">
      <c r="A258" t="s">
        <v>821</v>
      </c>
      <c r="B258">
        <v>10</v>
      </c>
      <c r="C258">
        <v>305.77802000000003</v>
      </c>
      <c r="D258">
        <v>750.86658999999997</v>
      </c>
      <c r="E258">
        <v>-1166.4701</v>
      </c>
      <c r="F258">
        <v>1778.0262</v>
      </c>
      <c r="G258">
        <v>3090</v>
      </c>
      <c r="H258">
        <f t="shared" si="18"/>
        <v>0</v>
      </c>
      <c r="I258" t="str">
        <f t="shared" si="19"/>
        <v>IS</v>
      </c>
      <c r="J258" t="str">
        <f t="shared" si="20"/>
        <v>2012</v>
      </c>
      <c r="M258" t="s">
        <v>821</v>
      </c>
      <c r="N258">
        <v>10</v>
      </c>
      <c r="O258">
        <v>-8554.8742999999995</v>
      </c>
      <c r="P258">
        <v>2937.1745999999998</v>
      </c>
      <c r="Q258">
        <v>-14313.887000000001</v>
      </c>
      <c r="R258">
        <v>-2795.8620000000001</v>
      </c>
      <c r="S258">
        <v>3090</v>
      </c>
      <c r="T258">
        <f t="shared" si="21"/>
        <v>0</v>
      </c>
      <c r="U258" t="str">
        <f t="shared" si="22"/>
        <v>IS</v>
      </c>
      <c r="V258" t="str">
        <f t="shared" si="23"/>
        <v>2012</v>
      </c>
    </row>
    <row r="259" spans="1:22" hidden="1">
      <c r="A259" t="s">
        <v>822</v>
      </c>
      <c r="B259">
        <v>11</v>
      </c>
      <c r="C259">
        <v>1.0101967999999999</v>
      </c>
      <c r="D259">
        <v>2.518629E-2</v>
      </c>
      <c r="E259">
        <v>0.96081320999999997</v>
      </c>
      <c r="F259">
        <v>1.0595802999999999</v>
      </c>
      <c r="G259">
        <v>3090</v>
      </c>
      <c r="H259">
        <f t="shared" si="18"/>
        <v>0</v>
      </c>
      <c r="I259" t="str">
        <f t="shared" si="19"/>
        <v>IS</v>
      </c>
      <c r="J259" t="str">
        <f t="shared" si="20"/>
        <v>2012</v>
      </c>
      <c r="M259" t="s">
        <v>822</v>
      </c>
      <c r="N259">
        <v>11</v>
      </c>
      <c r="O259">
        <v>0.71472071000000004</v>
      </c>
      <c r="P259">
        <v>9.7044329999999998E-2</v>
      </c>
      <c r="Q259">
        <v>0.52444279000000005</v>
      </c>
      <c r="R259">
        <v>0.90499861999999998</v>
      </c>
      <c r="S259">
        <v>3090</v>
      </c>
      <c r="T259">
        <f t="shared" si="21"/>
        <v>0</v>
      </c>
      <c r="U259" t="str">
        <f t="shared" si="22"/>
        <v>IS</v>
      </c>
      <c r="V259" t="str">
        <f t="shared" si="23"/>
        <v>2012</v>
      </c>
    </row>
    <row r="260" spans="1:22" hidden="1">
      <c r="A260" t="s">
        <v>823</v>
      </c>
      <c r="B260">
        <v>0</v>
      </c>
      <c r="C260">
        <v>0.36352657999999999</v>
      </c>
      <c r="D260">
        <v>6.8973699999999999E-3</v>
      </c>
      <c r="E260">
        <v>0.35000268000000001</v>
      </c>
      <c r="F260">
        <v>0.37705048000000002</v>
      </c>
      <c r="G260">
        <v>3090</v>
      </c>
      <c r="H260">
        <f t="shared" si="18"/>
        <v>1</v>
      </c>
      <c r="I260" t="str">
        <f t="shared" si="19"/>
        <v>IS</v>
      </c>
      <c r="J260" t="str">
        <f t="shared" si="20"/>
        <v>2012</v>
      </c>
      <c r="K260">
        <f>F260-C260</f>
        <v>1.3523900000000033E-2</v>
      </c>
      <c r="M260" t="s">
        <v>823</v>
      </c>
      <c r="N260">
        <v>0</v>
      </c>
      <c r="O260">
        <v>0.36352657999999999</v>
      </c>
      <c r="P260">
        <v>6.8973699999999999E-3</v>
      </c>
      <c r="Q260">
        <v>0.35000268000000001</v>
      </c>
      <c r="R260">
        <v>0.37705048000000002</v>
      </c>
      <c r="S260">
        <v>3090</v>
      </c>
      <c r="T260">
        <f t="shared" si="21"/>
        <v>1</v>
      </c>
      <c r="U260" t="str">
        <f t="shared" si="22"/>
        <v>IS</v>
      </c>
      <c r="V260" t="str">
        <f t="shared" si="23"/>
        <v>2012</v>
      </c>
    </row>
    <row r="261" spans="1:22" hidden="1">
      <c r="A261" t="s">
        <v>824</v>
      </c>
      <c r="B261">
        <v>1</v>
      </c>
      <c r="C261">
        <v>0.350246</v>
      </c>
      <c r="D261">
        <v>8.7299200000000004E-3</v>
      </c>
      <c r="E261">
        <v>0.33312897000000002</v>
      </c>
      <c r="F261">
        <v>0.36736302999999998</v>
      </c>
      <c r="G261">
        <v>3090</v>
      </c>
      <c r="H261">
        <f t="shared" ref="H261:H324" si="24">IFERROR(IF(FIND(H$2, A261)&gt;0,1,0), 0)</f>
        <v>1</v>
      </c>
      <c r="I261" t="str">
        <f t="shared" ref="I261:I324" si="25">LEFT(A261,2)</f>
        <v>IS</v>
      </c>
      <c r="J261" t="str">
        <f t="shared" ref="J261:J324" si="26">RIGHT(LEFT(A261,7), 4)</f>
        <v>2012</v>
      </c>
      <c r="K261">
        <f>F261-C261</f>
        <v>1.7117029999999978E-2</v>
      </c>
      <c r="M261" t="s">
        <v>824</v>
      </c>
      <c r="N261">
        <v>1</v>
      </c>
      <c r="O261">
        <v>0.350246</v>
      </c>
      <c r="P261">
        <v>8.7299200000000004E-3</v>
      </c>
      <c r="Q261">
        <v>0.33312897000000002</v>
      </c>
      <c r="R261">
        <v>0.36736302999999998</v>
      </c>
      <c r="S261">
        <v>3090</v>
      </c>
      <c r="T261">
        <f t="shared" ref="T261:T324" si="27">IFERROR(IF(FIND(T$2, M261)&gt;0,1,0), 0)</f>
        <v>1</v>
      </c>
      <c r="U261" t="str">
        <f t="shared" ref="U261:U324" si="28">LEFT(M261,2)</f>
        <v>IS</v>
      </c>
      <c r="V261" t="str">
        <f t="shared" ref="V261:V324" si="29">RIGHT(LEFT(M261,7), 4)</f>
        <v>2012</v>
      </c>
    </row>
    <row r="262" spans="1:22">
      <c r="A262" t="s">
        <v>825</v>
      </c>
      <c r="B262">
        <v>20</v>
      </c>
      <c r="C262">
        <v>-1.328058E-2</v>
      </c>
      <c r="D262">
        <v>1.07823E-2</v>
      </c>
      <c r="E262">
        <v>-3.4421779999999999E-2</v>
      </c>
      <c r="F262">
        <v>7.8606200000000005E-3</v>
      </c>
      <c r="G262">
        <v>3090</v>
      </c>
      <c r="H262">
        <f t="shared" si="24"/>
        <v>1</v>
      </c>
      <c r="I262" t="str">
        <f t="shared" si="25"/>
        <v>IS</v>
      </c>
      <c r="J262" t="str">
        <f t="shared" si="26"/>
        <v>2012</v>
      </c>
      <c r="K262">
        <f>F262-C262</f>
        <v>2.1141199999999999E-2</v>
      </c>
      <c r="M262" t="s">
        <v>825</v>
      </c>
      <c r="N262">
        <v>20</v>
      </c>
      <c r="O262">
        <v>-1.328058E-2</v>
      </c>
      <c r="P262">
        <v>1.07823E-2</v>
      </c>
      <c r="Q262">
        <v>-3.4421779999999999E-2</v>
      </c>
      <c r="R262">
        <v>7.8606200000000005E-3</v>
      </c>
      <c r="S262">
        <v>3090</v>
      </c>
      <c r="T262">
        <f t="shared" si="27"/>
        <v>1</v>
      </c>
      <c r="U262" t="str">
        <f t="shared" si="28"/>
        <v>IS</v>
      </c>
      <c r="V262" t="str">
        <f t="shared" si="29"/>
        <v>2012</v>
      </c>
    </row>
    <row r="263" spans="1:22" hidden="1">
      <c r="A263" t="s">
        <v>826</v>
      </c>
      <c r="B263">
        <v>0</v>
      </c>
      <c r="C263">
        <v>31655.416000000001</v>
      </c>
      <c r="D263">
        <v>511.88297</v>
      </c>
      <c r="E263">
        <v>30651.741000000002</v>
      </c>
      <c r="F263">
        <v>32659.09</v>
      </c>
      <c r="G263">
        <v>3019</v>
      </c>
      <c r="H263">
        <f t="shared" si="24"/>
        <v>0</v>
      </c>
      <c r="I263" t="str">
        <f t="shared" si="25"/>
        <v>IS</v>
      </c>
      <c r="J263" t="str">
        <f t="shared" si="26"/>
        <v>2013</v>
      </c>
      <c r="M263" t="s">
        <v>826</v>
      </c>
      <c r="N263">
        <v>0</v>
      </c>
      <c r="O263">
        <v>22136.789000000001</v>
      </c>
      <c r="P263">
        <v>2128.5761000000002</v>
      </c>
      <c r="Q263">
        <v>17963.183000000001</v>
      </c>
      <c r="R263">
        <v>26310.394</v>
      </c>
      <c r="S263">
        <v>3019</v>
      </c>
      <c r="T263">
        <f t="shared" si="27"/>
        <v>0</v>
      </c>
      <c r="U263" t="str">
        <f t="shared" si="28"/>
        <v>IS</v>
      </c>
      <c r="V263" t="str">
        <f t="shared" si="29"/>
        <v>2013</v>
      </c>
    </row>
    <row r="264" spans="1:22" hidden="1">
      <c r="A264" t="s">
        <v>827</v>
      </c>
      <c r="B264">
        <v>1</v>
      </c>
      <c r="C264">
        <v>31624.387999999999</v>
      </c>
      <c r="D264">
        <v>571.25773000000004</v>
      </c>
      <c r="E264">
        <v>30504.294999999998</v>
      </c>
      <c r="F264">
        <v>32744.482</v>
      </c>
      <c r="G264">
        <v>3019</v>
      </c>
      <c r="H264">
        <f t="shared" si="24"/>
        <v>0</v>
      </c>
      <c r="I264" t="str">
        <f t="shared" si="25"/>
        <v>IS</v>
      </c>
      <c r="J264" t="str">
        <f t="shared" si="26"/>
        <v>2013</v>
      </c>
      <c r="M264" t="s">
        <v>827</v>
      </c>
      <c r="N264">
        <v>1</v>
      </c>
      <c r="O264">
        <v>31624.387999999999</v>
      </c>
      <c r="P264">
        <v>571.25773000000004</v>
      </c>
      <c r="Q264">
        <v>30504.294999999998</v>
      </c>
      <c r="R264">
        <v>32744.482</v>
      </c>
      <c r="S264">
        <v>3019</v>
      </c>
      <c r="T264">
        <f t="shared" si="27"/>
        <v>0</v>
      </c>
      <c r="U264" t="str">
        <f t="shared" si="28"/>
        <v>IS</v>
      </c>
      <c r="V264" t="str">
        <f t="shared" si="29"/>
        <v>2013</v>
      </c>
    </row>
    <row r="265" spans="1:22" hidden="1">
      <c r="A265" t="s">
        <v>828</v>
      </c>
      <c r="B265">
        <v>10</v>
      </c>
      <c r="C265">
        <v>31.027566</v>
      </c>
      <c r="D265">
        <v>764.53012000000001</v>
      </c>
      <c r="E265">
        <v>-1468.0248999999999</v>
      </c>
      <c r="F265">
        <v>1530.0800999999999</v>
      </c>
      <c r="G265">
        <v>3019</v>
      </c>
      <c r="H265">
        <f t="shared" si="24"/>
        <v>0</v>
      </c>
      <c r="I265" t="str">
        <f t="shared" si="25"/>
        <v>IS</v>
      </c>
      <c r="J265" t="str">
        <f t="shared" si="26"/>
        <v>2013</v>
      </c>
      <c r="M265" t="s">
        <v>828</v>
      </c>
      <c r="N265">
        <v>10</v>
      </c>
      <c r="O265">
        <v>-9487.5997000000007</v>
      </c>
      <c r="P265">
        <v>2203.8991999999998</v>
      </c>
      <c r="Q265">
        <v>-13808.895</v>
      </c>
      <c r="R265">
        <v>-5166.3041999999996</v>
      </c>
      <c r="S265">
        <v>3019</v>
      </c>
      <c r="T265">
        <f t="shared" si="27"/>
        <v>0</v>
      </c>
      <c r="U265" t="str">
        <f t="shared" si="28"/>
        <v>IS</v>
      </c>
      <c r="V265" t="str">
        <f t="shared" si="29"/>
        <v>2013</v>
      </c>
    </row>
    <row r="266" spans="1:22" hidden="1">
      <c r="A266" t="s">
        <v>829</v>
      </c>
      <c r="B266">
        <v>11</v>
      </c>
      <c r="C266">
        <v>1.0009811</v>
      </c>
      <c r="D266">
        <v>2.4188500000000002E-2</v>
      </c>
      <c r="E266">
        <v>0.95355352000000004</v>
      </c>
      <c r="F266">
        <v>1.0484087</v>
      </c>
      <c r="G266">
        <v>3019</v>
      </c>
      <c r="H266">
        <f t="shared" si="24"/>
        <v>0</v>
      </c>
      <c r="I266" t="str">
        <f t="shared" si="25"/>
        <v>IS</v>
      </c>
      <c r="J266" t="str">
        <f t="shared" si="26"/>
        <v>2013</v>
      </c>
      <c r="M266" t="s">
        <v>829</v>
      </c>
      <c r="N266">
        <v>11</v>
      </c>
      <c r="O266">
        <v>0.69999104000000001</v>
      </c>
      <c r="P266">
        <v>6.8485459999999998E-2</v>
      </c>
      <c r="Q266">
        <v>0.56570816999999995</v>
      </c>
      <c r="R266">
        <v>0.83427392</v>
      </c>
      <c r="S266">
        <v>3019</v>
      </c>
      <c r="T266">
        <f t="shared" si="27"/>
        <v>0</v>
      </c>
      <c r="U266" t="str">
        <f t="shared" si="28"/>
        <v>IS</v>
      </c>
      <c r="V266" t="str">
        <f t="shared" si="29"/>
        <v>2013</v>
      </c>
    </row>
    <row r="267" spans="1:22" hidden="1">
      <c r="A267" t="s">
        <v>830</v>
      </c>
      <c r="B267">
        <v>0</v>
      </c>
      <c r="C267">
        <v>0.36544307999999998</v>
      </c>
      <c r="D267">
        <v>6.8247400000000001E-3</v>
      </c>
      <c r="E267">
        <v>0.35206147999999998</v>
      </c>
      <c r="F267">
        <v>0.37882469000000002</v>
      </c>
      <c r="G267">
        <v>3019</v>
      </c>
      <c r="H267">
        <f t="shared" si="24"/>
        <v>1</v>
      </c>
      <c r="I267" t="str">
        <f t="shared" si="25"/>
        <v>IS</v>
      </c>
      <c r="J267" t="str">
        <f t="shared" si="26"/>
        <v>2013</v>
      </c>
      <c r="K267">
        <f>F267-C267</f>
        <v>1.3381610000000044E-2</v>
      </c>
      <c r="M267" t="s">
        <v>830</v>
      </c>
      <c r="N267">
        <v>0</v>
      </c>
      <c r="O267">
        <v>0.36544307999999998</v>
      </c>
      <c r="P267">
        <v>6.8247400000000001E-3</v>
      </c>
      <c r="Q267">
        <v>0.35206147999999998</v>
      </c>
      <c r="R267">
        <v>0.37882469000000002</v>
      </c>
      <c r="S267">
        <v>3019</v>
      </c>
      <c r="T267">
        <f t="shared" si="27"/>
        <v>1</v>
      </c>
      <c r="U267" t="str">
        <f t="shared" si="28"/>
        <v>IS</v>
      </c>
      <c r="V267" t="str">
        <f t="shared" si="29"/>
        <v>2013</v>
      </c>
    </row>
    <row r="268" spans="1:22" hidden="1">
      <c r="A268" t="s">
        <v>831</v>
      </c>
      <c r="B268">
        <v>1</v>
      </c>
      <c r="C268">
        <v>0.34354710999999999</v>
      </c>
      <c r="D268">
        <v>7.8185800000000003E-3</v>
      </c>
      <c r="E268">
        <v>0.32821683000000001</v>
      </c>
      <c r="F268">
        <v>0.35887738000000002</v>
      </c>
      <c r="G268">
        <v>3019</v>
      </c>
      <c r="H268">
        <f t="shared" si="24"/>
        <v>1</v>
      </c>
      <c r="I268" t="str">
        <f t="shared" si="25"/>
        <v>IS</v>
      </c>
      <c r="J268" t="str">
        <f t="shared" si="26"/>
        <v>2013</v>
      </c>
      <c r="K268">
        <f>F268-C268</f>
        <v>1.5330270000000035E-2</v>
      </c>
      <c r="M268" t="s">
        <v>831</v>
      </c>
      <c r="N268">
        <v>1</v>
      </c>
      <c r="O268">
        <v>0.34354710999999999</v>
      </c>
      <c r="P268">
        <v>7.8185800000000003E-3</v>
      </c>
      <c r="Q268">
        <v>0.32821683000000001</v>
      </c>
      <c r="R268">
        <v>0.35887738000000002</v>
      </c>
      <c r="S268">
        <v>3019</v>
      </c>
      <c r="T268">
        <f t="shared" si="27"/>
        <v>1</v>
      </c>
      <c r="U268" t="str">
        <f t="shared" si="28"/>
        <v>IS</v>
      </c>
      <c r="V268" t="str">
        <f t="shared" si="29"/>
        <v>2013</v>
      </c>
    </row>
    <row r="269" spans="1:22">
      <c r="A269" t="s">
        <v>832</v>
      </c>
      <c r="B269">
        <v>20</v>
      </c>
      <c r="C269">
        <v>-2.1895979999999999E-2</v>
      </c>
      <c r="D269">
        <v>1.006757E-2</v>
      </c>
      <c r="E269">
        <v>-4.163596E-2</v>
      </c>
      <c r="F269">
        <v>-2.1559999999999999E-3</v>
      </c>
      <c r="G269">
        <v>3019</v>
      </c>
      <c r="H269">
        <f t="shared" si="24"/>
        <v>1</v>
      </c>
      <c r="I269" t="str">
        <f t="shared" si="25"/>
        <v>IS</v>
      </c>
      <c r="J269" t="str">
        <f t="shared" si="26"/>
        <v>2013</v>
      </c>
      <c r="K269">
        <f>F269-C269</f>
        <v>1.9739979999999997E-2</v>
      </c>
      <c r="M269" t="s">
        <v>832</v>
      </c>
      <c r="N269">
        <v>20</v>
      </c>
      <c r="O269">
        <v>-2.1895979999999999E-2</v>
      </c>
      <c r="P269">
        <v>1.006757E-2</v>
      </c>
      <c r="Q269">
        <v>-4.163596E-2</v>
      </c>
      <c r="R269">
        <v>-2.1559999999999999E-3</v>
      </c>
      <c r="S269">
        <v>3019</v>
      </c>
      <c r="T269">
        <f t="shared" si="27"/>
        <v>1</v>
      </c>
      <c r="U269" t="str">
        <f t="shared" si="28"/>
        <v>IS</v>
      </c>
      <c r="V269" t="str">
        <f t="shared" si="29"/>
        <v>2013</v>
      </c>
    </row>
    <row r="270" spans="1:22" hidden="1">
      <c r="A270" t="s">
        <v>833</v>
      </c>
      <c r="B270">
        <v>0</v>
      </c>
      <c r="C270">
        <v>30119.145</v>
      </c>
      <c r="D270">
        <v>381.11115999999998</v>
      </c>
      <c r="E270">
        <v>29372.084999999999</v>
      </c>
      <c r="F270">
        <v>30866.205999999998</v>
      </c>
      <c r="G270">
        <v>9355</v>
      </c>
      <c r="H270">
        <f t="shared" si="24"/>
        <v>0</v>
      </c>
      <c r="I270" t="str">
        <f t="shared" si="25"/>
        <v>NL</v>
      </c>
      <c r="J270" t="str">
        <f t="shared" si="26"/>
        <v>2005</v>
      </c>
      <c r="M270" t="s">
        <v>833</v>
      </c>
      <c r="N270">
        <v>0</v>
      </c>
      <c r="O270">
        <v>27008.613000000001</v>
      </c>
      <c r="P270">
        <v>969.39404000000002</v>
      </c>
      <c r="Q270">
        <v>25108.388999999999</v>
      </c>
      <c r="R270">
        <v>28908.835999999999</v>
      </c>
      <c r="S270">
        <v>9355</v>
      </c>
      <c r="T270">
        <f t="shared" si="27"/>
        <v>0</v>
      </c>
      <c r="U270" t="str">
        <f t="shared" si="28"/>
        <v>NL</v>
      </c>
      <c r="V270" t="str">
        <f t="shared" si="29"/>
        <v>2005</v>
      </c>
    </row>
    <row r="271" spans="1:22" hidden="1">
      <c r="A271" t="s">
        <v>834</v>
      </c>
      <c r="B271">
        <v>1</v>
      </c>
      <c r="C271">
        <v>31906.65</v>
      </c>
      <c r="D271">
        <v>606.17548999999997</v>
      </c>
      <c r="E271">
        <v>30718.414000000001</v>
      </c>
      <c r="F271">
        <v>33094.885999999999</v>
      </c>
      <c r="G271">
        <v>9355</v>
      </c>
      <c r="H271">
        <f t="shared" si="24"/>
        <v>0</v>
      </c>
      <c r="I271" t="str">
        <f t="shared" si="25"/>
        <v>NL</v>
      </c>
      <c r="J271" t="str">
        <f t="shared" si="26"/>
        <v>2005</v>
      </c>
      <c r="M271" t="s">
        <v>834</v>
      </c>
      <c r="N271">
        <v>1</v>
      </c>
      <c r="O271">
        <v>31906.65</v>
      </c>
      <c r="P271">
        <v>606.17548999999997</v>
      </c>
      <c r="Q271">
        <v>30718.414000000001</v>
      </c>
      <c r="R271">
        <v>33094.885999999999</v>
      </c>
      <c r="S271">
        <v>9355</v>
      </c>
      <c r="T271">
        <f t="shared" si="27"/>
        <v>0</v>
      </c>
      <c r="U271" t="str">
        <f t="shared" si="28"/>
        <v>NL</v>
      </c>
      <c r="V271" t="str">
        <f t="shared" si="29"/>
        <v>2005</v>
      </c>
    </row>
    <row r="272" spans="1:22" hidden="1">
      <c r="A272" t="s">
        <v>835</v>
      </c>
      <c r="B272">
        <v>10</v>
      </c>
      <c r="C272">
        <v>-1787.5046</v>
      </c>
      <c r="D272">
        <v>711.97506999999996</v>
      </c>
      <c r="E272">
        <v>-3183.1306</v>
      </c>
      <c r="F272">
        <v>-391.87851000000001</v>
      </c>
      <c r="G272">
        <v>9355</v>
      </c>
      <c r="H272">
        <f t="shared" si="24"/>
        <v>0</v>
      </c>
      <c r="I272" t="str">
        <f t="shared" si="25"/>
        <v>NL</v>
      </c>
      <c r="J272" t="str">
        <f t="shared" si="26"/>
        <v>2005</v>
      </c>
      <c r="M272" t="s">
        <v>835</v>
      </c>
      <c r="N272">
        <v>10</v>
      </c>
      <c r="O272">
        <v>-4898.0373</v>
      </c>
      <c r="P272">
        <v>1143.3169</v>
      </c>
      <c r="Q272">
        <v>-7139.1872000000003</v>
      </c>
      <c r="R272">
        <v>-2656.8874000000001</v>
      </c>
      <c r="S272">
        <v>9355</v>
      </c>
      <c r="T272">
        <f t="shared" si="27"/>
        <v>0</v>
      </c>
      <c r="U272" t="str">
        <f t="shared" si="28"/>
        <v>NL</v>
      </c>
      <c r="V272" t="str">
        <f t="shared" si="29"/>
        <v>2005</v>
      </c>
    </row>
    <row r="273" spans="1:22" hidden="1">
      <c r="A273" t="s">
        <v>836</v>
      </c>
      <c r="B273">
        <v>11</v>
      </c>
      <c r="C273">
        <v>0.94397704999999998</v>
      </c>
      <c r="D273">
        <v>2.1422839999999999E-2</v>
      </c>
      <c r="E273">
        <v>0.90198361999999999</v>
      </c>
      <c r="F273">
        <v>0.98597047999999998</v>
      </c>
      <c r="G273">
        <v>9355</v>
      </c>
      <c r="H273">
        <f t="shared" si="24"/>
        <v>0</v>
      </c>
      <c r="I273" t="str">
        <f t="shared" si="25"/>
        <v>NL</v>
      </c>
      <c r="J273" t="str">
        <f t="shared" si="26"/>
        <v>2005</v>
      </c>
      <c r="M273" t="s">
        <v>836</v>
      </c>
      <c r="N273">
        <v>11</v>
      </c>
      <c r="O273">
        <v>0.84648851000000003</v>
      </c>
      <c r="P273">
        <v>3.4375950000000002E-2</v>
      </c>
      <c r="Q273">
        <v>0.77910416000000005</v>
      </c>
      <c r="R273">
        <v>0.91387286000000001</v>
      </c>
      <c r="S273">
        <v>9355</v>
      </c>
      <c r="T273">
        <f t="shared" si="27"/>
        <v>0</v>
      </c>
      <c r="U273" t="str">
        <f t="shared" si="28"/>
        <v>NL</v>
      </c>
      <c r="V273" t="str">
        <f t="shared" si="29"/>
        <v>2005</v>
      </c>
    </row>
    <row r="274" spans="1:22" hidden="1">
      <c r="A274" t="s">
        <v>837</v>
      </c>
      <c r="B274">
        <v>0</v>
      </c>
      <c r="C274">
        <v>0.38796238999999999</v>
      </c>
      <c r="D274">
        <v>5.8549800000000001E-3</v>
      </c>
      <c r="E274">
        <v>0.37648535999999999</v>
      </c>
      <c r="F274">
        <v>0.39943942999999998</v>
      </c>
      <c r="G274">
        <v>9355</v>
      </c>
      <c r="H274">
        <f t="shared" si="24"/>
        <v>1</v>
      </c>
      <c r="I274" t="str">
        <f t="shared" si="25"/>
        <v>NL</v>
      </c>
      <c r="J274" t="str">
        <f t="shared" si="26"/>
        <v>2005</v>
      </c>
      <c r="K274">
        <f>F274-C274</f>
        <v>1.1477039999999994E-2</v>
      </c>
      <c r="M274" t="s">
        <v>837</v>
      </c>
      <c r="N274">
        <v>0</v>
      </c>
      <c r="O274">
        <v>0.38796238999999999</v>
      </c>
      <c r="P274">
        <v>5.8549800000000001E-3</v>
      </c>
      <c r="Q274">
        <v>0.37648535999999999</v>
      </c>
      <c r="R274">
        <v>0.39943942999999998</v>
      </c>
      <c r="S274">
        <v>9355</v>
      </c>
      <c r="T274">
        <f t="shared" si="27"/>
        <v>1</v>
      </c>
      <c r="U274" t="str">
        <f t="shared" si="28"/>
        <v>NL</v>
      </c>
      <c r="V274" t="str">
        <f t="shared" si="29"/>
        <v>2005</v>
      </c>
    </row>
    <row r="275" spans="1:22" hidden="1">
      <c r="A275" t="s">
        <v>838</v>
      </c>
      <c r="B275">
        <v>1</v>
      </c>
      <c r="C275">
        <v>0.35913291000000003</v>
      </c>
      <c r="D275">
        <v>1.007663E-2</v>
      </c>
      <c r="E275">
        <v>0.33938053000000001</v>
      </c>
      <c r="F275">
        <v>0.37888528999999999</v>
      </c>
      <c r="G275">
        <v>9355</v>
      </c>
      <c r="H275">
        <f t="shared" si="24"/>
        <v>1</v>
      </c>
      <c r="I275" t="str">
        <f t="shared" si="25"/>
        <v>NL</v>
      </c>
      <c r="J275" t="str">
        <f t="shared" si="26"/>
        <v>2005</v>
      </c>
      <c r="K275">
        <f>F275-C275</f>
        <v>1.9752379999999958E-2</v>
      </c>
      <c r="M275" t="s">
        <v>838</v>
      </c>
      <c r="N275">
        <v>1</v>
      </c>
      <c r="O275">
        <v>0.35913291000000003</v>
      </c>
      <c r="P275">
        <v>1.007663E-2</v>
      </c>
      <c r="Q275">
        <v>0.33938053000000001</v>
      </c>
      <c r="R275">
        <v>0.37888528999999999</v>
      </c>
      <c r="S275">
        <v>9355</v>
      </c>
      <c r="T275">
        <f t="shared" si="27"/>
        <v>1</v>
      </c>
      <c r="U275" t="str">
        <f t="shared" si="28"/>
        <v>NL</v>
      </c>
      <c r="V275" t="str">
        <f t="shared" si="29"/>
        <v>2005</v>
      </c>
    </row>
    <row r="276" spans="1:22">
      <c r="A276" t="s">
        <v>839</v>
      </c>
      <c r="B276">
        <v>20</v>
      </c>
      <c r="C276">
        <v>-2.8829480000000001E-2</v>
      </c>
      <c r="D276">
        <v>1.1529589999999999E-2</v>
      </c>
      <c r="E276">
        <v>-5.1429990000000002E-2</v>
      </c>
      <c r="F276">
        <v>-6.2289700000000003E-3</v>
      </c>
      <c r="G276">
        <v>9355</v>
      </c>
      <c r="H276">
        <f t="shared" si="24"/>
        <v>1</v>
      </c>
      <c r="I276" t="str">
        <f t="shared" si="25"/>
        <v>NL</v>
      </c>
      <c r="J276" t="str">
        <f t="shared" si="26"/>
        <v>2005</v>
      </c>
      <c r="K276">
        <f>F276-C276</f>
        <v>2.2600510000000001E-2</v>
      </c>
      <c r="M276" t="s">
        <v>839</v>
      </c>
      <c r="N276">
        <v>20</v>
      </c>
      <c r="O276">
        <v>-2.8829480000000001E-2</v>
      </c>
      <c r="P276">
        <v>1.1529589999999999E-2</v>
      </c>
      <c r="Q276">
        <v>-5.1429990000000002E-2</v>
      </c>
      <c r="R276">
        <v>-6.2289700000000003E-3</v>
      </c>
      <c r="S276">
        <v>9355</v>
      </c>
      <c r="T276">
        <f t="shared" si="27"/>
        <v>1</v>
      </c>
      <c r="U276" t="str">
        <f t="shared" si="28"/>
        <v>NL</v>
      </c>
      <c r="V276" t="str">
        <f t="shared" si="29"/>
        <v>2005</v>
      </c>
    </row>
    <row r="277" spans="1:22" hidden="1">
      <c r="A277" t="s">
        <v>840</v>
      </c>
      <c r="B277">
        <v>0</v>
      </c>
      <c r="C277">
        <v>29098.04</v>
      </c>
      <c r="D277">
        <v>433.22386</v>
      </c>
      <c r="E277">
        <v>28248.822</v>
      </c>
      <c r="F277">
        <v>29947.257000000001</v>
      </c>
      <c r="G277">
        <v>8985</v>
      </c>
      <c r="H277">
        <f t="shared" si="24"/>
        <v>0</v>
      </c>
      <c r="I277" t="str">
        <f t="shared" si="25"/>
        <v>NL</v>
      </c>
      <c r="J277" t="str">
        <f t="shared" si="26"/>
        <v>2006</v>
      </c>
      <c r="M277" t="s">
        <v>840</v>
      </c>
      <c r="N277">
        <v>0</v>
      </c>
      <c r="O277">
        <v>16926.631000000001</v>
      </c>
      <c r="P277">
        <v>954.40909999999997</v>
      </c>
      <c r="Q277">
        <v>15055.772000000001</v>
      </c>
      <c r="R277">
        <v>18797.491000000002</v>
      </c>
      <c r="S277">
        <v>8985</v>
      </c>
      <c r="T277">
        <f t="shared" si="27"/>
        <v>0</v>
      </c>
      <c r="U277" t="str">
        <f t="shared" si="28"/>
        <v>NL</v>
      </c>
      <c r="V277" t="str">
        <f t="shared" si="29"/>
        <v>2006</v>
      </c>
    </row>
    <row r="278" spans="1:22" hidden="1">
      <c r="A278" t="s">
        <v>841</v>
      </c>
      <c r="B278">
        <v>1</v>
      </c>
      <c r="C278">
        <v>31482.382000000001</v>
      </c>
      <c r="D278">
        <v>510.16696999999999</v>
      </c>
      <c r="E278">
        <v>30482.338</v>
      </c>
      <c r="F278">
        <v>32482.424999999999</v>
      </c>
      <c r="G278">
        <v>8985</v>
      </c>
      <c r="H278">
        <f t="shared" si="24"/>
        <v>0</v>
      </c>
      <c r="I278" t="str">
        <f t="shared" si="25"/>
        <v>NL</v>
      </c>
      <c r="J278" t="str">
        <f t="shared" si="26"/>
        <v>2006</v>
      </c>
      <c r="M278" t="s">
        <v>841</v>
      </c>
      <c r="N278">
        <v>1</v>
      </c>
      <c r="O278">
        <v>31482.382000000001</v>
      </c>
      <c r="P278">
        <v>510.16696999999999</v>
      </c>
      <c r="Q278">
        <v>30482.338</v>
      </c>
      <c r="R278">
        <v>32482.424999999999</v>
      </c>
      <c r="S278">
        <v>8985</v>
      </c>
      <c r="T278">
        <f t="shared" si="27"/>
        <v>0</v>
      </c>
      <c r="U278" t="str">
        <f t="shared" si="28"/>
        <v>NL</v>
      </c>
      <c r="V278" t="str">
        <f t="shared" si="29"/>
        <v>2006</v>
      </c>
    </row>
    <row r="279" spans="1:22" hidden="1">
      <c r="A279" t="s">
        <v>842</v>
      </c>
      <c r="B279">
        <v>10</v>
      </c>
      <c r="C279">
        <v>-2384.3422</v>
      </c>
      <c r="D279">
        <v>662.03366000000005</v>
      </c>
      <c r="E279">
        <v>-3682.0790999999999</v>
      </c>
      <c r="F279">
        <v>-1086.6052</v>
      </c>
      <c r="G279">
        <v>8985</v>
      </c>
      <c r="H279">
        <f t="shared" si="24"/>
        <v>0</v>
      </c>
      <c r="I279" t="str">
        <f t="shared" si="25"/>
        <v>NL</v>
      </c>
      <c r="J279" t="str">
        <f t="shared" si="26"/>
        <v>2006</v>
      </c>
      <c r="M279" t="s">
        <v>842</v>
      </c>
      <c r="N279">
        <v>10</v>
      </c>
      <c r="O279">
        <v>-14555.75</v>
      </c>
      <c r="P279">
        <v>1082.2047</v>
      </c>
      <c r="Q279">
        <v>-16677.118999999999</v>
      </c>
      <c r="R279">
        <v>-12434.382</v>
      </c>
      <c r="S279">
        <v>8985</v>
      </c>
      <c r="T279">
        <f t="shared" si="27"/>
        <v>0</v>
      </c>
      <c r="U279" t="str">
        <f t="shared" si="28"/>
        <v>NL</v>
      </c>
      <c r="V279" t="str">
        <f t="shared" si="29"/>
        <v>2006</v>
      </c>
    </row>
    <row r="280" spans="1:22" hidden="1">
      <c r="A280" t="s">
        <v>843</v>
      </c>
      <c r="B280">
        <v>11</v>
      </c>
      <c r="C280">
        <v>0.92426423999999996</v>
      </c>
      <c r="D280">
        <v>2.0116539999999999E-2</v>
      </c>
      <c r="E280">
        <v>0.88483122999999997</v>
      </c>
      <c r="F280">
        <v>0.96369724000000001</v>
      </c>
      <c r="G280">
        <v>8985</v>
      </c>
      <c r="H280">
        <f t="shared" si="24"/>
        <v>0</v>
      </c>
      <c r="I280" t="str">
        <f t="shared" si="25"/>
        <v>NL</v>
      </c>
      <c r="J280" t="str">
        <f t="shared" si="26"/>
        <v>2006</v>
      </c>
      <c r="M280" t="s">
        <v>843</v>
      </c>
      <c r="N280">
        <v>11</v>
      </c>
      <c r="O280">
        <v>0.53765408999999997</v>
      </c>
      <c r="P280">
        <v>3.1542800000000003E-2</v>
      </c>
      <c r="Q280">
        <v>0.475823</v>
      </c>
      <c r="R280">
        <v>0.59948517999999995</v>
      </c>
      <c r="S280">
        <v>8985</v>
      </c>
      <c r="T280">
        <f t="shared" si="27"/>
        <v>0</v>
      </c>
      <c r="U280" t="str">
        <f t="shared" si="28"/>
        <v>NL</v>
      </c>
      <c r="V280" t="str">
        <f t="shared" si="29"/>
        <v>2006</v>
      </c>
    </row>
    <row r="281" spans="1:22" hidden="1">
      <c r="A281" t="s">
        <v>844</v>
      </c>
      <c r="B281">
        <v>0</v>
      </c>
      <c r="C281">
        <v>0.43369880999999999</v>
      </c>
      <c r="D281">
        <v>6.5716999999999998E-3</v>
      </c>
      <c r="E281">
        <v>0.42081678</v>
      </c>
      <c r="F281">
        <v>0.44658083999999998</v>
      </c>
      <c r="G281">
        <v>8985</v>
      </c>
      <c r="H281">
        <f t="shared" si="24"/>
        <v>1</v>
      </c>
      <c r="I281" t="str">
        <f t="shared" si="25"/>
        <v>NL</v>
      </c>
      <c r="J281" t="str">
        <f t="shared" si="26"/>
        <v>2006</v>
      </c>
      <c r="K281">
        <f>F281-C281</f>
        <v>1.2882029999999989E-2</v>
      </c>
      <c r="M281" t="s">
        <v>844</v>
      </c>
      <c r="N281">
        <v>0</v>
      </c>
      <c r="O281">
        <v>0.43369880999999999</v>
      </c>
      <c r="P281">
        <v>6.5716999999999998E-3</v>
      </c>
      <c r="Q281">
        <v>0.42081678</v>
      </c>
      <c r="R281">
        <v>0.44658083999999998</v>
      </c>
      <c r="S281">
        <v>8985</v>
      </c>
      <c r="T281">
        <f t="shared" si="27"/>
        <v>1</v>
      </c>
      <c r="U281" t="str">
        <f t="shared" si="28"/>
        <v>NL</v>
      </c>
      <c r="V281" t="str">
        <f t="shared" si="29"/>
        <v>2006</v>
      </c>
    </row>
    <row r="282" spans="1:22" hidden="1">
      <c r="A282" t="s">
        <v>845</v>
      </c>
      <c r="B282">
        <v>1</v>
      </c>
      <c r="C282">
        <v>0.37833744000000002</v>
      </c>
      <c r="D282">
        <v>8.2127899999999993E-3</v>
      </c>
      <c r="E282">
        <v>0.36223849000000002</v>
      </c>
      <c r="F282">
        <v>0.39443639000000003</v>
      </c>
      <c r="G282">
        <v>8985</v>
      </c>
      <c r="H282">
        <f t="shared" si="24"/>
        <v>1</v>
      </c>
      <c r="I282" t="str">
        <f t="shared" si="25"/>
        <v>NL</v>
      </c>
      <c r="J282" t="str">
        <f t="shared" si="26"/>
        <v>2006</v>
      </c>
      <c r="K282">
        <f>F282-C282</f>
        <v>1.6098950000000001E-2</v>
      </c>
      <c r="M282" t="s">
        <v>845</v>
      </c>
      <c r="N282">
        <v>1</v>
      </c>
      <c r="O282">
        <v>0.37833744000000002</v>
      </c>
      <c r="P282">
        <v>8.2127899999999993E-3</v>
      </c>
      <c r="Q282">
        <v>0.36223849000000002</v>
      </c>
      <c r="R282">
        <v>0.39443639000000003</v>
      </c>
      <c r="S282">
        <v>8985</v>
      </c>
      <c r="T282">
        <f t="shared" si="27"/>
        <v>1</v>
      </c>
      <c r="U282" t="str">
        <f t="shared" si="28"/>
        <v>NL</v>
      </c>
      <c r="V282" t="str">
        <f t="shared" si="29"/>
        <v>2006</v>
      </c>
    </row>
    <row r="283" spans="1:22">
      <c r="A283" t="s">
        <v>846</v>
      </c>
      <c r="B283">
        <v>20</v>
      </c>
      <c r="C283">
        <v>-5.536137E-2</v>
      </c>
      <c r="D283">
        <v>1.025274E-2</v>
      </c>
      <c r="E283">
        <v>-7.5459070000000003E-2</v>
      </c>
      <c r="F283">
        <v>-3.5263660000000002E-2</v>
      </c>
      <c r="G283">
        <v>8985</v>
      </c>
      <c r="H283">
        <f t="shared" si="24"/>
        <v>1</v>
      </c>
      <c r="I283" t="str">
        <f t="shared" si="25"/>
        <v>NL</v>
      </c>
      <c r="J283" t="str">
        <f t="shared" si="26"/>
        <v>2006</v>
      </c>
      <c r="K283">
        <f>F283-C283</f>
        <v>2.0097709999999998E-2</v>
      </c>
      <c r="M283" t="s">
        <v>846</v>
      </c>
      <c r="N283">
        <v>20</v>
      </c>
      <c r="O283">
        <v>-5.536137E-2</v>
      </c>
      <c r="P283">
        <v>1.025274E-2</v>
      </c>
      <c r="Q283">
        <v>-7.5459070000000003E-2</v>
      </c>
      <c r="R283">
        <v>-3.5263660000000002E-2</v>
      </c>
      <c r="S283">
        <v>8985</v>
      </c>
      <c r="T283">
        <f t="shared" si="27"/>
        <v>1</v>
      </c>
      <c r="U283" t="str">
        <f t="shared" si="28"/>
        <v>NL</v>
      </c>
      <c r="V283" t="str">
        <f t="shared" si="29"/>
        <v>2006</v>
      </c>
    </row>
    <row r="284" spans="1:22" hidden="1">
      <c r="A284" t="s">
        <v>847</v>
      </c>
      <c r="B284">
        <v>0</v>
      </c>
      <c r="C284">
        <v>29469.725999999999</v>
      </c>
      <c r="D284">
        <v>420.57375999999999</v>
      </c>
      <c r="E284">
        <v>28645.319</v>
      </c>
      <c r="F284">
        <v>30294.133000000002</v>
      </c>
      <c r="G284">
        <v>10218</v>
      </c>
      <c r="H284">
        <f t="shared" si="24"/>
        <v>0</v>
      </c>
      <c r="I284" t="str">
        <f t="shared" si="25"/>
        <v>NL</v>
      </c>
      <c r="J284" t="str">
        <f t="shared" si="26"/>
        <v>2007</v>
      </c>
      <c r="M284" t="s">
        <v>847</v>
      </c>
      <c r="N284">
        <v>0</v>
      </c>
      <c r="O284">
        <v>17979.79</v>
      </c>
      <c r="P284">
        <v>855.25717999999995</v>
      </c>
      <c r="Q284">
        <v>16303.317999999999</v>
      </c>
      <c r="R284">
        <v>19656.261999999999</v>
      </c>
      <c r="S284">
        <v>10218</v>
      </c>
      <c r="T284">
        <f t="shared" si="27"/>
        <v>0</v>
      </c>
      <c r="U284" t="str">
        <f t="shared" si="28"/>
        <v>NL</v>
      </c>
      <c r="V284" t="str">
        <f t="shared" si="29"/>
        <v>2007</v>
      </c>
    </row>
    <row r="285" spans="1:22" hidden="1">
      <c r="A285" t="s">
        <v>848</v>
      </c>
      <c r="B285">
        <v>1</v>
      </c>
      <c r="C285">
        <v>31585.45</v>
      </c>
      <c r="D285">
        <v>477.24698999999998</v>
      </c>
      <c r="E285">
        <v>30649.952000000001</v>
      </c>
      <c r="F285">
        <v>32520.948</v>
      </c>
      <c r="G285">
        <v>10218</v>
      </c>
      <c r="H285">
        <f t="shared" si="24"/>
        <v>0</v>
      </c>
      <c r="I285" t="str">
        <f t="shared" si="25"/>
        <v>NL</v>
      </c>
      <c r="J285" t="str">
        <f t="shared" si="26"/>
        <v>2007</v>
      </c>
      <c r="M285" t="s">
        <v>848</v>
      </c>
      <c r="N285">
        <v>1</v>
      </c>
      <c r="O285">
        <v>31585.45</v>
      </c>
      <c r="P285">
        <v>477.24698999999998</v>
      </c>
      <c r="Q285">
        <v>30649.952000000001</v>
      </c>
      <c r="R285">
        <v>32520.948</v>
      </c>
      <c r="S285">
        <v>10218</v>
      </c>
      <c r="T285">
        <f t="shared" si="27"/>
        <v>0</v>
      </c>
      <c r="U285" t="str">
        <f t="shared" si="28"/>
        <v>NL</v>
      </c>
      <c r="V285" t="str">
        <f t="shared" si="29"/>
        <v>2007</v>
      </c>
    </row>
    <row r="286" spans="1:22" hidden="1">
      <c r="A286" t="s">
        <v>849</v>
      </c>
      <c r="B286">
        <v>10</v>
      </c>
      <c r="C286">
        <v>-2115.7240999999999</v>
      </c>
      <c r="D286">
        <v>639.25657999999999</v>
      </c>
      <c r="E286">
        <v>-3368.7923999999998</v>
      </c>
      <c r="F286">
        <v>-862.65579000000002</v>
      </c>
      <c r="G286">
        <v>10218</v>
      </c>
      <c r="H286">
        <f t="shared" si="24"/>
        <v>0</v>
      </c>
      <c r="I286" t="str">
        <f t="shared" si="25"/>
        <v>NL</v>
      </c>
      <c r="J286" t="str">
        <f t="shared" si="26"/>
        <v>2007</v>
      </c>
      <c r="M286" t="s">
        <v>849</v>
      </c>
      <c r="N286">
        <v>10</v>
      </c>
      <c r="O286">
        <v>-13605.66</v>
      </c>
      <c r="P286">
        <v>979.40264000000002</v>
      </c>
      <c r="Q286">
        <v>-15525.481</v>
      </c>
      <c r="R286">
        <v>-11685.838</v>
      </c>
      <c r="S286">
        <v>10218</v>
      </c>
      <c r="T286">
        <f t="shared" si="27"/>
        <v>0</v>
      </c>
      <c r="U286" t="str">
        <f t="shared" si="28"/>
        <v>NL</v>
      </c>
      <c r="V286" t="str">
        <f t="shared" si="29"/>
        <v>2007</v>
      </c>
    </row>
    <row r="287" spans="1:22" hidden="1">
      <c r="A287" t="s">
        <v>850</v>
      </c>
      <c r="B287">
        <v>11</v>
      </c>
      <c r="C287">
        <v>0.93301586000000003</v>
      </c>
      <c r="D287">
        <v>1.948809E-2</v>
      </c>
      <c r="E287">
        <v>0.89481538000000005</v>
      </c>
      <c r="F287">
        <v>0.97121634000000001</v>
      </c>
      <c r="G287">
        <v>10218</v>
      </c>
      <c r="H287">
        <f t="shared" si="24"/>
        <v>0</v>
      </c>
      <c r="I287" t="str">
        <f t="shared" si="25"/>
        <v>NL</v>
      </c>
      <c r="J287" t="str">
        <f t="shared" si="26"/>
        <v>2007</v>
      </c>
      <c r="M287" t="s">
        <v>850</v>
      </c>
      <c r="N287">
        <v>11</v>
      </c>
      <c r="O287">
        <v>0.56924280999999999</v>
      </c>
      <c r="P287">
        <v>2.84108E-2</v>
      </c>
      <c r="Q287">
        <v>0.51355207000000003</v>
      </c>
      <c r="R287">
        <v>0.62493354999999995</v>
      </c>
      <c r="S287">
        <v>10218</v>
      </c>
      <c r="T287">
        <f t="shared" si="27"/>
        <v>0</v>
      </c>
      <c r="U287" t="str">
        <f t="shared" si="28"/>
        <v>NL</v>
      </c>
      <c r="V287" t="str">
        <f t="shared" si="29"/>
        <v>2007</v>
      </c>
    </row>
    <row r="288" spans="1:22" hidden="1">
      <c r="A288" t="s">
        <v>851</v>
      </c>
      <c r="B288">
        <v>0</v>
      </c>
      <c r="C288">
        <v>0.43538520000000003</v>
      </c>
      <c r="D288">
        <v>6.3509899999999999E-3</v>
      </c>
      <c r="E288">
        <v>0.42293600999999997</v>
      </c>
      <c r="F288">
        <v>0.44783437999999998</v>
      </c>
      <c r="G288">
        <v>10218</v>
      </c>
      <c r="H288">
        <f t="shared" si="24"/>
        <v>1</v>
      </c>
      <c r="I288" t="str">
        <f t="shared" si="25"/>
        <v>NL</v>
      </c>
      <c r="J288" t="str">
        <f t="shared" si="26"/>
        <v>2007</v>
      </c>
      <c r="K288">
        <f>F288-C288</f>
        <v>1.2449179999999949E-2</v>
      </c>
      <c r="M288" t="s">
        <v>851</v>
      </c>
      <c r="N288">
        <v>0</v>
      </c>
      <c r="O288">
        <v>0.43538520000000003</v>
      </c>
      <c r="P288">
        <v>6.3509899999999999E-3</v>
      </c>
      <c r="Q288">
        <v>0.42293600999999997</v>
      </c>
      <c r="R288">
        <v>0.44783437999999998</v>
      </c>
      <c r="S288">
        <v>10218</v>
      </c>
      <c r="T288">
        <f t="shared" si="27"/>
        <v>1</v>
      </c>
      <c r="U288" t="str">
        <f t="shared" si="28"/>
        <v>NL</v>
      </c>
      <c r="V288" t="str">
        <f t="shared" si="29"/>
        <v>2007</v>
      </c>
    </row>
    <row r="289" spans="1:22" hidden="1">
      <c r="A289" t="s">
        <v>852</v>
      </c>
      <c r="B289">
        <v>1</v>
      </c>
      <c r="C289">
        <v>0.37420924</v>
      </c>
      <c r="D289">
        <v>7.2333800000000002E-3</v>
      </c>
      <c r="E289">
        <v>0.36003039999999997</v>
      </c>
      <c r="F289">
        <v>0.38838808000000002</v>
      </c>
      <c r="G289">
        <v>10218</v>
      </c>
      <c r="H289">
        <f t="shared" si="24"/>
        <v>1</v>
      </c>
      <c r="I289" t="str">
        <f t="shared" si="25"/>
        <v>NL</v>
      </c>
      <c r="J289" t="str">
        <f t="shared" si="26"/>
        <v>2007</v>
      </c>
      <c r="K289">
        <f>F289-C289</f>
        <v>1.4178840000000026E-2</v>
      </c>
      <c r="M289" t="s">
        <v>852</v>
      </c>
      <c r="N289">
        <v>1</v>
      </c>
      <c r="O289">
        <v>0.37420924</v>
      </c>
      <c r="P289">
        <v>7.2333800000000002E-3</v>
      </c>
      <c r="Q289">
        <v>0.36003039999999997</v>
      </c>
      <c r="R289">
        <v>0.38838808000000002</v>
      </c>
      <c r="S289">
        <v>10218</v>
      </c>
      <c r="T289">
        <f t="shared" si="27"/>
        <v>1</v>
      </c>
      <c r="U289" t="str">
        <f t="shared" si="28"/>
        <v>NL</v>
      </c>
      <c r="V289" t="str">
        <f t="shared" si="29"/>
        <v>2007</v>
      </c>
    </row>
    <row r="290" spans="1:22">
      <c r="A290" t="s">
        <v>853</v>
      </c>
      <c r="B290">
        <v>20</v>
      </c>
      <c r="C290">
        <v>-6.1175960000000001E-2</v>
      </c>
      <c r="D290">
        <v>9.4773700000000006E-3</v>
      </c>
      <c r="E290">
        <v>-7.9753459999999998E-2</v>
      </c>
      <c r="F290">
        <v>-4.2598450000000003E-2</v>
      </c>
      <c r="G290">
        <v>10218</v>
      </c>
      <c r="H290">
        <f t="shared" si="24"/>
        <v>1</v>
      </c>
      <c r="I290" t="str">
        <f t="shared" si="25"/>
        <v>NL</v>
      </c>
      <c r="J290" t="str">
        <f t="shared" si="26"/>
        <v>2007</v>
      </c>
      <c r="K290">
        <f>F290-C290</f>
        <v>1.8577509999999998E-2</v>
      </c>
      <c r="M290" t="s">
        <v>853</v>
      </c>
      <c r="N290">
        <v>20</v>
      </c>
      <c r="O290">
        <v>-6.1175960000000001E-2</v>
      </c>
      <c r="P290">
        <v>9.4773700000000006E-3</v>
      </c>
      <c r="Q290">
        <v>-7.9753459999999998E-2</v>
      </c>
      <c r="R290">
        <v>-4.2598450000000003E-2</v>
      </c>
      <c r="S290">
        <v>10218</v>
      </c>
      <c r="T290">
        <f t="shared" si="27"/>
        <v>1</v>
      </c>
      <c r="U290" t="str">
        <f t="shared" si="28"/>
        <v>NL</v>
      </c>
      <c r="V290" t="str">
        <f t="shared" si="29"/>
        <v>2007</v>
      </c>
    </row>
    <row r="291" spans="1:22" hidden="1">
      <c r="A291" t="s">
        <v>854</v>
      </c>
      <c r="B291">
        <v>0</v>
      </c>
      <c r="C291">
        <v>32128.59</v>
      </c>
      <c r="D291">
        <v>432.70668999999998</v>
      </c>
      <c r="E291">
        <v>31280.401000000002</v>
      </c>
      <c r="F291">
        <v>32976.779000000002</v>
      </c>
      <c r="G291">
        <v>10336</v>
      </c>
      <c r="H291">
        <f t="shared" si="24"/>
        <v>0</v>
      </c>
      <c r="I291" t="str">
        <f t="shared" si="25"/>
        <v>NL</v>
      </c>
      <c r="J291" t="str">
        <f t="shared" si="26"/>
        <v>2008</v>
      </c>
      <c r="M291" t="s">
        <v>854</v>
      </c>
      <c r="N291">
        <v>0</v>
      </c>
      <c r="O291">
        <v>20555.891</v>
      </c>
      <c r="P291">
        <v>930.52963</v>
      </c>
      <c r="Q291">
        <v>18731.873</v>
      </c>
      <c r="R291">
        <v>22379.909</v>
      </c>
      <c r="S291">
        <v>10336</v>
      </c>
      <c r="T291">
        <f t="shared" si="27"/>
        <v>0</v>
      </c>
      <c r="U291" t="str">
        <f t="shared" si="28"/>
        <v>NL</v>
      </c>
      <c r="V291" t="str">
        <f t="shared" si="29"/>
        <v>2008</v>
      </c>
    </row>
    <row r="292" spans="1:22" hidden="1">
      <c r="A292" t="s">
        <v>855</v>
      </c>
      <c r="B292">
        <v>1</v>
      </c>
      <c r="C292">
        <v>34552.737000000001</v>
      </c>
      <c r="D292">
        <v>610.70743000000004</v>
      </c>
      <c r="E292">
        <v>33355.633000000002</v>
      </c>
      <c r="F292">
        <v>35749.841999999997</v>
      </c>
      <c r="G292">
        <v>10336</v>
      </c>
      <c r="H292">
        <f t="shared" si="24"/>
        <v>0</v>
      </c>
      <c r="I292" t="str">
        <f t="shared" si="25"/>
        <v>NL</v>
      </c>
      <c r="J292" t="str">
        <f t="shared" si="26"/>
        <v>2008</v>
      </c>
      <c r="M292" t="s">
        <v>855</v>
      </c>
      <c r="N292">
        <v>1</v>
      </c>
      <c r="O292">
        <v>34552.737000000001</v>
      </c>
      <c r="P292">
        <v>610.70743000000004</v>
      </c>
      <c r="Q292">
        <v>33355.633000000002</v>
      </c>
      <c r="R292">
        <v>35749.841999999997</v>
      </c>
      <c r="S292">
        <v>10336</v>
      </c>
      <c r="T292">
        <f t="shared" si="27"/>
        <v>0</v>
      </c>
      <c r="U292" t="str">
        <f t="shared" si="28"/>
        <v>NL</v>
      </c>
      <c r="V292" t="str">
        <f t="shared" si="29"/>
        <v>2008</v>
      </c>
    </row>
    <row r="293" spans="1:22" hidden="1">
      <c r="A293" t="s">
        <v>856</v>
      </c>
      <c r="B293">
        <v>10</v>
      </c>
      <c r="C293">
        <v>-2424.1469999999999</v>
      </c>
      <c r="D293">
        <v>743.65751</v>
      </c>
      <c r="E293">
        <v>-3881.8597</v>
      </c>
      <c r="F293">
        <v>-966.43438000000003</v>
      </c>
      <c r="G293">
        <v>10336</v>
      </c>
      <c r="H293">
        <f t="shared" si="24"/>
        <v>0</v>
      </c>
      <c r="I293" t="str">
        <f t="shared" si="25"/>
        <v>NL</v>
      </c>
      <c r="J293" t="str">
        <f t="shared" si="26"/>
        <v>2008</v>
      </c>
      <c r="M293" t="s">
        <v>856</v>
      </c>
      <c r="N293">
        <v>10</v>
      </c>
      <c r="O293">
        <v>-13996.846</v>
      </c>
      <c r="P293">
        <v>1113.0359000000001</v>
      </c>
      <c r="Q293">
        <v>-16178.611999999999</v>
      </c>
      <c r="R293">
        <v>-11815.081</v>
      </c>
      <c r="S293">
        <v>10336</v>
      </c>
      <c r="T293">
        <f t="shared" si="27"/>
        <v>0</v>
      </c>
      <c r="U293" t="str">
        <f t="shared" si="28"/>
        <v>NL</v>
      </c>
      <c r="V293" t="str">
        <f t="shared" si="29"/>
        <v>2008</v>
      </c>
    </row>
    <row r="294" spans="1:22" hidden="1">
      <c r="A294" t="s">
        <v>857</v>
      </c>
      <c r="B294">
        <v>11</v>
      </c>
      <c r="C294">
        <v>0.92984211000000005</v>
      </c>
      <c r="D294">
        <v>2.0526539999999999E-2</v>
      </c>
      <c r="E294">
        <v>0.88960612999999999</v>
      </c>
      <c r="F294">
        <v>0.97007810000000005</v>
      </c>
      <c r="G294">
        <v>10336</v>
      </c>
      <c r="H294">
        <f t="shared" si="24"/>
        <v>0</v>
      </c>
      <c r="I294" t="str">
        <f t="shared" si="25"/>
        <v>NL</v>
      </c>
      <c r="J294" t="str">
        <f t="shared" si="26"/>
        <v>2008</v>
      </c>
      <c r="M294" t="s">
        <v>857</v>
      </c>
      <c r="N294">
        <v>11</v>
      </c>
      <c r="O294">
        <v>0.59491353000000002</v>
      </c>
      <c r="P294">
        <v>2.891065E-2</v>
      </c>
      <c r="Q294">
        <v>0.53824306</v>
      </c>
      <c r="R294">
        <v>0.65158400000000005</v>
      </c>
      <c r="S294">
        <v>10336</v>
      </c>
      <c r="T294">
        <f t="shared" si="27"/>
        <v>0</v>
      </c>
      <c r="U294" t="str">
        <f t="shared" si="28"/>
        <v>NL</v>
      </c>
      <c r="V294" t="str">
        <f t="shared" si="29"/>
        <v>2008</v>
      </c>
    </row>
    <row r="295" spans="1:22" hidden="1">
      <c r="A295" t="s">
        <v>858</v>
      </c>
      <c r="B295">
        <v>0</v>
      </c>
      <c r="C295">
        <v>0.42032565</v>
      </c>
      <c r="D295">
        <v>6.24305E-3</v>
      </c>
      <c r="E295">
        <v>0.40808804999999998</v>
      </c>
      <c r="F295">
        <v>0.43256324000000002</v>
      </c>
      <c r="G295">
        <v>10336</v>
      </c>
      <c r="H295">
        <f t="shared" si="24"/>
        <v>1</v>
      </c>
      <c r="I295" t="str">
        <f t="shared" si="25"/>
        <v>NL</v>
      </c>
      <c r="J295" t="str">
        <f t="shared" si="26"/>
        <v>2008</v>
      </c>
      <c r="K295">
        <f>F295-C295</f>
        <v>1.223759000000002E-2</v>
      </c>
      <c r="M295" t="s">
        <v>858</v>
      </c>
      <c r="N295">
        <v>0</v>
      </c>
      <c r="O295">
        <v>0.42032565</v>
      </c>
      <c r="P295">
        <v>6.24305E-3</v>
      </c>
      <c r="Q295">
        <v>0.40808804999999998</v>
      </c>
      <c r="R295">
        <v>0.43256324000000002</v>
      </c>
      <c r="S295">
        <v>10336</v>
      </c>
      <c r="T295">
        <f t="shared" si="27"/>
        <v>1</v>
      </c>
      <c r="U295" t="str">
        <f t="shared" si="28"/>
        <v>NL</v>
      </c>
      <c r="V295" t="str">
        <f t="shared" si="29"/>
        <v>2008</v>
      </c>
    </row>
    <row r="296" spans="1:22" hidden="1">
      <c r="A296" t="s">
        <v>859</v>
      </c>
      <c r="B296">
        <v>1</v>
      </c>
      <c r="C296">
        <v>0.37875732000000001</v>
      </c>
      <c r="D296">
        <v>9.2070999999999993E-3</v>
      </c>
      <c r="E296">
        <v>0.36070961000000001</v>
      </c>
      <c r="F296">
        <v>0.39680502000000001</v>
      </c>
      <c r="G296">
        <v>10336</v>
      </c>
      <c r="H296">
        <f t="shared" si="24"/>
        <v>1</v>
      </c>
      <c r="I296" t="str">
        <f t="shared" si="25"/>
        <v>NL</v>
      </c>
      <c r="J296" t="str">
        <f t="shared" si="26"/>
        <v>2008</v>
      </c>
      <c r="K296">
        <f>F296-C296</f>
        <v>1.80477E-2</v>
      </c>
      <c r="M296" t="s">
        <v>859</v>
      </c>
      <c r="N296">
        <v>1</v>
      </c>
      <c r="O296">
        <v>0.37875732000000001</v>
      </c>
      <c r="P296">
        <v>9.2070999999999993E-3</v>
      </c>
      <c r="Q296">
        <v>0.36070961000000001</v>
      </c>
      <c r="R296">
        <v>0.39680502000000001</v>
      </c>
      <c r="S296">
        <v>10336</v>
      </c>
      <c r="T296">
        <f t="shared" si="27"/>
        <v>1</v>
      </c>
      <c r="U296" t="str">
        <f t="shared" si="28"/>
        <v>NL</v>
      </c>
      <c r="V296" t="str">
        <f t="shared" si="29"/>
        <v>2008</v>
      </c>
    </row>
    <row r="297" spans="1:22">
      <c r="A297" t="s">
        <v>860</v>
      </c>
      <c r="B297">
        <v>20</v>
      </c>
      <c r="C297">
        <v>-4.1568330000000001E-2</v>
      </c>
      <c r="D297">
        <v>1.085041E-2</v>
      </c>
      <c r="E297">
        <v>-6.2837240000000003E-2</v>
      </c>
      <c r="F297">
        <v>-2.0299419999999999E-2</v>
      </c>
      <c r="G297">
        <v>10336</v>
      </c>
      <c r="H297">
        <f t="shared" si="24"/>
        <v>1</v>
      </c>
      <c r="I297" t="str">
        <f t="shared" si="25"/>
        <v>NL</v>
      </c>
      <c r="J297" t="str">
        <f t="shared" si="26"/>
        <v>2008</v>
      </c>
      <c r="K297">
        <f>F297-C297</f>
        <v>2.1268910000000002E-2</v>
      </c>
      <c r="M297" t="s">
        <v>860</v>
      </c>
      <c r="N297">
        <v>20</v>
      </c>
      <c r="O297">
        <v>-4.1568330000000001E-2</v>
      </c>
      <c r="P297">
        <v>1.085041E-2</v>
      </c>
      <c r="Q297">
        <v>-6.2837240000000003E-2</v>
      </c>
      <c r="R297">
        <v>-2.0299419999999999E-2</v>
      </c>
      <c r="S297">
        <v>10336</v>
      </c>
      <c r="T297">
        <f t="shared" si="27"/>
        <v>1</v>
      </c>
      <c r="U297" t="str">
        <f t="shared" si="28"/>
        <v>NL</v>
      </c>
      <c r="V297" t="str">
        <f t="shared" si="29"/>
        <v>2008</v>
      </c>
    </row>
    <row r="298" spans="1:22" hidden="1">
      <c r="A298" t="s">
        <v>861</v>
      </c>
      <c r="B298">
        <v>0</v>
      </c>
      <c r="C298">
        <v>33351.974000000002</v>
      </c>
      <c r="D298">
        <v>434.39929000000001</v>
      </c>
      <c r="E298">
        <v>32500.460999999999</v>
      </c>
      <c r="F298">
        <v>34203.487000000001</v>
      </c>
      <c r="G298">
        <v>9727</v>
      </c>
      <c r="H298">
        <f t="shared" si="24"/>
        <v>0</v>
      </c>
      <c r="I298" t="str">
        <f t="shared" si="25"/>
        <v>NL</v>
      </c>
      <c r="J298" t="str">
        <f t="shared" si="26"/>
        <v>2009</v>
      </c>
      <c r="M298" t="s">
        <v>861</v>
      </c>
      <c r="N298">
        <v>0</v>
      </c>
      <c r="O298">
        <v>20406.625</v>
      </c>
      <c r="P298">
        <v>1154.9914000000001</v>
      </c>
      <c r="Q298">
        <v>18142.601999999999</v>
      </c>
      <c r="R298">
        <v>22670.648000000001</v>
      </c>
      <c r="S298">
        <v>9727</v>
      </c>
      <c r="T298">
        <f t="shared" si="27"/>
        <v>0</v>
      </c>
      <c r="U298" t="str">
        <f t="shared" si="28"/>
        <v>NL</v>
      </c>
      <c r="V298" t="str">
        <f t="shared" si="29"/>
        <v>2009</v>
      </c>
    </row>
    <row r="299" spans="1:22" hidden="1">
      <c r="A299" t="s">
        <v>862</v>
      </c>
      <c r="B299">
        <v>1</v>
      </c>
      <c r="C299">
        <v>35691.733</v>
      </c>
      <c r="D299">
        <v>477.31421999999998</v>
      </c>
      <c r="E299">
        <v>34756.097999999998</v>
      </c>
      <c r="F299">
        <v>36627.368000000002</v>
      </c>
      <c r="G299">
        <v>9727</v>
      </c>
      <c r="H299">
        <f t="shared" si="24"/>
        <v>0</v>
      </c>
      <c r="I299" t="str">
        <f t="shared" si="25"/>
        <v>NL</v>
      </c>
      <c r="J299" t="str">
        <f t="shared" si="26"/>
        <v>2009</v>
      </c>
      <c r="M299" t="s">
        <v>862</v>
      </c>
      <c r="N299">
        <v>1</v>
      </c>
      <c r="O299">
        <v>35691.733</v>
      </c>
      <c r="P299">
        <v>477.31421999999998</v>
      </c>
      <c r="Q299">
        <v>34756.097999999998</v>
      </c>
      <c r="R299">
        <v>36627.368000000002</v>
      </c>
      <c r="S299">
        <v>9727</v>
      </c>
      <c r="T299">
        <f t="shared" si="27"/>
        <v>0</v>
      </c>
      <c r="U299" t="str">
        <f t="shared" si="28"/>
        <v>NL</v>
      </c>
      <c r="V299" t="str">
        <f t="shared" si="29"/>
        <v>2009</v>
      </c>
    </row>
    <row r="300" spans="1:22" hidden="1">
      <c r="A300" t="s">
        <v>863</v>
      </c>
      <c r="B300">
        <v>10</v>
      </c>
      <c r="C300">
        <v>-2339.7588999999998</v>
      </c>
      <c r="D300">
        <v>635.09247000000005</v>
      </c>
      <c r="E300">
        <v>-3584.6722</v>
      </c>
      <c r="F300">
        <v>-1094.8456000000001</v>
      </c>
      <c r="G300">
        <v>9727</v>
      </c>
      <c r="H300">
        <f t="shared" si="24"/>
        <v>0</v>
      </c>
      <c r="I300" t="str">
        <f t="shared" si="25"/>
        <v>NL</v>
      </c>
      <c r="J300" t="str">
        <f t="shared" si="26"/>
        <v>2009</v>
      </c>
      <c r="M300" t="s">
        <v>863</v>
      </c>
      <c r="N300">
        <v>10</v>
      </c>
      <c r="O300">
        <v>-15285.108</v>
      </c>
      <c r="P300">
        <v>1249.7336</v>
      </c>
      <c r="Q300">
        <v>-17734.846000000001</v>
      </c>
      <c r="R300">
        <v>-12835.37</v>
      </c>
      <c r="S300">
        <v>9727</v>
      </c>
      <c r="T300">
        <f t="shared" si="27"/>
        <v>0</v>
      </c>
      <c r="U300" t="str">
        <f t="shared" si="28"/>
        <v>NL</v>
      </c>
      <c r="V300" t="str">
        <f t="shared" si="29"/>
        <v>2009</v>
      </c>
    </row>
    <row r="301" spans="1:22" hidden="1">
      <c r="A301" t="s">
        <v>864</v>
      </c>
      <c r="B301">
        <v>11</v>
      </c>
      <c r="C301">
        <v>0.93444536</v>
      </c>
      <c r="D301">
        <v>1.7164479999999999E-2</v>
      </c>
      <c r="E301">
        <v>0.90079940000000003</v>
      </c>
      <c r="F301">
        <v>0.96809131000000004</v>
      </c>
      <c r="G301">
        <v>9727</v>
      </c>
      <c r="H301">
        <f t="shared" si="24"/>
        <v>0</v>
      </c>
      <c r="I301" t="str">
        <f t="shared" si="25"/>
        <v>NL</v>
      </c>
      <c r="J301" t="str">
        <f t="shared" si="26"/>
        <v>2009</v>
      </c>
      <c r="M301" t="s">
        <v>864</v>
      </c>
      <c r="N301">
        <v>11</v>
      </c>
      <c r="O301">
        <v>0.57174654000000003</v>
      </c>
      <c r="P301">
        <v>3.3251240000000001E-2</v>
      </c>
      <c r="Q301">
        <v>0.50656718999999995</v>
      </c>
      <c r="R301">
        <v>0.63692588999999999</v>
      </c>
      <c r="S301">
        <v>9727</v>
      </c>
      <c r="T301">
        <f t="shared" si="27"/>
        <v>0</v>
      </c>
      <c r="U301" t="str">
        <f t="shared" si="28"/>
        <v>NL</v>
      </c>
      <c r="V301" t="str">
        <f t="shared" si="29"/>
        <v>2009</v>
      </c>
    </row>
    <row r="302" spans="1:22" hidden="1">
      <c r="A302" t="s">
        <v>865</v>
      </c>
      <c r="B302">
        <v>0</v>
      </c>
      <c r="C302">
        <v>0.41824790000000001</v>
      </c>
      <c r="D302">
        <v>5.8877799999999996E-3</v>
      </c>
      <c r="E302">
        <v>0.40670663000000001</v>
      </c>
      <c r="F302">
        <v>0.42978917</v>
      </c>
      <c r="G302">
        <v>9727</v>
      </c>
      <c r="H302">
        <f t="shared" si="24"/>
        <v>1</v>
      </c>
      <c r="I302" t="str">
        <f t="shared" si="25"/>
        <v>NL</v>
      </c>
      <c r="J302" t="str">
        <f t="shared" si="26"/>
        <v>2009</v>
      </c>
      <c r="K302">
        <f>F302-C302</f>
        <v>1.1541269999999992E-2</v>
      </c>
      <c r="M302" t="s">
        <v>865</v>
      </c>
      <c r="N302">
        <v>0</v>
      </c>
      <c r="O302">
        <v>0.41824790000000001</v>
      </c>
      <c r="P302">
        <v>5.8877799999999996E-3</v>
      </c>
      <c r="Q302">
        <v>0.40670663000000001</v>
      </c>
      <c r="R302">
        <v>0.42978917</v>
      </c>
      <c r="S302">
        <v>9727</v>
      </c>
      <c r="T302">
        <f t="shared" si="27"/>
        <v>1</v>
      </c>
      <c r="U302" t="str">
        <f t="shared" si="28"/>
        <v>NL</v>
      </c>
      <c r="V302" t="str">
        <f t="shared" si="29"/>
        <v>2009</v>
      </c>
    </row>
    <row r="303" spans="1:22" hidden="1">
      <c r="A303" t="s">
        <v>866</v>
      </c>
      <c r="B303">
        <v>1</v>
      </c>
      <c r="C303">
        <v>0.36446195999999997</v>
      </c>
      <c r="D303">
        <v>6.6524399999999999E-3</v>
      </c>
      <c r="E303">
        <v>0.35142180000000001</v>
      </c>
      <c r="F303">
        <v>0.37750212</v>
      </c>
      <c r="G303">
        <v>9727</v>
      </c>
      <c r="H303">
        <f t="shared" si="24"/>
        <v>1</v>
      </c>
      <c r="I303" t="str">
        <f t="shared" si="25"/>
        <v>NL</v>
      </c>
      <c r="J303" t="str">
        <f t="shared" si="26"/>
        <v>2009</v>
      </c>
      <c r="K303">
        <f>F303-C303</f>
        <v>1.3040160000000023E-2</v>
      </c>
      <c r="M303" t="s">
        <v>866</v>
      </c>
      <c r="N303">
        <v>1</v>
      </c>
      <c r="O303">
        <v>0.36446195999999997</v>
      </c>
      <c r="P303">
        <v>6.6524399999999999E-3</v>
      </c>
      <c r="Q303">
        <v>0.35142180000000001</v>
      </c>
      <c r="R303">
        <v>0.37750212</v>
      </c>
      <c r="S303">
        <v>9727</v>
      </c>
      <c r="T303">
        <f t="shared" si="27"/>
        <v>1</v>
      </c>
      <c r="U303" t="str">
        <f t="shared" si="28"/>
        <v>NL</v>
      </c>
      <c r="V303" t="str">
        <f t="shared" si="29"/>
        <v>2009</v>
      </c>
    </row>
    <row r="304" spans="1:22">
      <c r="A304" t="s">
        <v>867</v>
      </c>
      <c r="B304">
        <v>20</v>
      </c>
      <c r="C304">
        <v>-5.3785939999999997E-2</v>
      </c>
      <c r="D304">
        <v>8.7270100000000003E-3</v>
      </c>
      <c r="E304">
        <v>-7.0892689999999994E-2</v>
      </c>
      <c r="F304">
        <v>-3.667919E-2</v>
      </c>
      <c r="G304">
        <v>9727</v>
      </c>
      <c r="H304">
        <f t="shared" si="24"/>
        <v>1</v>
      </c>
      <c r="I304" t="str">
        <f t="shared" si="25"/>
        <v>NL</v>
      </c>
      <c r="J304" t="str">
        <f t="shared" si="26"/>
        <v>2009</v>
      </c>
      <c r="K304">
        <f>F304-C304</f>
        <v>1.7106749999999997E-2</v>
      </c>
      <c r="M304" t="s">
        <v>867</v>
      </c>
      <c r="N304">
        <v>20</v>
      </c>
      <c r="O304">
        <v>-5.3785939999999997E-2</v>
      </c>
      <c r="P304">
        <v>8.7270100000000003E-3</v>
      </c>
      <c r="Q304">
        <v>-7.0892689999999994E-2</v>
      </c>
      <c r="R304">
        <v>-3.667919E-2</v>
      </c>
      <c r="S304">
        <v>9727</v>
      </c>
      <c r="T304">
        <f t="shared" si="27"/>
        <v>1</v>
      </c>
      <c r="U304" t="str">
        <f t="shared" si="28"/>
        <v>NL</v>
      </c>
      <c r="V304" t="str">
        <f t="shared" si="29"/>
        <v>2009</v>
      </c>
    </row>
    <row r="305" spans="1:22" hidden="1">
      <c r="A305" t="s">
        <v>868</v>
      </c>
      <c r="B305">
        <v>0</v>
      </c>
      <c r="C305">
        <v>33748.923000000003</v>
      </c>
      <c r="D305">
        <v>478.90553</v>
      </c>
      <c r="E305">
        <v>32810.173999999999</v>
      </c>
      <c r="F305">
        <v>34687.673000000003</v>
      </c>
      <c r="G305">
        <v>10133</v>
      </c>
      <c r="H305">
        <f t="shared" si="24"/>
        <v>0</v>
      </c>
      <c r="I305" t="str">
        <f t="shared" si="25"/>
        <v>NL</v>
      </c>
      <c r="J305" t="str">
        <f t="shared" si="26"/>
        <v>2010</v>
      </c>
      <c r="M305" t="s">
        <v>868</v>
      </c>
      <c r="N305">
        <v>0</v>
      </c>
      <c r="O305">
        <v>21893.84</v>
      </c>
      <c r="P305">
        <v>1457.8724999999999</v>
      </c>
      <c r="Q305">
        <v>19036.120999999999</v>
      </c>
      <c r="R305">
        <v>24751.559000000001</v>
      </c>
      <c r="S305">
        <v>10133</v>
      </c>
      <c r="T305">
        <f t="shared" si="27"/>
        <v>0</v>
      </c>
      <c r="U305" t="str">
        <f t="shared" si="28"/>
        <v>NL</v>
      </c>
      <c r="V305" t="str">
        <f t="shared" si="29"/>
        <v>2010</v>
      </c>
    </row>
    <row r="306" spans="1:22" hidden="1">
      <c r="A306" t="s">
        <v>869</v>
      </c>
      <c r="B306">
        <v>1</v>
      </c>
      <c r="C306">
        <v>36286.11</v>
      </c>
      <c r="D306">
        <v>461.57990000000001</v>
      </c>
      <c r="E306">
        <v>35381.322</v>
      </c>
      <c r="F306">
        <v>37190.898000000001</v>
      </c>
      <c r="G306">
        <v>10133</v>
      </c>
      <c r="H306">
        <f t="shared" si="24"/>
        <v>0</v>
      </c>
      <c r="I306" t="str">
        <f t="shared" si="25"/>
        <v>NL</v>
      </c>
      <c r="J306" t="str">
        <f t="shared" si="26"/>
        <v>2010</v>
      </c>
      <c r="M306" t="s">
        <v>869</v>
      </c>
      <c r="N306">
        <v>1</v>
      </c>
      <c r="O306">
        <v>36286.11</v>
      </c>
      <c r="P306">
        <v>461.57990000000001</v>
      </c>
      <c r="Q306">
        <v>35381.322</v>
      </c>
      <c r="R306">
        <v>37190.898000000001</v>
      </c>
      <c r="S306">
        <v>10133</v>
      </c>
      <c r="T306">
        <f t="shared" si="27"/>
        <v>0</v>
      </c>
      <c r="U306" t="str">
        <f t="shared" si="28"/>
        <v>NL</v>
      </c>
      <c r="V306" t="str">
        <f t="shared" si="29"/>
        <v>2010</v>
      </c>
    </row>
    <row r="307" spans="1:22" hidden="1">
      <c r="A307" t="s">
        <v>870</v>
      </c>
      <c r="B307">
        <v>10</v>
      </c>
      <c r="C307">
        <v>-2537.1864999999998</v>
      </c>
      <c r="D307">
        <v>647.11512000000005</v>
      </c>
      <c r="E307">
        <v>-3805.6604000000002</v>
      </c>
      <c r="F307">
        <v>-1268.7127</v>
      </c>
      <c r="G307">
        <v>10133</v>
      </c>
      <c r="H307">
        <f t="shared" si="24"/>
        <v>0</v>
      </c>
      <c r="I307" t="str">
        <f t="shared" si="25"/>
        <v>NL</v>
      </c>
      <c r="J307" t="str">
        <f t="shared" si="26"/>
        <v>2010</v>
      </c>
      <c r="M307" t="s">
        <v>870</v>
      </c>
      <c r="N307">
        <v>10</v>
      </c>
      <c r="O307">
        <v>-14392.27</v>
      </c>
      <c r="P307">
        <v>1529.1985999999999</v>
      </c>
      <c r="Q307">
        <v>-17389.802</v>
      </c>
      <c r="R307">
        <v>-11394.737999999999</v>
      </c>
      <c r="S307">
        <v>10133</v>
      </c>
      <c r="T307">
        <f t="shared" si="27"/>
        <v>0</v>
      </c>
      <c r="U307" t="str">
        <f t="shared" si="28"/>
        <v>NL</v>
      </c>
      <c r="V307" t="str">
        <f t="shared" si="29"/>
        <v>2010</v>
      </c>
    </row>
    <row r="308" spans="1:22" hidden="1">
      <c r="A308" t="s">
        <v>871</v>
      </c>
      <c r="B308">
        <v>11</v>
      </c>
      <c r="C308">
        <v>0.93007830000000002</v>
      </c>
      <c r="D308">
        <v>1.7246999999999998E-2</v>
      </c>
      <c r="E308">
        <v>0.89627076999999999</v>
      </c>
      <c r="F308">
        <v>0.96388583000000005</v>
      </c>
      <c r="G308">
        <v>10133</v>
      </c>
      <c r="H308">
        <f t="shared" si="24"/>
        <v>0</v>
      </c>
      <c r="I308" t="str">
        <f t="shared" si="25"/>
        <v>NL</v>
      </c>
      <c r="J308" t="str">
        <f t="shared" si="26"/>
        <v>2010</v>
      </c>
      <c r="M308" t="s">
        <v>871</v>
      </c>
      <c r="N308">
        <v>11</v>
      </c>
      <c r="O308">
        <v>0.60336696999999995</v>
      </c>
      <c r="P308">
        <v>4.0903689999999999E-2</v>
      </c>
      <c r="Q308">
        <v>0.52318763999999995</v>
      </c>
      <c r="R308">
        <v>0.68354630000000005</v>
      </c>
      <c r="S308">
        <v>10133</v>
      </c>
      <c r="T308">
        <f t="shared" si="27"/>
        <v>0</v>
      </c>
      <c r="U308" t="str">
        <f t="shared" si="28"/>
        <v>NL</v>
      </c>
      <c r="V308" t="str">
        <f t="shared" si="29"/>
        <v>2010</v>
      </c>
    </row>
    <row r="309" spans="1:22" hidden="1">
      <c r="A309" t="s">
        <v>872</v>
      </c>
      <c r="B309">
        <v>0</v>
      </c>
      <c r="C309">
        <v>0.41667269000000001</v>
      </c>
      <c r="D309">
        <v>6.6578200000000001E-3</v>
      </c>
      <c r="E309">
        <v>0.40362205000000001</v>
      </c>
      <c r="F309">
        <v>0.42972333000000001</v>
      </c>
      <c r="G309">
        <v>10133</v>
      </c>
      <c r="H309">
        <f t="shared" si="24"/>
        <v>1</v>
      </c>
      <c r="I309" t="str">
        <f t="shared" si="25"/>
        <v>NL</v>
      </c>
      <c r="J309" t="str">
        <f t="shared" si="26"/>
        <v>2010</v>
      </c>
      <c r="K309">
        <f>F309-C309</f>
        <v>1.3050640000000002E-2</v>
      </c>
      <c r="M309" t="s">
        <v>872</v>
      </c>
      <c r="N309">
        <v>0</v>
      </c>
      <c r="O309">
        <v>0.41667269000000001</v>
      </c>
      <c r="P309">
        <v>6.6578200000000001E-3</v>
      </c>
      <c r="Q309">
        <v>0.40362205000000001</v>
      </c>
      <c r="R309">
        <v>0.42972333000000001</v>
      </c>
      <c r="S309">
        <v>10133</v>
      </c>
      <c r="T309">
        <f t="shared" si="27"/>
        <v>1</v>
      </c>
      <c r="U309" t="str">
        <f t="shared" si="28"/>
        <v>NL</v>
      </c>
      <c r="V309" t="str">
        <f t="shared" si="29"/>
        <v>2010</v>
      </c>
    </row>
    <row r="310" spans="1:22" hidden="1">
      <c r="A310" t="s">
        <v>873</v>
      </c>
      <c r="B310">
        <v>1</v>
      </c>
      <c r="C310">
        <v>0.35605282999999999</v>
      </c>
      <c r="D310">
        <v>5.9289499999999997E-3</v>
      </c>
      <c r="E310">
        <v>0.34443090999999998</v>
      </c>
      <c r="F310">
        <v>0.36767474999999999</v>
      </c>
      <c r="G310">
        <v>10133</v>
      </c>
      <c r="H310">
        <f t="shared" si="24"/>
        <v>1</v>
      </c>
      <c r="I310" t="str">
        <f t="shared" si="25"/>
        <v>NL</v>
      </c>
      <c r="J310" t="str">
        <f t="shared" si="26"/>
        <v>2010</v>
      </c>
      <c r="K310">
        <f>F310-C310</f>
        <v>1.1621920000000008E-2</v>
      </c>
      <c r="M310" t="s">
        <v>873</v>
      </c>
      <c r="N310">
        <v>1</v>
      </c>
      <c r="O310">
        <v>0.35605282999999999</v>
      </c>
      <c r="P310">
        <v>5.9289499999999997E-3</v>
      </c>
      <c r="Q310">
        <v>0.34443090999999998</v>
      </c>
      <c r="R310">
        <v>0.36767474999999999</v>
      </c>
      <c r="S310">
        <v>10133</v>
      </c>
      <c r="T310">
        <f t="shared" si="27"/>
        <v>1</v>
      </c>
      <c r="U310" t="str">
        <f t="shared" si="28"/>
        <v>NL</v>
      </c>
      <c r="V310" t="str">
        <f t="shared" si="29"/>
        <v>2010</v>
      </c>
    </row>
    <row r="311" spans="1:22">
      <c r="A311" t="s">
        <v>874</v>
      </c>
      <c r="B311">
        <v>20</v>
      </c>
      <c r="C311">
        <v>-6.0619859999999998E-2</v>
      </c>
      <c r="D311">
        <v>8.6463100000000008E-3</v>
      </c>
      <c r="E311">
        <v>-7.756834E-2</v>
      </c>
      <c r="F311">
        <v>-4.3671370000000001E-2</v>
      </c>
      <c r="G311">
        <v>10133</v>
      </c>
      <c r="H311">
        <f t="shared" si="24"/>
        <v>1</v>
      </c>
      <c r="I311" t="str">
        <f t="shared" si="25"/>
        <v>NL</v>
      </c>
      <c r="J311" t="str">
        <f t="shared" si="26"/>
        <v>2010</v>
      </c>
      <c r="K311">
        <f>F311-C311</f>
        <v>1.6948489999999997E-2</v>
      </c>
      <c r="M311" t="s">
        <v>874</v>
      </c>
      <c r="N311">
        <v>20</v>
      </c>
      <c r="O311">
        <v>-6.0619859999999998E-2</v>
      </c>
      <c r="P311">
        <v>8.6463100000000008E-3</v>
      </c>
      <c r="Q311">
        <v>-7.756834E-2</v>
      </c>
      <c r="R311">
        <v>-4.3671370000000001E-2</v>
      </c>
      <c r="S311">
        <v>10133</v>
      </c>
      <c r="T311">
        <f t="shared" si="27"/>
        <v>1</v>
      </c>
      <c r="U311" t="str">
        <f t="shared" si="28"/>
        <v>NL</v>
      </c>
      <c r="V311" t="str">
        <f t="shared" si="29"/>
        <v>2010</v>
      </c>
    </row>
    <row r="312" spans="1:22" hidden="1">
      <c r="A312" t="s">
        <v>875</v>
      </c>
      <c r="B312">
        <v>0</v>
      </c>
      <c r="C312">
        <v>34338.103999999999</v>
      </c>
      <c r="D312">
        <v>427.28903000000003</v>
      </c>
      <c r="E312">
        <v>33500.536</v>
      </c>
      <c r="F312">
        <v>35175.671999999999</v>
      </c>
      <c r="G312">
        <v>10491</v>
      </c>
      <c r="H312">
        <f t="shared" si="24"/>
        <v>0</v>
      </c>
      <c r="I312" t="str">
        <f t="shared" si="25"/>
        <v>NL</v>
      </c>
      <c r="J312" t="str">
        <f t="shared" si="26"/>
        <v>2011</v>
      </c>
      <c r="M312" t="s">
        <v>875</v>
      </c>
      <c r="N312">
        <v>0</v>
      </c>
      <c r="O312">
        <v>21803.061000000002</v>
      </c>
      <c r="P312">
        <v>1054.7257999999999</v>
      </c>
      <c r="Q312">
        <v>19735.597000000002</v>
      </c>
      <c r="R312">
        <v>23870.524000000001</v>
      </c>
      <c r="S312">
        <v>10491</v>
      </c>
      <c r="T312">
        <f t="shared" si="27"/>
        <v>0</v>
      </c>
      <c r="U312" t="str">
        <f t="shared" si="28"/>
        <v>NL</v>
      </c>
      <c r="V312" t="str">
        <f t="shared" si="29"/>
        <v>2011</v>
      </c>
    </row>
    <row r="313" spans="1:22" hidden="1">
      <c r="A313" t="s">
        <v>876</v>
      </c>
      <c r="B313">
        <v>1</v>
      </c>
      <c r="C313">
        <v>36628.896999999997</v>
      </c>
      <c r="D313">
        <v>439.93146000000002</v>
      </c>
      <c r="E313">
        <v>35766.548000000003</v>
      </c>
      <c r="F313">
        <v>37491.245999999999</v>
      </c>
      <c r="G313">
        <v>10491</v>
      </c>
      <c r="H313">
        <f t="shared" si="24"/>
        <v>0</v>
      </c>
      <c r="I313" t="str">
        <f t="shared" si="25"/>
        <v>NL</v>
      </c>
      <c r="J313" t="str">
        <f t="shared" si="26"/>
        <v>2011</v>
      </c>
      <c r="M313" t="s">
        <v>876</v>
      </c>
      <c r="N313">
        <v>1</v>
      </c>
      <c r="O313">
        <v>36628.896999999997</v>
      </c>
      <c r="P313">
        <v>439.93146000000002</v>
      </c>
      <c r="Q313">
        <v>35766.548000000003</v>
      </c>
      <c r="R313">
        <v>37491.245999999999</v>
      </c>
      <c r="S313">
        <v>10491</v>
      </c>
      <c r="T313">
        <f t="shared" si="27"/>
        <v>0</v>
      </c>
      <c r="U313" t="str">
        <f t="shared" si="28"/>
        <v>NL</v>
      </c>
      <c r="V313" t="str">
        <f t="shared" si="29"/>
        <v>2011</v>
      </c>
    </row>
    <row r="314" spans="1:22" hidden="1">
      <c r="A314" t="s">
        <v>877</v>
      </c>
      <c r="B314">
        <v>10</v>
      </c>
      <c r="C314">
        <v>-2290.7930999999999</v>
      </c>
      <c r="D314">
        <v>598.38887999999997</v>
      </c>
      <c r="E314">
        <v>-3463.7489999999998</v>
      </c>
      <c r="F314">
        <v>-1117.8371</v>
      </c>
      <c r="G314">
        <v>10491</v>
      </c>
      <c r="H314">
        <f t="shared" si="24"/>
        <v>0</v>
      </c>
      <c r="I314" t="str">
        <f t="shared" si="25"/>
        <v>NL</v>
      </c>
      <c r="J314" t="str">
        <f t="shared" si="26"/>
        <v>2011</v>
      </c>
      <c r="M314" t="s">
        <v>877</v>
      </c>
      <c r="N314">
        <v>10</v>
      </c>
      <c r="O314">
        <v>-14825.835999999999</v>
      </c>
      <c r="P314">
        <v>1142.7974999999999</v>
      </c>
      <c r="Q314">
        <v>-17065.937000000002</v>
      </c>
      <c r="R314">
        <v>-12585.736000000001</v>
      </c>
      <c r="S314">
        <v>10491</v>
      </c>
      <c r="T314">
        <f t="shared" si="27"/>
        <v>0</v>
      </c>
      <c r="U314" t="str">
        <f t="shared" si="28"/>
        <v>NL</v>
      </c>
      <c r="V314" t="str">
        <f t="shared" si="29"/>
        <v>2011</v>
      </c>
    </row>
    <row r="315" spans="1:22" hidden="1">
      <c r="A315" t="s">
        <v>878</v>
      </c>
      <c r="B315">
        <v>11</v>
      </c>
      <c r="C315">
        <v>0.93745940000000005</v>
      </c>
      <c r="D315">
        <v>1.5819110000000001E-2</v>
      </c>
      <c r="E315">
        <v>0.90645094000000004</v>
      </c>
      <c r="F315">
        <v>0.96846787000000001</v>
      </c>
      <c r="G315">
        <v>10491</v>
      </c>
      <c r="H315">
        <f t="shared" si="24"/>
        <v>0</v>
      </c>
      <c r="I315" t="str">
        <f t="shared" si="25"/>
        <v>NL</v>
      </c>
      <c r="J315" t="str">
        <f t="shared" si="26"/>
        <v>2011</v>
      </c>
      <c r="M315" t="s">
        <v>878</v>
      </c>
      <c r="N315">
        <v>11</v>
      </c>
      <c r="O315">
        <v>0.59524206999999996</v>
      </c>
      <c r="P315">
        <v>2.9669129999999998E-2</v>
      </c>
      <c r="Q315">
        <v>0.53708493999999996</v>
      </c>
      <c r="R315">
        <v>0.65339921000000001</v>
      </c>
      <c r="S315">
        <v>10491</v>
      </c>
      <c r="T315">
        <f t="shared" si="27"/>
        <v>0</v>
      </c>
      <c r="U315" t="str">
        <f t="shared" si="28"/>
        <v>NL</v>
      </c>
      <c r="V315" t="str">
        <f t="shared" si="29"/>
        <v>2011</v>
      </c>
    </row>
    <row r="316" spans="1:22" hidden="1">
      <c r="A316" t="s">
        <v>879</v>
      </c>
      <c r="B316">
        <v>0</v>
      </c>
      <c r="C316">
        <v>0.41612628000000002</v>
      </c>
      <c r="D316">
        <v>5.3677999999999998E-3</v>
      </c>
      <c r="E316">
        <v>0.40560437999999999</v>
      </c>
      <c r="F316">
        <v>0.42664818999999998</v>
      </c>
      <c r="G316">
        <v>10491</v>
      </c>
      <c r="H316">
        <f t="shared" si="24"/>
        <v>1</v>
      </c>
      <c r="I316" t="str">
        <f t="shared" si="25"/>
        <v>NL</v>
      </c>
      <c r="J316" t="str">
        <f t="shared" si="26"/>
        <v>2011</v>
      </c>
      <c r="K316">
        <f>F316-C316</f>
        <v>1.0521909999999968E-2</v>
      </c>
      <c r="M316" t="s">
        <v>879</v>
      </c>
      <c r="N316">
        <v>0</v>
      </c>
      <c r="O316">
        <v>0.41612628000000002</v>
      </c>
      <c r="P316">
        <v>5.3677999999999998E-3</v>
      </c>
      <c r="Q316">
        <v>0.40560437999999999</v>
      </c>
      <c r="R316">
        <v>0.42664818999999998</v>
      </c>
      <c r="S316">
        <v>10491</v>
      </c>
      <c r="T316">
        <f t="shared" si="27"/>
        <v>1</v>
      </c>
      <c r="U316" t="str">
        <f t="shared" si="28"/>
        <v>NL</v>
      </c>
      <c r="V316" t="str">
        <f t="shared" si="29"/>
        <v>2011</v>
      </c>
    </row>
    <row r="317" spans="1:22" hidden="1">
      <c r="A317" t="s">
        <v>880</v>
      </c>
      <c r="B317">
        <v>1</v>
      </c>
      <c r="C317">
        <v>0.35206598</v>
      </c>
      <c r="D317">
        <v>5.8005699999999997E-3</v>
      </c>
      <c r="E317">
        <v>0.34069576000000001</v>
      </c>
      <c r="F317">
        <v>0.36343620999999998</v>
      </c>
      <c r="G317">
        <v>10491</v>
      </c>
      <c r="H317">
        <f t="shared" si="24"/>
        <v>1</v>
      </c>
      <c r="I317" t="str">
        <f t="shared" si="25"/>
        <v>NL</v>
      </c>
      <c r="J317" t="str">
        <f t="shared" si="26"/>
        <v>2011</v>
      </c>
      <c r="K317">
        <f>F317-C317</f>
        <v>1.1370229999999981E-2</v>
      </c>
      <c r="M317" t="s">
        <v>880</v>
      </c>
      <c r="N317">
        <v>1</v>
      </c>
      <c r="O317">
        <v>0.35206598</v>
      </c>
      <c r="P317">
        <v>5.8005699999999997E-3</v>
      </c>
      <c r="Q317">
        <v>0.34069576000000001</v>
      </c>
      <c r="R317">
        <v>0.36343620999999998</v>
      </c>
      <c r="S317">
        <v>10491</v>
      </c>
      <c r="T317">
        <f t="shared" si="27"/>
        <v>1</v>
      </c>
      <c r="U317" t="str">
        <f t="shared" si="28"/>
        <v>NL</v>
      </c>
      <c r="V317" t="str">
        <f t="shared" si="29"/>
        <v>2011</v>
      </c>
    </row>
    <row r="318" spans="1:22">
      <c r="A318" t="s">
        <v>881</v>
      </c>
      <c r="B318">
        <v>20</v>
      </c>
      <c r="C318">
        <v>-6.4060300000000001E-2</v>
      </c>
      <c r="D318">
        <v>7.7349699999999999E-3</v>
      </c>
      <c r="E318">
        <v>-7.9222310000000004E-2</v>
      </c>
      <c r="F318">
        <v>-4.8898289999999997E-2</v>
      </c>
      <c r="G318">
        <v>10491</v>
      </c>
      <c r="H318">
        <f t="shared" si="24"/>
        <v>1</v>
      </c>
      <c r="I318" t="str">
        <f t="shared" si="25"/>
        <v>NL</v>
      </c>
      <c r="J318" t="str">
        <f t="shared" si="26"/>
        <v>2011</v>
      </c>
      <c r="K318">
        <f>F318-C318</f>
        <v>1.5162010000000004E-2</v>
      </c>
      <c r="M318" t="s">
        <v>881</v>
      </c>
      <c r="N318">
        <v>20</v>
      </c>
      <c r="O318">
        <v>-6.4060300000000001E-2</v>
      </c>
      <c r="P318">
        <v>7.7349699999999999E-3</v>
      </c>
      <c r="Q318">
        <v>-7.9222310000000004E-2</v>
      </c>
      <c r="R318">
        <v>-4.8898289999999997E-2</v>
      </c>
      <c r="S318">
        <v>10491</v>
      </c>
      <c r="T318">
        <f t="shared" si="27"/>
        <v>1</v>
      </c>
      <c r="U318" t="str">
        <f t="shared" si="28"/>
        <v>NL</v>
      </c>
      <c r="V318" t="str">
        <f t="shared" si="29"/>
        <v>2011</v>
      </c>
    </row>
    <row r="319" spans="1:22" hidden="1">
      <c r="A319" t="s">
        <v>882</v>
      </c>
      <c r="B319">
        <v>0</v>
      </c>
      <c r="C319">
        <v>35448.813999999998</v>
      </c>
      <c r="D319">
        <v>445.17180999999999</v>
      </c>
      <c r="E319">
        <v>34576.188999999998</v>
      </c>
      <c r="F319">
        <v>36321.438000000002</v>
      </c>
      <c r="G319">
        <v>10167</v>
      </c>
      <c r="H319">
        <f t="shared" si="24"/>
        <v>0</v>
      </c>
      <c r="I319" t="str">
        <f t="shared" si="25"/>
        <v>NL</v>
      </c>
      <c r="J319" t="str">
        <f t="shared" si="26"/>
        <v>2012</v>
      </c>
      <c r="M319" t="s">
        <v>882</v>
      </c>
      <c r="N319">
        <v>0</v>
      </c>
      <c r="O319">
        <v>23146.292000000001</v>
      </c>
      <c r="P319">
        <v>1212.5217</v>
      </c>
      <c r="Q319">
        <v>20769.509999999998</v>
      </c>
      <c r="R319">
        <v>25523.074000000001</v>
      </c>
      <c r="S319">
        <v>10167</v>
      </c>
      <c r="T319">
        <f t="shared" si="27"/>
        <v>0</v>
      </c>
      <c r="U319" t="str">
        <f t="shared" si="28"/>
        <v>NL</v>
      </c>
      <c r="V319" t="str">
        <f t="shared" si="29"/>
        <v>2012</v>
      </c>
    </row>
    <row r="320" spans="1:22" hidden="1">
      <c r="A320" t="s">
        <v>883</v>
      </c>
      <c r="B320">
        <v>1</v>
      </c>
      <c r="C320">
        <v>36984.01</v>
      </c>
      <c r="D320">
        <v>441.81759</v>
      </c>
      <c r="E320">
        <v>36117.961000000003</v>
      </c>
      <c r="F320">
        <v>37850.06</v>
      </c>
      <c r="G320">
        <v>10167</v>
      </c>
      <c r="H320">
        <f t="shared" si="24"/>
        <v>0</v>
      </c>
      <c r="I320" t="str">
        <f t="shared" si="25"/>
        <v>NL</v>
      </c>
      <c r="J320" t="str">
        <f t="shared" si="26"/>
        <v>2012</v>
      </c>
      <c r="M320" t="s">
        <v>883</v>
      </c>
      <c r="N320">
        <v>1</v>
      </c>
      <c r="O320">
        <v>36984.01</v>
      </c>
      <c r="P320">
        <v>441.81759</v>
      </c>
      <c r="Q320">
        <v>36117.961000000003</v>
      </c>
      <c r="R320">
        <v>37850.06</v>
      </c>
      <c r="S320">
        <v>10167</v>
      </c>
      <c r="T320">
        <f t="shared" si="27"/>
        <v>0</v>
      </c>
      <c r="U320" t="str">
        <f t="shared" si="28"/>
        <v>NL</v>
      </c>
      <c r="V320" t="str">
        <f t="shared" si="29"/>
        <v>2012</v>
      </c>
    </row>
    <row r="321" spans="1:22" hidden="1">
      <c r="A321" t="s">
        <v>884</v>
      </c>
      <c r="B321">
        <v>10</v>
      </c>
      <c r="C321">
        <v>-1535.1967999999999</v>
      </c>
      <c r="D321">
        <v>612.77499</v>
      </c>
      <c r="E321">
        <v>-2736.3566999999998</v>
      </c>
      <c r="F321">
        <v>-334.03685000000002</v>
      </c>
      <c r="G321">
        <v>10167</v>
      </c>
      <c r="H321">
        <f t="shared" si="24"/>
        <v>0</v>
      </c>
      <c r="I321" t="str">
        <f t="shared" si="25"/>
        <v>NL</v>
      </c>
      <c r="J321" t="str">
        <f t="shared" si="26"/>
        <v>2012</v>
      </c>
      <c r="M321" t="s">
        <v>884</v>
      </c>
      <c r="N321">
        <v>10</v>
      </c>
      <c r="O321">
        <v>-13837.718000000001</v>
      </c>
      <c r="P321">
        <v>1290.5083</v>
      </c>
      <c r="Q321">
        <v>-16367.369000000001</v>
      </c>
      <c r="R321">
        <v>-11308.067999999999</v>
      </c>
      <c r="S321">
        <v>10167</v>
      </c>
      <c r="T321">
        <f t="shared" si="27"/>
        <v>0</v>
      </c>
      <c r="U321" t="str">
        <f t="shared" si="28"/>
        <v>NL</v>
      </c>
      <c r="V321" t="str">
        <f t="shared" si="29"/>
        <v>2012</v>
      </c>
    </row>
    <row r="322" spans="1:22" hidden="1">
      <c r="A322" t="s">
        <v>885</v>
      </c>
      <c r="B322">
        <v>11</v>
      </c>
      <c r="C322">
        <v>0.95849026000000004</v>
      </c>
      <c r="D322">
        <v>1.623148E-2</v>
      </c>
      <c r="E322">
        <v>0.92667334999999995</v>
      </c>
      <c r="F322">
        <v>0.99030715999999996</v>
      </c>
      <c r="G322">
        <v>10167</v>
      </c>
      <c r="H322">
        <f t="shared" si="24"/>
        <v>0</v>
      </c>
      <c r="I322" t="str">
        <f t="shared" si="25"/>
        <v>NL</v>
      </c>
      <c r="J322" t="str">
        <f t="shared" si="26"/>
        <v>2012</v>
      </c>
      <c r="M322" t="s">
        <v>885</v>
      </c>
      <c r="N322">
        <v>11</v>
      </c>
      <c r="O322">
        <v>0.62584591999999994</v>
      </c>
      <c r="P322">
        <v>3.3626709999999997E-2</v>
      </c>
      <c r="Q322">
        <v>0.55993093999999999</v>
      </c>
      <c r="R322">
        <v>0.69176090000000001</v>
      </c>
      <c r="S322">
        <v>10167</v>
      </c>
      <c r="T322">
        <f t="shared" si="27"/>
        <v>0</v>
      </c>
      <c r="U322" t="str">
        <f t="shared" si="28"/>
        <v>NL</v>
      </c>
      <c r="V322" t="str">
        <f t="shared" si="29"/>
        <v>2012</v>
      </c>
    </row>
    <row r="323" spans="1:22" hidden="1">
      <c r="A323" t="s">
        <v>886</v>
      </c>
      <c r="B323">
        <v>0</v>
      </c>
      <c r="C323">
        <v>0.41497440000000002</v>
      </c>
      <c r="D323">
        <v>5.7152399999999999E-3</v>
      </c>
      <c r="E323">
        <v>0.4037714</v>
      </c>
      <c r="F323">
        <v>0.42617739999999998</v>
      </c>
      <c r="G323">
        <v>10167</v>
      </c>
      <c r="H323">
        <f t="shared" si="24"/>
        <v>1</v>
      </c>
      <c r="I323" t="str">
        <f t="shared" si="25"/>
        <v>NL</v>
      </c>
      <c r="J323" t="str">
        <f t="shared" si="26"/>
        <v>2012</v>
      </c>
      <c r="K323">
        <f>F323-C323</f>
        <v>1.1202999999999963E-2</v>
      </c>
      <c r="M323" t="s">
        <v>886</v>
      </c>
      <c r="N323">
        <v>0</v>
      </c>
      <c r="O323">
        <v>0.41497440000000002</v>
      </c>
      <c r="P323">
        <v>5.7152399999999999E-3</v>
      </c>
      <c r="Q323">
        <v>0.4037714</v>
      </c>
      <c r="R323">
        <v>0.42617739999999998</v>
      </c>
      <c r="S323">
        <v>10167</v>
      </c>
      <c r="T323">
        <f t="shared" si="27"/>
        <v>1</v>
      </c>
      <c r="U323" t="str">
        <f t="shared" si="28"/>
        <v>NL</v>
      </c>
      <c r="V323" t="str">
        <f t="shared" si="29"/>
        <v>2012</v>
      </c>
    </row>
    <row r="324" spans="1:22" hidden="1">
      <c r="A324" t="s">
        <v>887</v>
      </c>
      <c r="B324">
        <v>1</v>
      </c>
      <c r="C324">
        <v>0.34975474000000001</v>
      </c>
      <c r="D324">
        <v>5.6444299999999998E-3</v>
      </c>
      <c r="E324">
        <v>0.33869053999999998</v>
      </c>
      <c r="F324">
        <v>0.36081893999999998</v>
      </c>
      <c r="G324">
        <v>10167</v>
      </c>
      <c r="H324">
        <f t="shared" si="24"/>
        <v>1</v>
      </c>
      <c r="I324" t="str">
        <f t="shared" si="25"/>
        <v>NL</v>
      </c>
      <c r="J324" t="str">
        <f t="shared" si="26"/>
        <v>2012</v>
      </c>
      <c r="K324">
        <f>F324-C324</f>
        <v>1.1064199999999969E-2</v>
      </c>
      <c r="M324" t="s">
        <v>887</v>
      </c>
      <c r="N324">
        <v>1</v>
      </c>
      <c r="O324">
        <v>0.34975474000000001</v>
      </c>
      <c r="P324">
        <v>5.6444299999999998E-3</v>
      </c>
      <c r="Q324">
        <v>0.33869053999999998</v>
      </c>
      <c r="R324">
        <v>0.36081893999999998</v>
      </c>
      <c r="S324">
        <v>10167</v>
      </c>
      <c r="T324">
        <f t="shared" si="27"/>
        <v>1</v>
      </c>
      <c r="U324" t="str">
        <f t="shared" si="28"/>
        <v>NL</v>
      </c>
      <c r="V324" t="str">
        <f t="shared" si="29"/>
        <v>2012</v>
      </c>
    </row>
    <row r="325" spans="1:22">
      <c r="A325" t="s">
        <v>888</v>
      </c>
      <c r="B325">
        <v>20</v>
      </c>
      <c r="C325">
        <v>-6.5219659999999999E-2</v>
      </c>
      <c r="D325">
        <v>7.9953899999999998E-3</v>
      </c>
      <c r="E325">
        <v>-8.0892199999999997E-2</v>
      </c>
      <c r="F325">
        <v>-4.954712E-2</v>
      </c>
      <c r="G325">
        <v>10167</v>
      </c>
      <c r="H325">
        <f t="shared" ref="H325:H388" si="30">IFERROR(IF(FIND(H$2, A325)&gt;0,1,0), 0)</f>
        <v>1</v>
      </c>
      <c r="I325" t="str">
        <f t="shared" ref="I325:I388" si="31">LEFT(A325,2)</f>
        <v>NL</v>
      </c>
      <c r="J325" t="str">
        <f t="shared" ref="J325:J388" si="32">RIGHT(LEFT(A325,7), 4)</f>
        <v>2012</v>
      </c>
      <c r="K325">
        <f>F325-C325</f>
        <v>1.5672539999999999E-2</v>
      </c>
      <c r="M325" t="s">
        <v>888</v>
      </c>
      <c r="N325">
        <v>20</v>
      </c>
      <c r="O325">
        <v>-6.5219659999999999E-2</v>
      </c>
      <c r="P325">
        <v>7.9953899999999998E-3</v>
      </c>
      <c r="Q325">
        <v>-8.0892199999999997E-2</v>
      </c>
      <c r="R325">
        <v>-4.954712E-2</v>
      </c>
      <c r="S325">
        <v>10167</v>
      </c>
      <c r="T325">
        <f t="shared" ref="T325:T388" si="33">IFERROR(IF(FIND(T$2, M325)&gt;0,1,0), 0)</f>
        <v>1</v>
      </c>
      <c r="U325" t="str">
        <f t="shared" ref="U325:U388" si="34">LEFT(M325,2)</f>
        <v>NL</v>
      </c>
      <c r="V325" t="str">
        <f t="shared" ref="V325:V388" si="35">RIGHT(LEFT(M325,7), 4)</f>
        <v>2012</v>
      </c>
    </row>
    <row r="326" spans="1:22" hidden="1">
      <c r="A326" t="s">
        <v>889</v>
      </c>
      <c r="B326">
        <v>0</v>
      </c>
      <c r="C326">
        <v>35911.722999999998</v>
      </c>
      <c r="D326">
        <v>480.95594</v>
      </c>
      <c r="E326">
        <v>34968.953999999998</v>
      </c>
      <c r="F326">
        <v>36854.491999999998</v>
      </c>
      <c r="G326">
        <v>10130</v>
      </c>
      <c r="H326">
        <f t="shared" si="30"/>
        <v>0</v>
      </c>
      <c r="I326" t="str">
        <f t="shared" si="31"/>
        <v>NL</v>
      </c>
      <c r="J326" t="str">
        <f t="shared" si="32"/>
        <v>2013</v>
      </c>
      <c r="M326" t="s">
        <v>889</v>
      </c>
      <c r="N326">
        <v>0</v>
      </c>
      <c r="O326">
        <v>23781.41</v>
      </c>
      <c r="P326">
        <v>1215.8412000000001</v>
      </c>
      <c r="Q326">
        <v>21398.12</v>
      </c>
      <c r="R326">
        <v>26164.7</v>
      </c>
      <c r="S326">
        <v>10130</v>
      </c>
      <c r="T326">
        <f t="shared" si="33"/>
        <v>0</v>
      </c>
      <c r="U326" t="str">
        <f t="shared" si="34"/>
        <v>NL</v>
      </c>
      <c r="V326" t="str">
        <f t="shared" si="35"/>
        <v>2013</v>
      </c>
    </row>
    <row r="327" spans="1:22" hidden="1">
      <c r="A327" t="s">
        <v>890</v>
      </c>
      <c r="B327">
        <v>1</v>
      </c>
      <c r="C327">
        <v>37975.247000000003</v>
      </c>
      <c r="D327">
        <v>489.15555999999998</v>
      </c>
      <c r="E327">
        <v>37016.406000000003</v>
      </c>
      <c r="F327">
        <v>38934.089</v>
      </c>
      <c r="G327">
        <v>10130</v>
      </c>
      <c r="H327">
        <f t="shared" si="30"/>
        <v>0</v>
      </c>
      <c r="I327" t="str">
        <f t="shared" si="31"/>
        <v>NL</v>
      </c>
      <c r="J327" t="str">
        <f t="shared" si="32"/>
        <v>2013</v>
      </c>
      <c r="M327" t="s">
        <v>890</v>
      </c>
      <c r="N327">
        <v>1</v>
      </c>
      <c r="O327">
        <v>37975.247000000003</v>
      </c>
      <c r="P327">
        <v>489.15555999999998</v>
      </c>
      <c r="Q327">
        <v>37016.406000000003</v>
      </c>
      <c r="R327">
        <v>38934.089</v>
      </c>
      <c r="S327">
        <v>10130</v>
      </c>
      <c r="T327">
        <f t="shared" si="33"/>
        <v>0</v>
      </c>
      <c r="U327" t="str">
        <f t="shared" si="34"/>
        <v>NL</v>
      </c>
      <c r="V327" t="str">
        <f t="shared" si="35"/>
        <v>2013</v>
      </c>
    </row>
    <row r="328" spans="1:22" hidden="1">
      <c r="A328" t="s">
        <v>891</v>
      </c>
      <c r="B328">
        <v>10</v>
      </c>
      <c r="C328">
        <v>-2063.5243999999998</v>
      </c>
      <c r="D328">
        <v>661.63685999999996</v>
      </c>
      <c r="E328">
        <v>-3360.4638</v>
      </c>
      <c r="F328">
        <v>-766.58500000000004</v>
      </c>
      <c r="G328">
        <v>10130</v>
      </c>
      <c r="H328">
        <f t="shared" si="30"/>
        <v>0</v>
      </c>
      <c r="I328" t="str">
        <f t="shared" si="31"/>
        <v>NL</v>
      </c>
      <c r="J328" t="str">
        <f t="shared" si="32"/>
        <v>2013</v>
      </c>
      <c r="M328" t="s">
        <v>891</v>
      </c>
      <c r="N328">
        <v>10</v>
      </c>
      <c r="O328">
        <v>-14193.837</v>
      </c>
      <c r="P328">
        <v>1310.5507</v>
      </c>
      <c r="Q328">
        <v>-16762.776000000002</v>
      </c>
      <c r="R328">
        <v>-11624.897999999999</v>
      </c>
      <c r="S328">
        <v>10130</v>
      </c>
      <c r="T328">
        <f t="shared" si="33"/>
        <v>0</v>
      </c>
      <c r="U328" t="str">
        <f t="shared" si="34"/>
        <v>NL</v>
      </c>
      <c r="V328" t="str">
        <f t="shared" si="35"/>
        <v>2013</v>
      </c>
    </row>
    <row r="329" spans="1:22" hidden="1">
      <c r="A329" t="s">
        <v>892</v>
      </c>
      <c r="B329">
        <v>11</v>
      </c>
      <c r="C329">
        <v>0.94566132999999997</v>
      </c>
      <c r="D329">
        <v>1.6948479999999998E-2</v>
      </c>
      <c r="E329">
        <v>0.91243894999999997</v>
      </c>
      <c r="F329">
        <v>0.97888370999999996</v>
      </c>
      <c r="G329">
        <v>10130</v>
      </c>
      <c r="H329">
        <f t="shared" si="30"/>
        <v>0</v>
      </c>
      <c r="I329" t="str">
        <f t="shared" si="31"/>
        <v>NL</v>
      </c>
      <c r="J329" t="str">
        <f t="shared" si="32"/>
        <v>2013</v>
      </c>
      <c r="M329" t="s">
        <v>892</v>
      </c>
      <c r="N329">
        <v>11</v>
      </c>
      <c r="O329">
        <v>0.62623450000000003</v>
      </c>
      <c r="P329">
        <v>3.3017199999999997E-2</v>
      </c>
      <c r="Q329">
        <v>0.56151424999999999</v>
      </c>
      <c r="R329">
        <v>0.69095476</v>
      </c>
      <c r="S329">
        <v>10130</v>
      </c>
      <c r="T329">
        <f t="shared" si="33"/>
        <v>0</v>
      </c>
      <c r="U329" t="str">
        <f t="shared" si="34"/>
        <v>NL</v>
      </c>
      <c r="V329" t="str">
        <f t="shared" si="35"/>
        <v>2013</v>
      </c>
    </row>
    <row r="330" spans="1:22" hidden="1">
      <c r="A330" t="s">
        <v>893</v>
      </c>
      <c r="B330">
        <v>0</v>
      </c>
      <c r="C330">
        <v>0.40973494999999999</v>
      </c>
      <c r="D330">
        <v>5.9140900000000003E-3</v>
      </c>
      <c r="E330">
        <v>0.39814217000000002</v>
      </c>
      <c r="F330">
        <v>0.42132773000000001</v>
      </c>
      <c r="G330">
        <v>10130</v>
      </c>
      <c r="H330">
        <f t="shared" si="30"/>
        <v>1</v>
      </c>
      <c r="I330" t="str">
        <f t="shared" si="31"/>
        <v>NL</v>
      </c>
      <c r="J330" t="str">
        <f t="shared" si="32"/>
        <v>2013</v>
      </c>
      <c r="K330">
        <f>F330-C330</f>
        <v>1.1592780000000025E-2</v>
      </c>
      <c r="M330" t="s">
        <v>893</v>
      </c>
      <c r="N330">
        <v>0</v>
      </c>
      <c r="O330">
        <v>0.40973494999999999</v>
      </c>
      <c r="P330">
        <v>5.9140900000000003E-3</v>
      </c>
      <c r="Q330">
        <v>0.39814217000000002</v>
      </c>
      <c r="R330">
        <v>0.42132773000000001</v>
      </c>
      <c r="S330">
        <v>10130</v>
      </c>
      <c r="T330">
        <f t="shared" si="33"/>
        <v>1</v>
      </c>
      <c r="U330" t="str">
        <f t="shared" si="34"/>
        <v>NL</v>
      </c>
      <c r="V330" t="str">
        <f t="shared" si="35"/>
        <v>2013</v>
      </c>
    </row>
    <row r="331" spans="1:22" hidden="1">
      <c r="A331" t="s">
        <v>894</v>
      </c>
      <c r="B331">
        <v>1</v>
      </c>
      <c r="C331">
        <v>0.35358624999999999</v>
      </c>
      <c r="D331">
        <v>5.76839E-3</v>
      </c>
      <c r="E331">
        <v>0.34227906000000002</v>
      </c>
      <c r="F331">
        <v>0.36489344000000001</v>
      </c>
      <c r="G331">
        <v>10130</v>
      </c>
      <c r="H331">
        <f t="shared" si="30"/>
        <v>1</v>
      </c>
      <c r="I331" t="str">
        <f t="shared" si="31"/>
        <v>NL</v>
      </c>
      <c r="J331" t="str">
        <f t="shared" si="32"/>
        <v>2013</v>
      </c>
      <c r="K331">
        <f>F331-C331</f>
        <v>1.1307190000000023E-2</v>
      </c>
      <c r="M331" t="s">
        <v>894</v>
      </c>
      <c r="N331">
        <v>1</v>
      </c>
      <c r="O331">
        <v>0.35358624999999999</v>
      </c>
      <c r="P331">
        <v>5.76839E-3</v>
      </c>
      <c r="Q331">
        <v>0.34227906000000002</v>
      </c>
      <c r="R331">
        <v>0.36489344000000001</v>
      </c>
      <c r="S331">
        <v>10130</v>
      </c>
      <c r="T331">
        <f t="shared" si="33"/>
        <v>1</v>
      </c>
      <c r="U331" t="str">
        <f t="shared" si="34"/>
        <v>NL</v>
      </c>
      <c r="V331" t="str">
        <f t="shared" si="35"/>
        <v>2013</v>
      </c>
    </row>
    <row r="332" spans="1:22">
      <c r="A332" t="s">
        <v>895</v>
      </c>
      <c r="B332">
        <v>20</v>
      </c>
      <c r="C332">
        <v>-5.6148700000000003E-2</v>
      </c>
      <c r="D332">
        <v>8.0084400000000004E-3</v>
      </c>
      <c r="E332">
        <v>-7.1846820000000006E-2</v>
      </c>
      <c r="F332">
        <v>-4.0450569999999998E-2</v>
      </c>
      <c r="G332">
        <v>10130</v>
      </c>
      <c r="H332">
        <f t="shared" si="30"/>
        <v>1</v>
      </c>
      <c r="I332" t="str">
        <f t="shared" si="31"/>
        <v>NL</v>
      </c>
      <c r="J332" t="str">
        <f t="shared" si="32"/>
        <v>2013</v>
      </c>
      <c r="K332">
        <f>F332-C332</f>
        <v>1.5698130000000005E-2</v>
      </c>
      <c r="M332" t="s">
        <v>895</v>
      </c>
      <c r="N332">
        <v>20</v>
      </c>
      <c r="O332">
        <v>-5.6148700000000003E-2</v>
      </c>
      <c r="P332">
        <v>8.0084400000000004E-3</v>
      </c>
      <c r="Q332">
        <v>-7.1846820000000006E-2</v>
      </c>
      <c r="R332">
        <v>-4.0450569999999998E-2</v>
      </c>
      <c r="S332">
        <v>10130</v>
      </c>
      <c r="T332">
        <f t="shared" si="33"/>
        <v>1</v>
      </c>
      <c r="U332" t="str">
        <f t="shared" si="34"/>
        <v>NL</v>
      </c>
      <c r="V332" t="str">
        <f t="shared" si="35"/>
        <v>2013</v>
      </c>
    </row>
    <row r="333" spans="1:22" hidden="1">
      <c r="A333" t="s">
        <v>896</v>
      </c>
      <c r="B333">
        <v>0</v>
      </c>
      <c r="C333">
        <v>34936.487000000001</v>
      </c>
      <c r="D333">
        <v>507.13069999999999</v>
      </c>
      <c r="E333">
        <v>33942.411</v>
      </c>
      <c r="F333">
        <v>35930.563000000002</v>
      </c>
      <c r="G333">
        <v>10173</v>
      </c>
      <c r="H333">
        <f t="shared" si="30"/>
        <v>0</v>
      </c>
      <c r="I333" t="str">
        <f t="shared" si="31"/>
        <v>NL</v>
      </c>
      <c r="J333" t="str">
        <f t="shared" si="32"/>
        <v>2014</v>
      </c>
      <c r="M333" t="s">
        <v>896</v>
      </c>
      <c r="N333">
        <v>0</v>
      </c>
      <c r="O333">
        <v>24428.647000000001</v>
      </c>
      <c r="P333">
        <v>1279.0608999999999</v>
      </c>
      <c r="Q333">
        <v>21921.435000000001</v>
      </c>
      <c r="R333">
        <v>26935.859</v>
      </c>
      <c r="S333">
        <v>10173</v>
      </c>
      <c r="T333">
        <f t="shared" si="33"/>
        <v>0</v>
      </c>
      <c r="U333" t="str">
        <f t="shared" si="34"/>
        <v>NL</v>
      </c>
      <c r="V333" t="str">
        <f t="shared" si="35"/>
        <v>2014</v>
      </c>
    </row>
    <row r="334" spans="1:22" hidden="1">
      <c r="A334" t="s">
        <v>897</v>
      </c>
      <c r="B334">
        <v>1</v>
      </c>
      <c r="C334">
        <v>36635.777000000002</v>
      </c>
      <c r="D334">
        <v>548.39692000000002</v>
      </c>
      <c r="E334">
        <v>35560.811000000002</v>
      </c>
      <c r="F334">
        <v>37710.743000000002</v>
      </c>
      <c r="G334">
        <v>10173</v>
      </c>
      <c r="H334">
        <f t="shared" si="30"/>
        <v>0</v>
      </c>
      <c r="I334" t="str">
        <f t="shared" si="31"/>
        <v>NL</v>
      </c>
      <c r="J334" t="str">
        <f t="shared" si="32"/>
        <v>2014</v>
      </c>
      <c r="M334" t="s">
        <v>897</v>
      </c>
      <c r="N334">
        <v>1</v>
      </c>
      <c r="O334">
        <v>36635.777000000002</v>
      </c>
      <c r="P334">
        <v>548.39692000000002</v>
      </c>
      <c r="Q334">
        <v>35560.811000000002</v>
      </c>
      <c r="R334">
        <v>37710.743000000002</v>
      </c>
      <c r="S334">
        <v>10173</v>
      </c>
      <c r="T334">
        <f t="shared" si="33"/>
        <v>0</v>
      </c>
      <c r="U334" t="str">
        <f t="shared" si="34"/>
        <v>NL</v>
      </c>
      <c r="V334" t="str">
        <f t="shared" si="35"/>
        <v>2014</v>
      </c>
    </row>
    <row r="335" spans="1:22" hidden="1">
      <c r="A335" t="s">
        <v>898</v>
      </c>
      <c r="B335">
        <v>10</v>
      </c>
      <c r="C335">
        <v>-1699.2902999999999</v>
      </c>
      <c r="D335">
        <v>729.17944999999997</v>
      </c>
      <c r="E335">
        <v>-3128.6257999999998</v>
      </c>
      <c r="F335">
        <v>-269.95478000000003</v>
      </c>
      <c r="G335">
        <v>10173</v>
      </c>
      <c r="H335">
        <f t="shared" si="30"/>
        <v>0</v>
      </c>
      <c r="I335" t="str">
        <f t="shared" si="31"/>
        <v>NL</v>
      </c>
      <c r="J335" t="str">
        <f t="shared" si="32"/>
        <v>2014</v>
      </c>
      <c r="M335" t="s">
        <v>898</v>
      </c>
      <c r="N335">
        <v>10</v>
      </c>
      <c r="O335">
        <v>-12207.13</v>
      </c>
      <c r="P335">
        <v>1391.6666</v>
      </c>
      <c r="Q335">
        <v>-14935.071</v>
      </c>
      <c r="R335">
        <v>-9479.1890999999996</v>
      </c>
      <c r="S335">
        <v>10173</v>
      </c>
      <c r="T335">
        <f t="shared" si="33"/>
        <v>0</v>
      </c>
      <c r="U335" t="str">
        <f t="shared" si="34"/>
        <v>NL</v>
      </c>
      <c r="V335" t="str">
        <f t="shared" si="35"/>
        <v>2014</v>
      </c>
    </row>
    <row r="336" spans="1:22" hidden="1">
      <c r="A336" t="s">
        <v>899</v>
      </c>
      <c r="B336">
        <v>11</v>
      </c>
      <c r="C336">
        <v>0.95361664000000002</v>
      </c>
      <c r="D336">
        <v>1.941006E-2</v>
      </c>
      <c r="E336">
        <v>0.91556908999999997</v>
      </c>
      <c r="F336">
        <v>0.9916642</v>
      </c>
      <c r="G336">
        <v>10173</v>
      </c>
      <c r="H336">
        <f t="shared" si="30"/>
        <v>0</v>
      </c>
      <c r="I336" t="str">
        <f t="shared" si="31"/>
        <v>NL</v>
      </c>
      <c r="J336" t="str">
        <f t="shared" si="32"/>
        <v>2014</v>
      </c>
      <c r="M336" t="s">
        <v>899</v>
      </c>
      <c r="N336">
        <v>11</v>
      </c>
      <c r="O336">
        <v>0.66679756000000001</v>
      </c>
      <c r="P336">
        <v>3.6311629999999998E-2</v>
      </c>
      <c r="Q336">
        <v>0.59561960000000003</v>
      </c>
      <c r="R336">
        <v>0.73797553000000005</v>
      </c>
      <c r="S336">
        <v>10173</v>
      </c>
      <c r="T336">
        <f t="shared" si="33"/>
        <v>0</v>
      </c>
      <c r="U336" t="str">
        <f t="shared" si="34"/>
        <v>NL</v>
      </c>
      <c r="V336" t="str">
        <f t="shared" si="35"/>
        <v>2014</v>
      </c>
    </row>
    <row r="337" spans="1:22" hidden="1">
      <c r="A337" t="s">
        <v>900</v>
      </c>
      <c r="B337">
        <v>0</v>
      </c>
      <c r="C337">
        <v>0.42057308999999998</v>
      </c>
      <c r="D337">
        <v>6.4258800000000001E-3</v>
      </c>
      <c r="E337">
        <v>0.40797708999999999</v>
      </c>
      <c r="F337">
        <v>0.43316908999999998</v>
      </c>
      <c r="G337">
        <v>10173</v>
      </c>
      <c r="H337">
        <f t="shared" si="30"/>
        <v>1</v>
      </c>
      <c r="I337" t="str">
        <f t="shared" si="31"/>
        <v>NL</v>
      </c>
      <c r="J337" t="str">
        <f t="shared" si="32"/>
        <v>2014</v>
      </c>
      <c r="K337">
        <f>F337-C337</f>
        <v>1.2595999999999996E-2</v>
      </c>
      <c r="M337" t="s">
        <v>900</v>
      </c>
      <c r="N337">
        <v>0</v>
      </c>
      <c r="O337">
        <v>0.42057308999999998</v>
      </c>
      <c r="P337">
        <v>6.4258800000000001E-3</v>
      </c>
      <c r="Q337">
        <v>0.40797708999999999</v>
      </c>
      <c r="R337">
        <v>0.43316908999999998</v>
      </c>
      <c r="S337">
        <v>10173</v>
      </c>
      <c r="T337">
        <f t="shared" si="33"/>
        <v>1</v>
      </c>
      <c r="U337" t="str">
        <f t="shared" si="34"/>
        <v>NL</v>
      </c>
      <c r="V337" t="str">
        <f t="shared" si="35"/>
        <v>2014</v>
      </c>
    </row>
    <row r="338" spans="1:22" hidden="1">
      <c r="A338" t="s">
        <v>901</v>
      </c>
      <c r="B338">
        <v>1</v>
      </c>
      <c r="C338">
        <v>0.37638118999999998</v>
      </c>
      <c r="D338">
        <v>6.9726600000000003E-3</v>
      </c>
      <c r="E338">
        <v>0.36271340000000002</v>
      </c>
      <c r="F338">
        <v>0.39004896999999999</v>
      </c>
      <c r="G338">
        <v>10173</v>
      </c>
      <c r="H338">
        <f t="shared" si="30"/>
        <v>1</v>
      </c>
      <c r="I338" t="str">
        <f t="shared" si="31"/>
        <v>NL</v>
      </c>
      <c r="J338" t="str">
        <f t="shared" si="32"/>
        <v>2014</v>
      </c>
      <c r="K338">
        <f>F338-C338</f>
        <v>1.3667780000000018E-2</v>
      </c>
      <c r="M338" t="s">
        <v>901</v>
      </c>
      <c r="N338">
        <v>1</v>
      </c>
      <c r="O338">
        <v>0.37638118999999998</v>
      </c>
      <c r="P338">
        <v>6.9726600000000003E-3</v>
      </c>
      <c r="Q338">
        <v>0.36271340000000002</v>
      </c>
      <c r="R338">
        <v>0.39004896999999999</v>
      </c>
      <c r="S338">
        <v>10173</v>
      </c>
      <c r="T338">
        <f t="shared" si="33"/>
        <v>1</v>
      </c>
      <c r="U338" t="str">
        <f t="shared" si="34"/>
        <v>NL</v>
      </c>
      <c r="V338" t="str">
        <f t="shared" si="35"/>
        <v>2014</v>
      </c>
    </row>
    <row r="339" spans="1:22">
      <c r="A339" t="s">
        <v>902</v>
      </c>
      <c r="B339">
        <v>20</v>
      </c>
      <c r="C339">
        <v>-4.4191899999999999E-2</v>
      </c>
      <c r="D339">
        <v>9.2975000000000002E-3</v>
      </c>
      <c r="E339">
        <v>-6.241683E-2</v>
      </c>
      <c r="F339">
        <v>-2.5966969999999999E-2</v>
      </c>
      <c r="G339">
        <v>10173</v>
      </c>
      <c r="H339">
        <f t="shared" si="30"/>
        <v>1</v>
      </c>
      <c r="I339" t="str">
        <f t="shared" si="31"/>
        <v>NL</v>
      </c>
      <c r="J339" t="str">
        <f t="shared" si="32"/>
        <v>2014</v>
      </c>
      <c r="K339">
        <f>F339-C339</f>
        <v>1.822493E-2</v>
      </c>
      <c r="M339" t="s">
        <v>902</v>
      </c>
      <c r="N339">
        <v>20</v>
      </c>
      <c r="O339">
        <v>-4.4191899999999999E-2</v>
      </c>
      <c r="P339">
        <v>9.2975000000000002E-3</v>
      </c>
      <c r="Q339">
        <v>-6.241683E-2</v>
      </c>
      <c r="R339">
        <v>-2.5966969999999999E-2</v>
      </c>
      <c r="S339">
        <v>10173</v>
      </c>
      <c r="T339">
        <f t="shared" si="33"/>
        <v>1</v>
      </c>
      <c r="U339" t="str">
        <f t="shared" si="34"/>
        <v>NL</v>
      </c>
      <c r="V339" t="str">
        <f t="shared" si="35"/>
        <v>2014</v>
      </c>
    </row>
    <row r="340" spans="1:22" hidden="1">
      <c r="A340" t="s">
        <v>903</v>
      </c>
      <c r="B340">
        <v>0</v>
      </c>
      <c r="C340">
        <v>35172.970999999998</v>
      </c>
      <c r="D340">
        <v>595.71117000000004</v>
      </c>
      <c r="E340">
        <v>34005.254000000001</v>
      </c>
      <c r="F340">
        <v>36340.686999999998</v>
      </c>
      <c r="G340">
        <v>9805</v>
      </c>
      <c r="H340">
        <f t="shared" si="30"/>
        <v>0</v>
      </c>
      <c r="I340" t="str">
        <f t="shared" si="31"/>
        <v>NL</v>
      </c>
      <c r="J340" t="str">
        <f t="shared" si="32"/>
        <v>2015</v>
      </c>
      <c r="M340" t="s">
        <v>903</v>
      </c>
      <c r="N340">
        <v>0</v>
      </c>
      <c r="O340">
        <v>22905.191999999999</v>
      </c>
      <c r="P340">
        <v>1697.9256</v>
      </c>
      <c r="Q340">
        <v>19576.907999999999</v>
      </c>
      <c r="R340">
        <v>26233.475999999999</v>
      </c>
      <c r="S340">
        <v>9805</v>
      </c>
      <c r="T340">
        <f t="shared" si="33"/>
        <v>0</v>
      </c>
      <c r="U340" t="str">
        <f t="shared" si="34"/>
        <v>NL</v>
      </c>
      <c r="V340" t="str">
        <f t="shared" si="35"/>
        <v>2015</v>
      </c>
    </row>
    <row r="341" spans="1:22" hidden="1">
      <c r="A341" t="s">
        <v>904</v>
      </c>
      <c r="B341">
        <v>1</v>
      </c>
      <c r="C341">
        <v>36693.211000000003</v>
      </c>
      <c r="D341">
        <v>583.10062000000005</v>
      </c>
      <c r="E341">
        <v>35550.213000000003</v>
      </c>
      <c r="F341">
        <v>37836.207999999999</v>
      </c>
      <c r="G341">
        <v>9805</v>
      </c>
      <c r="H341">
        <f t="shared" si="30"/>
        <v>0</v>
      </c>
      <c r="I341" t="str">
        <f t="shared" si="31"/>
        <v>NL</v>
      </c>
      <c r="J341" t="str">
        <f t="shared" si="32"/>
        <v>2015</v>
      </c>
      <c r="M341" t="s">
        <v>904</v>
      </c>
      <c r="N341">
        <v>1</v>
      </c>
      <c r="O341">
        <v>36693.211000000003</v>
      </c>
      <c r="P341">
        <v>583.10062000000005</v>
      </c>
      <c r="Q341">
        <v>35550.213000000003</v>
      </c>
      <c r="R341">
        <v>37836.207999999999</v>
      </c>
      <c r="S341">
        <v>9805</v>
      </c>
      <c r="T341">
        <f t="shared" si="33"/>
        <v>0</v>
      </c>
      <c r="U341" t="str">
        <f t="shared" si="34"/>
        <v>NL</v>
      </c>
      <c r="V341" t="str">
        <f t="shared" si="35"/>
        <v>2015</v>
      </c>
    </row>
    <row r="342" spans="1:22" hidden="1">
      <c r="A342" t="s">
        <v>905</v>
      </c>
      <c r="B342">
        <v>10</v>
      </c>
      <c r="C342">
        <v>-1520.2398000000001</v>
      </c>
      <c r="D342">
        <v>810.27306999999996</v>
      </c>
      <c r="E342">
        <v>-3108.5419000000002</v>
      </c>
      <c r="F342">
        <v>68.062325999999999</v>
      </c>
      <c r="G342">
        <v>9805</v>
      </c>
      <c r="H342">
        <f t="shared" si="30"/>
        <v>0</v>
      </c>
      <c r="I342" t="str">
        <f t="shared" si="31"/>
        <v>NL</v>
      </c>
      <c r="J342" t="str">
        <f t="shared" si="32"/>
        <v>2015</v>
      </c>
      <c r="M342" t="s">
        <v>905</v>
      </c>
      <c r="N342">
        <v>10</v>
      </c>
      <c r="O342">
        <v>-13788.019</v>
      </c>
      <c r="P342">
        <v>1795.2598</v>
      </c>
      <c r="Q342">
        <v>-17307.098000000002</v>
      </c>
      <c r="R342">
        <v>-10268.94</v>
      </c>
      <c r="S342">
        <v>9805</v>
      </c>
      <c r="T342">
        <f t="shared" si="33"/>
        <v>0</v>
      </c>
      <c r="U342" t="str">
        <f t="shared" si="34"/>
        <v>NL</v>
      </c>
      <c r="V342" t="str">
        <f t="shared" si="35"/>
        <v>2015</v>
      </c>
    </row>
    <row r="343" spans="1:22" hidden="1">
      <c r="A343" t="s">
        <v>906</v>
      </c>
      <c r="B343">
        <v>11</v>
      </c>
      <c r="C343">
        <v>0.95856891</v>
      </c>
      <c r="D343">
        <v>2.1640679999999999E-2</v>
      </c>
      <c r="E343">
        <v>0.91614872000000003</v>
      </c>
      <c r="F343">
        <v>1.0009891</v>
      </c>
      <c r="G343">
        <v>9805</v>
      </c>
      <c r="H343">
        <f t="shared" si="30"/>
        <v>0</v>
      </c>
      <c r="I343" t="str">
        <f t="shared" si="31"/>
        <v>NL</v>
      </c>
      <c r="J343" t="str">
        <f t="shared" si="32"/>
        <v>2015</v>
      </c>
      <c r="M343" t="s">
        <v>906</v>
      </c>
      <c r="N343">
        <v>11</v>
      </c>
      <c r="O343">
        <v>0.62423514999999996</v>
      </c>
      <c r="P343">
        <v>4.7324900000000003E-2</v>
      </c>
      <c r="Q343">
        <v>0.53146859000000002</v>
      </c>
      <c r="R343">
        <v>0.71700171000000001</v>
      </c>
      <c r="S343">
        <v>9805</v>
      </c>
      <c r="T343">
        <f t="shared" si="33"/>
        <v>0</v>
      </c>
      <c r="U343" t="str">
        <f t="shared" si="34"/>
        <v>NL</v>
      </c>
      <c r="V343" t="str">
        <f t="shared" si="35"/>
        <v>2015</v>
      </c>
    </row>
    <row r="344" spans="1:22" hidden="1">
      <c r="A344" t="s">
        <v>907</v>
      </c>
      <c r="B344">
        <v>0</v>
      </c>
      <c r="C344">
        <v>0.43257952</v>
      </c>
      <c r="D344">
        <v>7.4011499999999996E-3</v>
      </c>
      <c r="E344">
        <v>0.41807175000000002</v>
      </c>
      <c r="F344">
        <v>0.44708729000000003</v>
      </c>
      <c r="G344">
        <v>9805</v>
      </c>
      <c r="H344">
        <f t="shared" si="30"/>
        <v>1</v>
      </c>
      <c r="I344" t="str">
        <f t="shared" si="31"/>
        <v>NL</v>
      </c>
      <c r="J344" t="str">
        <f t="shared" si="32"/>
        <v>2015</v>
      </c>
      <c r="K344">
        <f>F344-C344</f>
        <v>1.4507770000000031E-2</v>
      </c>
      <c r="M344" t="s">
        <v>907</v>
      </c>
      <c r="N344">
        <v>0</v>
      </c>
      <c r="O344">
        <v>0.43257952</v>
      </c>
      <c r="P344">
        <v>7.4011499999999996E-3</v>
      </c>
      <c r="Q344">
        <v>0.41807175000000002</v>
      </c>
      <c r="R344">
        <v>0.44708729000000003</v>
      </c>
      <c r="S344">
        <v>9805</v>
      </c>
      <c r="T344">
        <f t="shared" si="33"/>
        <v>1</v>
      </c>
      <c r="U344" t="str">
        <f t="shared" si="34"/>
        <v>NL</v>
      </c>
      <c r="V344" t="str">
        <f t="shared" si="35"/>
        <v>2015</v>
      </c>
    </row>
    <row r="345" spans="1:22" hidden="1">
      <c r="A345" t="s">
        <v>908</v>
      </c>
      <c r="B345">
        <v>1</v>
      </c>
      <c r="C345">
        <v>0.38468279999999999</v>
      </c>
      <c r="D345">
        <v>6.888E-3</v>
      </c>
      <c r="E345">
        <v>0.37118090999999998</v>
      </c>
      <c r="F345">
        <v>0.39818469000000001</v>
      </c>
      <c r="G345">
        <v>9805</v>
      </c>
      <c r="H345">
        <f t="shared" si="30"/>
        <v>1</v>
      </c>
      <c r="I345" t="str">
        <f t="shared" si="31"/>
        <v>NL</v>
      </c>
      <c r="J345" t="str">
        <f t="shared" si="32"/>
        <v>2015</v>
      </c>
      <c r="K345">
        <f>F345-C345</f>
        <v>1.3501890000000016E-2</v>
      </c>
      <c r="M345" t="s">
        <v>908</v>
      </c>
      <c r="N345">
        <v>1</v>
      </c>
      <c r="O345">
        <v>0.38468279999999999</v>
      </c>
      <c r="P345">
        <v>6.888E-3</v>
      </c>
      <c r="Q345">
        <v>0.37118090999999998</v>
      </c>
      <c r="R345">
        <v>0.39818469000000001</v>
      </c>
      <c r="S345">
        <v>9805</v>
      </c>
      <c r="T345">
        <f t="shared" si="33"/>
        <v>1</v>
      </c>
      <c r="U345" t="str">
        <f t="shared" si="34"/>
        <v>NL</v>
      </c>
      <c r="V345" t="str">
        <f t="shared" si="35"/>
        <v>2015</v>
      </c>
    </row>
    <row r="346" spans="1:22">
      <c r="A346" t="s">
        <v>909</v>
      </c>
      <c r="B346">
        <v>20</v>
      </c>
      <c r="C346">
        <v>-4.7896719999999997E-2</v>
      </c>
      <c r="D346">
        <v>9.9599700000000003E-3</v>
      </c>
      <c r="E346">
        <v>-6.7420309999999997E-2</v>
      </c>
      <c r="F346">
        <v>-2.837313E-2</v>
      </c>
      <c r="G346">
        <v>9805</v>
      </c>
      <c r="H346">
        <f t="shared" si="30"/>
        <v>1</v>
      </c>
      <c r="I346" t="str">
        <f t="shared" si="31"/>
        <v>NL</v>
      </c>
      <c r="J346" t="str">
        <f t="shared" si="32"/>
        <v>2015</v>
      </c>
      <c r="K346">
        <f>F346-C346</f>
        <v>1.9523589999999997E-2</v>
      </c>
      <c r="M346" t="s">
        <v>909</v>
      </c>
      <c r="N346">
        <v>20</v>
      </c>
      <c r="O346">
        <v>-4.7896719999999997E-2</v>
      </c>
      <c r="P346">
        <v>9.9599700000000003E-3</v>
      </c>
      <c r="Q346">
        <v>-6.7420309999999997E-2</v>
      </c>
      <c r="R346">
        <v>-2.837313E-2</v>
      </c>
      <c r="S346">
        <v>9805</v>
      </c>
      <c r="T346">
        <f t="shared" si="33"/>
        <v>1</v>
      </c>
      <c r="U346" t="str">
        <f t="shared" si="34"/>
        <v>NL</v>
      </c>
      <c r="V346" t="str">
        <f t="shared" si="35"/>
        <v>2015</v>
      </c>
    </row>
    <row r="347" spans="1:22" hidden="1">
      <c r="A347" t="s">
        <v>910</v>
      </c>
      <c r="B347">
        <v>0</v>
      </c>
      <c r="C347">
        <v>36999.067000000003</v>
      </c>
      <c r="D347">
        <v>487.21960000000001</v>
      </c>
      <c r="E347">
        <v>36044.042999999998</v>
      </c>
      <c r="F347">
        <v>37954.089999999997</v>
      </c>
      <c r="G347">
        <v>12747</v>
      </c>
      <c r="H347">
        <f t="shared" si="30"/>
        <v>0</v>
      </c>
      <c r="I347" t="str">
        <f t="shared" si="31"/>
        <v>NL</v>
      </c>
      <c r="J347" t="str">
        <f t="shared" si="32"/>
        <v>2016</v>
      </c>
      <c r="M347" t="s">
        <v>910</v>
      </c>
      <c r="N347">
        <v>0</v>
      </c>
      <c r="O347">
        <v>24173.364000000001</v>
      </c>
      <c r="P347">
        <v>1805.0977</v>
      </c>
      <c r="Q347">
        <v>20635.101999999999</v>
      </c>
      <c r="R347">
        <v>27711.627</v>
      </c>
      <c r="S347">
        <v>12747</v>
      </c>
      <c r="T347">
        <f t="shared" si="33"/>
        <v>0</v>
      </c>
      <c r="U347" t="str">
        <f t="shared" si="34"/>
        <v>NL</v>
      </c>
      <c r="V347" t="str">
        <f t="shared" si="35"/>
        <v>2016</v>
      </c>
    </row>
    <row r="348" spans="1:22" hidden="1">
      <c r="A348" t="s">
        <v>911</v>
      </c>
      <c r="B348">
        <v>1</v>
      </c>
      <c r="C348">
        <v>38090.819000000003</v>
      </c>
      <c r="D348">
        <v>466.98595</v>
      </c>
      <c r="E348">
        <v>37175.455999999998</v>
      </c>
      <c r="F348">
        <v>39006.182000000001</v>
      </c>
      <c r="G348">
        <v>12747</v>
      </c>
      <c r="H348">
        <f t="shared" si="30"/>
        <v>0</v>
      </c>
      <c r="I348" t="str">
        <f t="shared" si="31"/>
        <v>NL</v>
      </c>
      <c r="J348" t="str">
        <f t="shared" si="32"/>
        <v>2016</v>
      </c>
      <c r="M348" t="s">
        <v>911</v>
      </c>
      <c r="N348">
        <v>1</v>
      </c>
      <c r="O348">
        <v>38090.819000000003</v>
      </c>
      <c r="P348">
        <v>466.98595</v>
      </c>
      <c r="Q348">
        <v>37175.455999999998</v>
      </c>
      <c r="R348">
        <v>39006.182000000001</v>
      </c>
      <c r="S348">
        <v>12747</v>
      </c>
      <c r="T348">
        <f t="shared" si="33"/>
        <v>0</v>
      </c>
      <c r="U348" t="str">
        <f t="shared" si="34"/>
        <v>NL</v>
      </c>
      <c r="V348" t="str">
        <f t="shared" si="35"/>
        <v>2016</v>
      </c>
    </row>
    <row r="349" spans="1:22" hidden="1">
      <c r="A349" t="s">
        <v>912</v>
      </c>
      <c r="B349">
        <v>10</v>
      </c>
      <c r="C349">
        <v>-1091.7523000000001</v>
      </c>
      <c r="D349">
        <v>660.63166000000001</v>
      </c>
      <c r="E349">
        <v>-2386.6895</v>
      </c>
      <c r="F349">
        <v>203.1849</v>
      </c>
      <c r="G349">
        <v>12747</v>
      </c>
      <c r="H349">
        <f t="shared" si="30"/>
        <v>0</v>
      </c>
      <c r="I349" t="str">
        <f t="shared" si="31"/>
        <v>NL</v>
      </c>
      <c r="J349" t="str">
        <f t="shared" si="32"/>
        <v>2016</v>
      </c>
      <c r="M349" t="s">
        <v>912</v>
      </c>
      <c r="N349">
        <v>10</v>
      </c>
      <c r="O349">
        <v>-13917.455</v>
      </c>
      <c r="P349">
        <v>1864.5250000000001</v>
      </c>
      <c r="Q349">
        <v>-17572.204000000002</v>
      </c>
      <c r="R349">
        <v>-10262.706</v>
      </c>
      <c r="S349">
        <v>12747</v>
      </c>
      <c r="T349">
        <f t="shared" si="33"/>
        <v>0</v>
      </c>
      <c r="U349" t="str">
        <f t="shared" si="34"/>
        <v>NL</v>
      </c>
      <c r="V349" t="str">
        <f t="shared" si="35"/>
        <v>2016</v>
      </c>
    </row>
    <row r="350" spans="1:22" hidden="1">
      <c r="A350" t="s">
        <v>913</v>
      </c>
      <c r="B350">
        <v>11</v>
      </c>
      <c r="C350">
        <v>0.97133818000000005</v>
      </c>
      <c r="D350">
        <v>1.7108000000000002E-2</v>
      </c>
      <c r="E350">
        <v>0.93780392999999995</v>
      </c>
      <c r="F350">
        <v>1.0048724</v>
      </c>
      <c r="G350">
        <v>12747</v>
      </c>
      <c r="H350">
        <f t="shared" si="30"/>
        <v>0</v>
      </c>
      <c r="I350" t="str">
        <f t="shared" si="31"/>
        <v>NL</v>
      </c>
      <c r="J350" t="str">
        <f t="shared" si="32"/>
        <v>2016</v>
      </c>
      <c r="M350" t="s">
        <v>913</v>
      </c>
      <c r="N350">
        <v>11</v>
      </c>
      <c r="O350">
        <v>0.63462443000000002</v>
      </c>
      <c r="P350">
        <v>4.8023749999999997E-2</v>
      </c>
      <c r="Q350">
        <v>0.54049066000000001</v>
      </c>
      <c r="R350">
        <v>0.72875820000000002</v>
      </c>
      <c r="S350">
        <v>12747</v>
      </c>
      <c r="T350">
        <f t="shared" si="33"/>
        <v>0</v>
      </c>
      <c r="U350" t="str">
        <f t="shared" si="34"/>
        <v>NL</v>
      </c>
      <c r="V350" t="str">
        <f t="shared" si="35"/>
        <v>2016</v>
      </c>
    </row>
    <row r="351" spans="1:22" hidden="1">
      <c r="A351" t="s">
        <v>914</v>
      </c>
      <c r="B351">
        <v>0</v>
      </c>
      <c r="C351">
        <v>0.41885654</v>
      </c>
      <c r="D351">
        <v>5.6545099999999997E-3</v>
      </c>
      <c r="E351">
        <v>0.40777285000000002</v>
      </c>
      <c r="F351">
        <v>0.42994021999999998</v>
      </c>
      <c r="G351">
        <v>12747</v>
      </c>
      <c r="H351">
        <f t="shared" si="30"/>
        <v>1</v>
      </c>
      <c r="I351" t="str">
        <f t="shared" si="31"/>
        <v>NL</v>
      </c>
      <c r="J351" t="str">
        <f t="shared" si="32"/>
        <v>2016</v>
      </c>
      <c r="K351">
        <f>F351-C351</f>
        <v>1.1083679999999985E-2</v>
      </c>
      <c r="M351" t="s">
        <v>914</v>
      </c>
      <c r="N351">
        <v>0</v>
      </c>
      <c r="O351">
        <v>0.41885654</v>
      </c>
      <c r="P351">
        <v>5.6545099999999997E-3</v>
      </c>
      <c r="Q351">
        <v>0.40777285000000002</v>
      </c>
      <c r="R351">
        <v>0.42994021999999998</v>
      </c>
      <c r="S351">
        <v>12747</v>
      </c>
      <c r="T351">
        <f t="shared" si="33"/>
        <v>1</v>
      </c>
      <c r="U351" t="str">
        <f t="shared" si="34"/>
        <v>NL</v>
      </c>
      <c r="V351" t="str">
        <f t="shared" si="35"/>
        <v>2016</v>
      </c>
    </row>
    <row r="352" spans="1:22" hidden="1">
      <c r="A352" t="s">
        <v>915</v>
      </c>
      <c r="B352">
        <v>1</v>
      </c>
      <c r="C352">
        <v>0.37496278</v>
      </c>
      <c r="D352">
        <v>5.3352599999999997E-3</v>
      </c>
      <c r="E352">
        <v>0.36450486999999998</v>
      </c>
      <c r="F352">
        <v>0.38542069000000001</v>
      </c>
      <c r="G352">
        <v>12747</v>
      </c>
      <c r="H352">
        <f t="shared" si="30"/>
        <v>1</v>
      </c>
      <c r="I352" t="str">
        <f t="shared" si="31"/>
        <v>NL</v>
      </c>
      <c r="J352" t="str">
        <f t="shared" si="32"/>
        <v>2016</v>
      </c>
      <c r="K352">
        <f>F352-C352</f>
        <v>1.0457910000000015E-2</v>
      </c>
      <c r="M352" t="s">
        <v>915</v>
      </c>
      <c r="N352">
        <v>1</v>
      </c>
      <c r="O352">
        <v>0.37496278</v>
      </c>
      <c r="P352">
        <v>5.3352599999999997E-3</v>
      </c>
      <c r="Q352">
        <v>0.36450486999999998</v>
      </c>
      <c r="R352">
        <v>0.38542069000000001</v>
      </c>
      <c r="S352">
        <v>12747</v>
      </c>
      <c r="T352">
        <f t="shared" si="33"/>
        <v>1</v>
      </c>
      <c r="U352" t="str">
        <f t="shared" si="34"/>
        <v>NL</v>
      </c>
      <c r="V352" t="str">
        <f t="shared" si="35"/>
        <v>2016</v>
      </c>
    </row>
    <row r="353" spans="1:22">
      <c r="A353" t="s">
        <v>916</v>
      </c>
      <c r="B353">
        <v>20</v>
      </c>
      <c r="C353">
        <v>-4.3893759999999997E-2</v>
      </c>
      <c r="D353">
        <v>7.6855200000000004E-3</v>
      </c>
      <c r="E353">
        <v>-5.8958530000000002E-2</v>
      </c>
      <c r="F353">
        <v>-2.8828980000000001E-2</v>
      </c>
      <c r="G353">
        <v>12747</v>
      </c>
      <c r="H353">
        <f t="shared" si="30"/>
        <v>1</v>
      </c>
      <c r="I353" t="str">
        <f t="shared" si="31"/>
        <v>NL</v>
      </c>
      <c r="J353" t="str">
        <f t="shared" si="32"/>
        <v>2016</v>
      </c>
      <c r="K353">
        <f>F353-C353</f>
        <v>1.5064779999999996E-2</v>
      </c>
      <c r="M353" t="s">
        <v>916</v>
      </c>
      <c r="N353">
        <v>20</v>
      </c>
      <c r="O353">
        <v>-4.3893759999999997E-2</v>
      </c>
      <c r="P353">
        <v>7.6855200000000004E-3</v>
      </c>
      <c r="Q353">
        <v>-5.8958530000000002E-2</v>
      </c>
      <c r="R353">
        <v>-2.8828980000000001E-2</v>
      </c>
      <c r="S353">
        <v>12747</v>
      </c>
      <c r="T353">
        <f t="shared" si="33"/>
        <v>1</v>
      </c>
      <c r="U353" t="str">
        <f t="shared" si="34"/>
        <v>NL</v>
      </c>
      <c r="V353" t="str">
        <f t="shared" si="35"/>
        <v>2016</v>
      </c>
    </row>
    <row r="354" spans="1:22" hidden="1">
      <c r="A354" t="s">
        <v>917</v>
      </c>
      <c r="B354">
        <v>0</v>
      </c>
      <c r="C354">
        <v>37018.358999999997</v>
      </c>
      <c r="D354">
        <v>482.01287000000002</v>
      </c>
      <c r="E354">
        <v>36073.544999999998</v>
      </c>
      <c r="F354">
        <v>37963.173000000003</v>
      </c>
      <c r="G354">
        <v>13327</v>
      </c>
      <c r="H354">
        <f t="shared" si="30"/>
        <v>0</v>
      </c>
      <c r="I354" t="str">
        <f t="shared" si="31"/>
        <v>NL</v>
      </c>
      <c r="J354" t="str">
        <f t="shared" si="32"/>
        <v>2017</v>
      </c>
      <c r="M354" t="s">
        <v>917</v>
      </c>
      <c r="N354">
        <v>0</v>
      </c>
      <c r="O354">
        <v>23878.080000000002</v>
      </c>
      <c r="P354">
        <v>1475.6234999999999</v>
      </c>
      <c r="Q354">
        <v>20985.648000000001</v>
      </c>
      <c r="R354">
        <v>26770.510999999999</v>
      </c>
      <c r="S354">
        <v>13327</v>
      </c>
      <c r="T354">
        <f t="shared" si="33"/>
        <v>0</v>
      </c>
      <c r="U354" t="str">
        <f t="shared" si="34"/>
        <v>NL</v>
      </c>
      <c r="V354" t="str">
        <f t="shared" si="35"/>
        <v>2017</v>
      </c>
    </row>
    <row r="355" spans="1:22" hidden="1">
      <c r="A355" t="s">
        <v>918</v>
      </c>
      <c r="B355">
        <v>1</v>
      </c>
      <c r="C355">
        <v>38625.760000000002</v>
      </c>
      <c r="D355">
        <v>558.94244000000003</v>
      </c>
      <c r="E355">
        <v>37530.154000000002</v>
      </c>
      <c r="F355">
        <v>39721.366999999998</v>
      </c>
      <c r="G355">
        <v>13327</v>
      </c>
      <c r="H355">
        <f t="shared" si="30"/>
        <v>0</v>
      </c>
      <c r="I355" t="str">
        <f t="shared" si="31"/>
        <v>NL</v>
      </c>
      <c r="J355" t="str">
        <f t="shared" si="32"/>
        <v>2017</v>
      </c>
      <c r="M355" t="s">
        <v>918</v>
      </c>
      <c r="N355">
        <v>1</v>
      </c>
      <c r="O355">
        <v>38625.760000000002</v>
      </c>
      <c r="P355">
        <v>558.94244000000003</v>
      </c>
      <c r="Q355">
        <v>37530.154000000002</v>
      </c>
      <c r="R355">
        <v>39721.366999999998</v>
      </c>
      <c r="S355">
        <v>13327</v>
      </c>
      <c r="T355">
        <f t="shared" si="33"/>
        <v>0</v>
      </c>
      <c r="U355" t="str">
        <f t="shared" si="34"/>
        <v>NL</v>
      </c>
      <c r="V355" t="str">
        <f t="shared" si="35"/>
        <v>2017</v>
      </c>
    </row>
    <row r="356" spans="1:22" hidden="1">
      <c r="A356" t="s">
        <v>919</v>
      </c>
      <c r="B356">
        <v>10</v>
      </c>
      <c r="C356">
        <v>-1607.4013</v>
      </c>
      <c r="D356">
        <v>723.31533999999999</v>
      </c>
      <c r="E356">
        <v>-3025.2021</v>
      </c>
      <c r="F356">
        <v>-189.60056</v>
      </c>
      <c r="G356">
        <v>13327</v>
      </c>
      <c r="H356">
        <f t="shared" si="30"/>
        <v>0</v>
      </c>
      <c r="I356" t="str">
        <f t="shared" si="31"/>
        <v>NL</v>
      </c>
      <c r="J356" t="str">
        <f t="shared" si="32"/>
        <v>2017</v>
      </c>
      <c r="M356" t="s">
        <v>919</v>
      </c>
      <c r="N356">
        <v>10</v>
      </c>
      <c r="O356">
        <v>-14747.681</v>
      </c>
      <c r="P356">
        <v>1577.9358</v>
      </c>
      <c r="Q356">
        <v>-17840.659</v>
      </c>
      <c r="R356">
        <v>-11654.703</v>
      </c>
      <c r="S356">
        <v>13327</v>
      </c>
      <c r="T356">
        <f t="shared" si="33"/>
        <v>0</v>
      </c>
      <c r="U356" t="str">
        <f t="shared" si="34"/>
        <v>NL</v>
      </c>
      <c r="V356" t="str">
        <f t="shared" si="35"/>
        <v>2017</v>
      </c>
    </row>
    <row r="357" spans="1:22" hidden="1">
      <c r="A357" t="s">
        <v>920</v>
      </c>
      <c r="B357">
        <v>11</v>
      </c>
      <c r="C357">
        <v>0.95838524999999997</v>
      </c>
      <c r="D357">
        <v>1.828136E-2</v>
      </c>
      <c r="E357">
        <v>0.92255120000000002</v>
      </c>
      <c r="F357">
        <v>0.99421930000000003</v>
      </c>
      <c r="G357">
        <v>13327</v>
      </c>
      <c r="H357">
        <f t="shared" si="30"/>
        <v>0</v>
      </c>
      <c r="I357" t="str">
        <f t="shared" si="31"/>
        <v>NL</v>
      </c>
      <c r="J357" t="str">
        <f t="shared" si="32"/>
        <v>2017</v>
      </c>
      <c r="M357" t="s">
        <v>920</v>
      </c>
      <c r="N357">
        <v>11</v>
      </c>
      <c r="O357">
        <v>0.61819053999999996</v>
      </c>
      <c r="P357">
        <v>3.9236479999999997E-2</v>
      </c>
      <c r="Q357">
        <v>0.54128147000000004</v>
      </c>
      <c r="R357">
        <v>0.69509960000000004</v>
      </c>
      <c r="S357">
        <v>13327</v>
      </c>
      <c r="T357">
        <f t="shared" si="33"/>
        <v>0</v>
      </c>
      <c r="U357" t="str">
        <f t="shared" si="34"/>
        <v>NL</v>
      </c>
      <c r="V357" t="str">
        <f t="shared" si="35"/>
        <v>2017</v>
      </c>
    </row>
    <row r="358" spans="1:22" hidden="1">
      <c r="A358" t="s">
        <v>921</v>
      </c>
      <c r="B358">
        <v>0</v>
      </c>
      <c r="C358">
        <v>0.42498005</v>
      </c>
      <c r="D358">
        <v>5.4585800000000002E-3</v>
      </c>
      <c r="E358">
        <v>0.41428047000000001</v>
      </c>
      <c r="F358">
        <v>0.43567963999999998</v>
      </c>
      <c r="G358">
        <v>13327</v>
      </c>
      <c r="H358">
        <f t="shared" si="30"/>
        <v>1</v>
      </c>
      <c r="I358" t="str">
        <f t="shared" si="31"/>
        <v>NL</v>
      </c>
      <c r="J358" t="str">
        <f t="shared" si="32"/>
        <v>2017</v>
      </c>
      <c r="K358">
        <f>F358-C358</f>
        <v>1.0699589999999981E-2</v>
      </c>
      <c r="M358" t="s">
        <v>921</v>
      </c>
      <c r="N358">
        <v>0</v>
      </c>
      <c r="O358">
        <v>0.42498005</v>
      </c>
      <c r="P358">
        <v>5.4585800000000002E-3</v>
      </c>
      <c r="Q358">
        <v>0.41428047000000001</v>
      </c>
      <c r="R358">
        <v>0.43567963999999998</v>
      </c>
      <c r="S358">
        <v>13327</v>
      </c>
      <c r="T358">
        <f t="shared" si="33"/>
        <v>1</v>
      </c>
      <c r="U358" t="str">
        <f t="shared" si="34"/>
        <v>NL</v>
      </c>
      <c r="V358" t="str">
        <f t="shared" si="35"/>
        <v>2017</v>
      </c>
    </row>
    <row r="359" spans="1:22" hidden="1">
      <c r="A359" t="s">
        <v>922</v>
      </c>
      <c r="B359">
        <v>1</v>
      </c>
      <c r="C359">
        <v>0.38117037999999998</v>
      </c>
      <c r="D359">
        <v>6.8106900000000003E-3</v>
      </c>
      <c r="E359">
        <v>0.36782046000000002</v>
      </c>
      <c r="F359">
        <v>0.39452030999999999</v>
      </c>
      <c r="G359">
        <v>13327</v>
      </c>
      <c r="H359">
        <f t="shared" si="30"/>
        <v>1</v>
      </c>
      <c r="I359" t="str">
        <f t="shared" si="31"/>
        <v>NL</v>
      </c>
      <c r="J359" t="str">
        <f t="shared" si="32"/>
        <v>2017</v>
      </c>
      <c r="K359">
        <f>F359-C359</f>
        <v>1.334993000000001E-2</v>
      </c>
      <c r="M359" t="s">
        <v>922</v>
      </c>
      <c r="N359">
        <v>1</v>
      </c>
      <c r="O359">
        <v>0.38117037999999998</v>
      </c>
      <c r="P359">
        <v>6.8106900000000003E-3</v>
      </c>
      <c r="Q359">
        <v>0.36782046000000002</v>
      </c>
      <c r="R359">
        <v>0.39452030999999999</v>
      </c>
      <c r="S359">
        <v>13327</v>
      </c>
      <c r="T359">
        <f t="shared" si="33"/>
        <v>1</v>
      </c>
      <c r="U359" t="str">
        <f t="shared" si="34"/>
        <v>NL</v>
      </c>
      <c r="V359" t="str">
        <f t="shared" si="35"/>
        <v>2017</v>
      </c>
    </row>
    <row r="360" spans="1:22">
      <c r="A360" t="s">
        <v>923</v>
      </c>
      <c r="B360">
        <v>20</v>
      </c>
      <c r="C360">
        <v>-4.3809670000000002E-2</v>
      </c>
      <c r="D360">
        <v>8.5969400000000008E-3</v>
      </c>
      <c r="E360">
        <v>-6.0660890000000002E-2</v>
      </c>
      <c r="F360">
        <v>-2.6958449999999998E-2</v>
      </c>
      <c r="G360">
        <v>13327</v>
      </c>
      <c r="H360">
        <f t="shared" si="30"/>
        <v>1</v>
      </c>
      <c r="I360" t="str">
        <f t="shared" si="31"/>
        <v>NL</v>
      </c>
      <c r="J360" t="str">
        <f t="shared" si="32"/>
        <v>2017</v>
      </c>
      <c r="K360">
        <f>F360-C360</f>
        <v>1.6851220000000004E-2</v>
      </c>
      <c r="M360" t="s">
        <v>923</v>
      </c>
      <c r="N360">
        <v>20</v>
      </c>
      <c r="O360">
        <v>-4.3809670000000002E-2</v>
      </c>
      <c r="P360">
        <v>8.5969400000000008E-3</v>
      </c>
      <c r="Q360">
        <v>-6.0660890000000002E-2</v>
      </c>
      <c r="R360">
        <v>-2.6958449999999998E-2</v>
      </c>
      <c r="S360">
        <v>13327</v>
      </c>
      <c r="T360">
        <f t="shared" si="33"/>
        <v>1</v>
      </c>
      <c r="U360" t="str">
        <f t="shared" si="34"/>
        <v>NL</v>
      </c>
      <c r="V360" t="str">
        <f t="shared" si="35"/>
        <v>2017</v>
      </c>
    </row>
    <row r="361" spans="1:22" hidden="1">
      <c r="A361" t="s">
        <v>924</v>
      </c>
      <c r="B361">
        <v>0</v>
      </c>
      <c r="C361">
        <v>38608.964</v>
      </c>
      <c r="D361">
        <v>437.73081999999999</v>
      </c>
      <c r="E361">
        <v>37750.856</v>
      </c>
      <c r="F361">
        <v>39467.072999999997</v>
      </c>
      <c r="G361">
        <v>6045</v>
      </c>
      <c r="H361">
        <f t="shared" si="30"/>
        <v>0</v>
      </c>
      <c r="I361" t="str">
        <f t="shared" si="31"/>
        <v>NO</v>
      </c>
      <c r="J361" t="str">
        <f t="shared" si="32"/>
        <v>2004</v>
      </c>
      <c r="M361" t="s">
        <v>924</v>
      </c>
      <c r="N361">
        <v>0</v>
      </c>
      <c r="O361">
        <v>38079.262000000002</v>
      </c>
      <c r="P361">
        <v>2186.8234000000002</v>
      </c>
      <c r="Q361">
        <v>33792.309000000001</v>
      </c>
      <c r="R361">
        <v>42366.216</v>
      </c>
      <c r="S361">
        <v>6045</v>
      </c>
      <c r="T361">
        <f t="shared" si="33"/>
        <v>0</v>
      </c>
      <c r="U361" t="str">
        <f t="shared" si="34"/>
        <v>NO</v>
      </c>
      <c r="V361" t="str">
        <f t="shared" si="35"/>
        <v>2004</v>
      </c>
    </row>
    <row r="362" spans="1:22" hidden="1">
      <c r="A362" t="s">
        <v>925</v>
      </c>
      <c r="B362">
        <v>1</v>
      </c>
      <c r="C362">
        <v>37246.540999999997</v>
      </c>
      <c r="D362">
        <v>426.96773999999999</v>
      </c>
      <c r="E362">
        <v>36409.531999999999</v>
      </c>
      <c r="F362">
        <v>38083.550000000003</v>
      </c>
      <c r="G362">
        <v>6045</v>
      </c>
      <c r="H362">
        <f t="shared" si="30"/>
        <v>0</v>
      </c>
      <c r="I362" t="str">
        <f t="shared" si="31"/>
        <v>NO</v>
      </c>
      <c r="J362" t="str">
        <f t="shared" si="32"/>
        <v>2004</v>
      </c>
      <c r="M362" t="s">
        <v>925</v>
      </c>
      <c r="N362">
        <v>1</v>
      </c>
      <c r="O362">
        <v>37246.540999999997</v>
      </c>
      <c r="P362">
        <v>426.96773999999999</v>
      </c>
      <c r="Q362">
        <v>36409.531999999999</v>
      </c>
      <c r="R362">
        <v>38083.550000000003</v>
      </c>
      <c r="S362">
        <v>6045</v>
      </c>
      <c r="T362">
        <f t="shared" si="33"/>
        <v>0</v>
      </c>
      <c r="U362" t="str">
        <f t="shared" si="34"/>
        <v>NO</v>
      </c>
      <c r="V362" t="str">
        <f t="shared" si="35"/>
        <v>2004</v>
      </c>
    </row>
    <row r="363" spans="1:22" hidden="1">
      <c r="A363" t="s">
        <v>926</v>
      </c>
      <c r="B363">
        <v>10</v>
      </c>
      <c r="C363">
        <v>1362.4232999999999</v>
      </c>
      <c r="D363">
        <v>604.67273999999998</v>
      </c>
      <c r="E363">
        <v>177.04917</v>
      </c>
      <c r="F363">
        <v>2547.7975000000001</v>
      </c>
      <c r="G363">
        <v>6045</v>
      </c>
      <c r="H363">
        <f t="shared" si="30"/>
        <v>0</v>
      </c>
      <c r="I363" t="str">
        <f t="shared" si="31"/>
        <v>NO</v>
      </c>
      <c r="J363" t="str">
        <f t="shared" si="32"/>
        <v>2004</v>
      </c>
      <c r="M363" t="s">
        <v>926</v>
      </c>
      <c r="N363">
        <v>10</v>
      </c>
      <c r="O363">
        <v>832.72118999999998</v>
      </c>
      <c r="P363">
        <v>2228.1152999999999</v>
      </c>
      <c r="Q363">
        <v>-3535.1792</v>
      </c>
      <c r="R363">
        <v>5200.6216000000004</v>
      </c>
      <c r="S363">
        <v>6045</v>
      </c>
      <c r="T363">
        <f t="shared" si="33"/>
        <v>0</v>
      </c>
      <c r="U363" t="str">
        <f t="shared" si="34"/>
        <v>NO</v>
      </c>
      <c r="V363" t="str">
        <f t="shared" si="35"/>
        <v>2004</v>
      </c>
    </row>
    <row r="364" spans="1:22" hidden="1">
      <c r="A364" t="s">
        <v>927</v>
      </c>
      <c r="B364">
        <v>11</v>
      </c>
      <c r="C364">
        <v>1.0365785000000001</v>
      </c>
      <c r="D364">
        <v>1.652648E-2</v>
      </c>
      <c r="E364">
        <v>1.0041807</v>
      </c>
      <c r="F364">
        <v>1.0689763000000001</v>
      </c>
      <c r="G364">
        <v>6045</v>
      </c>
      <c r="H364">
        <f t="shared" si="30"/>
        <v>0</v>
      </c>
      <c r="I364" t="str">
        <f t="shared" si="31"/>
        <v>NO</v>
      </c>
      <c r="J364" t="str">
        <f t="shared" si="32"/>
        <v>2004</v>
      </c>
      <c r="M364" t="s">
        <v>927</v>
      </c>
      <c r="N364">
        <v>11</v>
      </c>
      <c r="O364">
        <v>1.022357</v>
      </c>
      <c r="P364">
        <v>5.9870369999999999E-2</v>
      </c>
      <c r="Q364">
        <v>0.90498973000000005</v>
      </c>
      <c r="R364">
        <v>1.1397242999999999</v>
      </c>
      <c r="S364">
        <v>6045</v>
      </c>
      <c r="T364">
        <f t="shared" si="33"/>
        <v>0</v>
      </c>
      <c r="U364" t="str">
        <f t="shared" si="34"/>
        <v>NO</v>
      </c>
      <c r="V364" t="str">
        <f t="shared" si="35"/>
        <v>2004</v>
      </c>
    </row>
    <row r="365" spans="1:22" hidden="1">
      <c r="A365" t="s">
        <v>928</v>
      </c>
      <c r="B365">
        <v>0</v>
      </c>
      <c r="C365">
        <v>0.31878791000000001</v>
      </c>
      <c r="D365">
        <v>5.6891299999999997E-3</v>
      </c>
      <c r="E365">
        <v>0.30763519</v>
      </c>
      <c r="F365">
        <v>0.32994063000000001</v>
      </c>
      <c r="G365">
        <v>6045</v>
      </c>
      <c r="H365">
        <f t="shared" si="30"/>
        <v>1</v>
      </c>
      <c r="I365" t="str">
        <f t="shared" si="31"/>
        <v>NO</v>
      </c>
      <c r="J365" t="str">
        <f t="shared" si="32"/>
        <v>2004</v>
      </c>
      <c r="K365">
        <f>F365-C365</f>
        <v>1.1152720000000005E-2</v>
      </c>
      <c r="M365" t="s">
        <v>928</v>
      </c>
      <c r="N365">
        <v>0</v>
      </c>
      <c r="O365">
        <v>0.31878791000000001</v>
      </c>
      <c r="P365">
        <v>5.6891299999999997E-3</v>
      </c>
      <c r="Q365">
        <v>0.30763519</v>
      </c>
      <c r="R365">
        <v>0.32994063000000001</v>
      </c>
      <c r="S365">
        <v>6045</v>
      </c>
      <c r="T365">
        <f t="shared" si="33"/>
        <v>1</v>
      </c>
      <c r="U365" t="str">
        <f t="shared" si="34"/>
        <v>NO</v>
      </c>
      <c r="V365" t="str">
        <f t="shared" si="35"/>
        <v>2004</v>
      </c>
    </row>
    <row r="366" spans="1:22" hidden="1">
      <c r="A366" t="s">
        <v>929</v>
      </c>
      <c r="B366">
        <v>1</v>
      </c>
      <c r="C366">
        <v>0.30938987000000001</v>
      </c>
      <c r="D366">
        <v>5.7204200000000004E-3</v>
      </c>
      <c r="E366">
        <v>0.29817579999999999</v>
      </c>
      <c r="F366">
        <v>0.32060393999999998</v>
      </c>
      <c r="G366">
        <v>6045</v>
      </c>
      <c r="H366">
        <f t="shared" si="30"/>
        <v>1</v>
      </c>
      <c r="I366" t="str">
        <f t="shared" si="31"/>
        <v>NO</v>
      </c>
      <c r="J366" t="str">
        <f t="shared" si="32"/>
        <v>2004</v>
      </c>
      <c r="K366">
        <f>F366-C366</f>
        <v>1.1214069999999965E-2</v>
      </c>
      <c r="M366" t="s">
        <v>929</v>
      </c>
      <c r="N366">
        <v>1</v>
      </c>
      <c r="O366">
        <v>0.30938987000000001</v>
      </c>
      <c r="P366">
        <v>5.7204200000000004E-3</v>
      </c>
      <c r="Q366">
        <v>0.29817579999999999</v>
      </c>
      <c r="R366">
        <v>0.32060393999999998</v>
      </c>
      <c r="S366">
        <v>6045</v>
      </c>
      <c r="T366">
        <f t="shared" si="33"/>
        <v>1</v>
      </c>
      <c r="U366" t="str">
        <f t="shared" si="34"/>
        <v>NO</v>
      </c>
      <c r="V366" t="str">
        <f t="shared" si="35"/>
        <v>2004</v>
      </c>
    </row>
    <row r="367" spans="1:22">
      <c r="A367" t="s">
        <v>930</v>
      </c>
      <c r="B367">
        <v>20</v>
      </c>
      <c r="C367">
        <v>-9.3980399999999999E-3</v>
      </c>
      <c r="D367">
        <v>7.9810999999999997E-3</v>
      </c>
      <c r="E367">
        <v>-2.504383E-2</v>
      </c>
      <c r="F367">
        <v>6.2477599999999998E-3</v>
      </c>
      <c r="G367">
        <v>6045</v>
      </c>
      <c r="H367">
        <f t="shared" si="30"/>
        <v>1</v>
      </c>
      <c r="I367" t="str">
        <f t="shared" si="31"/>
        <v>NO</v>
      </c>
      <c r="J367" t="str">
        <f t="shared" si="32"/>
        <v>2004</v>
      </c>
      <c r="K367">
        <f>F367-C367</f>
        <v>1.5645800000000001E-2</v>
      </c>
      <c r="M367" t="s">
        <v>930</v>
      </c>
      <c r="N367">
        <v>20</v>
      </c>
      <c r="O367">
        <v>-9.3980399999999999E-3</v>
      </c>
      <c r="P367">
        <v>7.9810999999999997E-3</v>
      </c>
      <c r="Q367">
        <v>-2.504383E-2</v>
      </c>
      <c r="R367">
        <v>6.2477599999999998E-3</v>
      </c>
      <c r="S367">
        <v>6045</v>
      </c>
      <c r="T367">
        <f t="shared" si="33"/>
        <v>1</v>
      </c>
      <c r="U367" t="str">
        <f t="shared" si="34"/>
        <v>NO</v>
      </c>
      <c r="V367" t="str">
        <f t="shared" si="35"/>
        <v>2004</v>
      </c>
    </row>
    <row r="368" spans="1:22" hidden="1">
      <c r="A368" t="s">
        <v>931</v>
      </c>
      <c r="B368">
        <v>0</v>
      </c>
      <c r="C368">
        <v>37382.648000000001</v>
      </c>
      <c r="D368">
        <v>418.7484</v>
      </c>
      <c r="E368">
        <v>36561.750999999997</v>
      </c>
      <c r="F368">
        <v>38203.546000000002</v>
      </c>
      <c r="G368">
        <v>5990</v>
      </c>
      <c r="H368">
        <f t="shared" si="30"/>
        <v>0</v>
      </c>
      <c r="I368" t="str">
        <f t="shared" si="31"/>
        <v>NO</v>
      </c>
      <c r="J368" t="str">
        <f t="shared" si="32"/>
        <v>2005</v>
      </c>
      <c r="M368" t="s">
        <v>931</v>
      </c>
      <c r="N368">
        <v>0</v>
      </c>
      <c r="O368">
        <v>36996.921000000002</v>
      </c>
      <c r="P368">
        <v>1873.0434</v>
      </c>
      <c r="Q368">
        <v>33325.082000000002</v>
      </c>
      <c r="R368">
        <v>40668.760999999999</v>
      </c>
      <c r="S368">
        <v>5990</v>
      </c>
      <c r="T368">
        <f t="shared" si="33"/>
        <v>0</v>
      </c>
      <c r="U368" t="str">
        <f t="shared" si="34"/>
        <v>NO</v>
      </c>
      <c r="V368" t="str">
        <f t="shared" si="35"/>
        <v>2005</v>
      </c>
    </row>
    <row r="369" spans="1:22" hidden="1">
      <c r="A369" t="s">
        <v>932</v>
      </c>
      <c r="B369">
        <v>1</v>
      </c>
      <c r="C369">
        <v>35845.519</v>
      </c>
      <c r="D369">
        <v>421.22644000000003</v>
      </c>
      <c r="E369">
        <v>35019.764000000003</v>
      </c>
      <c r="F369">
        <v>36671.275000000001</v>
      </c>
      <c r="G369">
        <v>5990</v>
      </c>
      <c r="H369">
        <f t="shared" si="30"/>
        <v>0</v>
      </c>
      <c r="I369" t="str">
        <f t="shared" si="31"/>
        <v>NO</v>
      </c>
      <c r="J369" t="str">
        <f t="shared" si="32"/>
        <v>2005</v>
      </c>
      <c r="M369" t="s">
        <v>932</v>
      </c>
      <c r="N369">
        <v>1</v>
      </c>
      <c r="O369">
        <v>35845.519</v>
      </c>
      <c r="P369">
        <v>421.22644000000003</v>
      </c>
      <c r="Q369">
        <v>35019.764000000003</v>
      </c>
      <c r="R369">
        <v>36671.275000000001</v>
      </c>
      <c r="S369">
        <v>5990</v>
      </c>
      <c r="T369">
        <f t="shared" si="33"/>
        <v>0</v>
      </c>
      <c r="U369" t="str">
        <f t="shared" si="34"/>
        <v>NO</v>
      </c>
      <c r="V369" t="str">
        <f t="shared" si="35"/>
        <v>2005</v>
      </c>
    </row>
    <row r="370" spans="1:22" hidden="1">
      <c r="A370" t="s">
        <v>933</v>
      </c>
      <c r="B370">
        <v>10</v>
      </c>
      <c r="C370">
        <v>1537.1289999999999</v>
      </c>
      <c r="D370">
        <v>592.15965000000006</v>
      </c>
      <c r="E370">
        <v>376.28282000000002</v>
      </c>
      <c r="F370">
        <v>2697.9751000000001</v>
      </c>
      <c r="G370">
        <v>5990</v>
      </c>
      <c r="H370">
        <f t="shared" si="30"/>
        <v>0</v>
      </c>
      <c r="I370" t="str">
        <f t="shared" si="31"/>
        <v>NO</v>
      </c>
      <c r="J370" t="str">
        <f t="shared" si="32"/>
        <v>2005</v>
      </c>
      <c r="M370" t="s">
        <v>933</v>
      </c>
      <c r="N370">
        <v>10</v>
      </c>
      <c r="O370">
        <v>1151.402</v>
      </c>
      <c r="P370">
        <v>1919.8236999999999</v>
      </c>
      <c r="Q370">
        <v>-2612.1439</v>
      </c>
      <c r="R370">
        <v>4914.9477999999999</v>
      </c>
      <c r="S370">
        <v>5990</v>
      </c>
      <c r="T370">
        <f t="shared" si="33"/>
        <v>0</v>
      </c>
      <c r="U370" t="str">
        <f t="shared" si="34"/>
        <v>NO</v>
      </c>
      <c r="V370" t="str">
        <f t="shared" si="35"/>
        <v>2005</v>
      </c>
    </row>
    <row r="371" spans="1:22" hidden="1">
      <c r="A371" t="s">
        <v>934</v>
      </c>
      <c r="B371">
        <v>11</v>
      </c>
      <c r="C371">
        <v>1.0428820000000001</v>
      </c>
      <c r="D371">
        <v>1.6879829999999998E-2</v>
      </c>
      <c r="E371">
        <v>1.0097915</v>
      </c>
      <c r="F371">
        <v>1.0759726000000001</v>
      </c>
      <c r="G371">
        <v>5990</v>
      </c>
      <c r="H371">
        <f t="shared" si="30"/>
        <v>0</v>
      </c>
      <c r="I371" t="str">
        <f t="shared" si="31"/>
        <v>NO</v>
      </c>
      <c r="J371" t="str">
        <f t="shared" si="32"/>
        <v>2005</v>
      </c>
      <c r="M371" t="s">
        <v>934</v>
      </c>
      <c r="N371">
        <v>11</v>
      </c>
      <c r="O371">
        <v>1.0321212</v>
      </c>
      <c r="P371">
        <v>5.3642349999999998E-2</v>
      </c>
      <c r="Q371">
        <v>0.92696290999999997</v>
      </c>
      <c r="R371">
        <v>1.1372795</v>
      </c>
      <c r="S371">
        <v>5990</v>
      </c>
      <c r="T371">
        <f t="shared" si="33"/>
        <v>0</v>
      </c>
      <c r="U371" t="str">
        <f t="shared" si="34"/>
        <v>NO</v>
      </c>
      <c r="V371" t="str">
        <f t="shared" si="35"/>
        <v>2005</v>
      </c>
    </row>
    <row r="372" spans="1:22" hidden="1">
      <c r="A372" t="s">
        <v>935</v>
      </c>
      <c r="B372">
        <v>0</v>
      </c>
      <c r="C372">
        <v>0.32694645</v>
      </c>
      <c r="D372">
        <v>5.3524699999999998E-3</v>
      </c>
      <c r="E372">
        <v>0.31645368000000001</v>
      </c>
      <c r="F372">
        <v>0.33743920999999999</v>
      </c>
      <c r="G372">
        <v>5990</v>
      </c>
      <c r="H372">
        <f t="shared" si="30"/>
        <v>1</v>
      </c>
      <c r="I372" t="str">
        <f t="shared" si="31"/>
        <v>NO</v>
      </c>
      <c r="J372" t="str">
        <f t="shared" si="32"/>
        <v>2005</v>
      </c>
      <c r="K372">
        <f>F372-C372</f>
        <v>1.049275999999999E-2</v>
      </c>
      <c r="M372" t="s">
        <v>935</v>
      </c>
      <c r="N372">
        <v>0</v>
      </c>
      <c r="O372">
        <v>0.32694645</v>
      </c>
      <c r="P372">
        <v>5.3524699999999998E-3</v>
      </c>
      <c r="Q372">
        <v>0.31645368000000001</v>
      </c>
      <c r="R372">
        <v>0.33743920999999999</v>
      </c>
      <c r="S372">
        <v>5990</v>
      </c>
      <c r="T372">
        <f t="shared" si="33"/>
        <v>1</v>
      </c>
      <c r="U372" t="str">
        <f t="shared" si="34"/>
        <v>NO</v>
      </c>
      <c r="V372" t="str">
        <f t="shared" si="35"/>
        <v>2005</v>
      </c>
    </row>
    <row r="373" spans="1:22" hidden="1">
      <c r="A373" t="s">
        <v>936</v>
      </c>
      <c r="B373">
        <v>1</v>
      </c>
      <c r="C373">
        <v>0.31654859000000002</v>
      </c>
      <c r="D373">
        <v>5.9375699999999997E-3</v>
      </c>
      <c r="E373">
        <v>0.30490882000000002</v>
      </c>
      <c r="F373">
        <v>0.32818836000000001</v>
      </c>
      <c r="G373">
        <v>5990</v>
      </c>
      <c r="H373">
        <f t="shared" si="30"/>
        <v>1</v>
      </c>
      <c r="I373" t="str">
        <f t="shared" si="31"/>
        <v>NO</v>
      </c>
      <c r="J373" t="str">
        <f t="shared" si="32"/>
        <v>2005</v>
      </c>
      <c r="K373">
        <f>F373-C373</f>
        <v>1.1639769999999994E-2</v>
      </c>
      <c r="M373" t="s">
        <v>936</v>
      </c>
      <c r="N373">
        <v>1</v>
      </c>
      <c r="O373">
        <v>0.31654859000000002</v>
      </c>
      <c r="P373">
        <v>5.9375699999999997E-3</v>
      </c>
      <c r="Q373">
        <v>0.30490882000000002</v>
      </c>
      <c r="R373">
        <v>0.32818836000000001</v>
      </c>
      <c r="S373">
        <v>5990</v>
      </c>
      <c r="T373">
        <f t="shared" si="33"/>
        <v>1</v>
      </c>
      <c r="U373" t="str">
        <f t="shared" si="34"/>
        <v>NO</v>
      </c>
      <c r="V373" t="str">
        <f t="shared" si="35"/>
        <v>2005</v>
      </c>
    </row>
    <row r="374" spans="1:22">
      <c r="A374" t="s">
        <v>937</v>
      </c>
      <c r="B374">
        <v>20</v>
      </c>
      <c r="C374">
        <v>-1.039785E-2</v>
      </c>
      <c r="D374">
        <v>7.9429600000000006E-3</v>
      </c>
      <c r="E374">
        <v>-2.5968910000000001E-2</v>
      </c>
      <c r="F374">
        <v>5.1732000000000002E-3</v>
      </c>
      <c r="G374">
        <v>5990</v>
      </c>
      <c r="H374">
        <f t="shared" si="30"/>
        <v>1</v>
      </c>
      <c r="I374" t="str">
        <f t="shared" si="31"/>
        <v>NO</v>
      </c>
      <c r="J374" t="str">
        <f t="shared" si="32"/>
        <v>2005</v>
      </c>
      <c r="K374">
        <f>F374-C374</f>
        <v>1.5571049999999999E-2</v>
      </c>
      <c r="M374" t="s">
        <v>937</v>
      </c>
      <c r="N374">
        <v>20</v>
      </c>
      <c r="O374">
        <v>-1.039785E-2</v>
      </c>
      <c r="P374">
        <v>7.9429600000000006E-3</v>
      </c>
      <c r="Q374">
        <v>-2.5968910000000001E-2</v>
      </c>
      <c r="R374">
        <v>5.1732000000000002E-3</v>
      </c>
      <c r="S374">
        <v>5990</v>
      </c>
      <c r="T374">
        <f t="shared" si="33"/>
        <v>1</v>
      </c>
      <c r="U374" t="str">
        <f t="shared" si="34"/>
        <v>NO</v>
      </c>
      <c r="V374" t="str">
        <f t="shared" si="35"/>
        <v>2005</v>
      </c>
    </row>
    <row r="375" spans="1:22" hidden="1">
      <c r="A375" t="s">
        <v>938</v>
      </c>
      <c r="B375">
        <v>0</v>
      </c>
      <c r="C375">
        <v>38849.368999999999</v>
      </c>
      <c r="D375">
        <v>557.54345999999998</v>
      </c>
      <c r="E375">
        <v>37756.375</v>
      </c>
      <c r="F375">
        <v>39942.364000000001</v>
      </c>
      <c r="G375">
        <v>5764</v>
      </c>
      <c r="H375">
        <f t="shared" si="30"/>
        <v>0</v>
      </c>
      <c r="I375" t="str">
        <f t="shared" si="31"/>
        <v>NO</v>
      </c>
      <c r="J375" t="str">
        <f t="shared" si="32"/>
        <v>2006</v>
      </c>
      <c r="M375" t="s">
        <v>938</v>
      </c>
      <c r="N375">
        <v>0</v>
      </c>
      <c r="O375">
        <v>23987.078000000001</v>
      </c>
      <c r="P375">
        <v>2589.3317000000002</v>
      </c>
      <c r="Q375">
        <v>18911.014999999999</v>
      </c>
      <c r="R375">
        <v>29063.141</v>
      </c>
      <c r="S375">
        <v>5764</v>
      </c>
      <c r="T375">
        <f t="shared" si="33"/>
        <v>0</v>
      </c>
      <c r="U375" t="str">
        <f t="shared" si="34"/>
        <v>NO</v>
      </c>
      <c r="V375" t="str">
        <f t="shared" si="35"/>
        <v>2006</v>
      </c>
    </row>
    <row r="376" spans="1:22" hidden="1">
      <c r="A376" t="s">
        <v>939</v>
      </c>
      <c r="B376">
        <v>1</v>
      </c>
      <c r="C376">
        <v>39589.508000000002</v>
      </c>
      <c r="D376">
        <v>464.80043999999998</v>
      </c>
      <c r="E376">
        <v>38678.324000000001</v>
      </c>
      <c r="F376">
        <v>40500.690999999999</v>
      </c>
      <c r="G376">
        <v>5764</v>
      </c>
      <c r="H376">
        <f t="shared" si="30"/>
        <v>0</v>
      </c>
      <c r="I376" t="str">
        <f t="shared" si="31"/>
        <v>NO</v>
      </c>
      <c r="J376" t="str">
        <f t="shared" si="32"/>
        <v>2006</v>
      </c>
      <c r="M376" t="s">
        <v>939</v>
      </c>
      <c r="N376">
        <v>1</v>
      </c>
      <c r="O376">
        <v>39589.508000000002</v>
      </c>
      <c r="P376">
        <v>464.80043999999998</v>
      </c>
      <c r="Q376">
        <v>38678.324000000001</v>
      </c>
      <c r="R376">
        <v>40500.690999999999</v>
      </c>
      <c r="S376">
        <v>5764</v>
      </c>
      <c r="T376">
        <f t="shared" si="33"/>
        <v>0</v>
      </c>
      <c r="U376" t="str">
        <f t="shared" si="34"/>
        <v>NO</v>
      </c>
      <c r="V376" t="str">
        <f t="shared" si="35"/>
        <v>2006</v>
      </c>
    </row>
    <row r="377" spans="1:22" hidden="1">
      <c r="A377" t="s">
        <v>940</v>
      </c>
      <c r="B377">
        <v>10</v>
      </c>
      <c r="C377">
        <v>-740.13869</v>
      </c>
      <c r="D377">
        <v>729.65350000000001</v>
      </c>
      <c r="E377">
        <v>-2170.5336000000002</v>
      </c>
      <c r="F377">
        <v>690.25625000000002</v>
      </c>
      <c r="G377">
        <v>5764</v>
      </c>
      <c r="H377">
        <f t="shared" si="30"/>
        <v>0</v>
      </c>
      <c r="I377" t="str">
        <f t="shared" si="31"/>
        <v>NO</v>
      </c>
      <c r="J377" t="str">
        <f t="shared" si="32"/>
        <v>2006</v>
      </c>
      <c r="M377" t="s">
        <v>940</v>
      </c>
      <c r="N377">
        <v>10</v>
      </c>
      <c r="O377">
        <v>-15602.43</v>
      </c>
      <c r="P377">
        <v>2630.7181999999998</v>
      </c>
      <c r="Q377">
        <v>-20759.626</v>
      </c>
      <c r="R377">
        <v>-10445.234</v>
      </c>
      <c r="S377">
        <v>5764</v>
      </c>
      <c r="T377">
        <f t="shared" si="33"/>
        <v>0</v>
      </c>
      <c r="U377" t="str">
        <f t="shared" si="34"/>
        <v>NO</v>
      </c>
      <c r="V377" t="str">
        <f t="shared" si="35"/>
        <v>2006</v>
      </c>
    </row>
    <row r="378" spans="1:22" hidden="1">
      <c r="A378" t="s">
        <v>941</v>
      </c>
      <c r="B378">
        <v>11</v>
      </c>
      <c r="C378">
        <v>0.98130468000000004</v>
      </c>
      <c r="D378">
        <v>1.8289650000000001E-2</v>
      </c>
      <c r="E378">
        <v>0.94545009999999996</v>
      </c>
      <c r="F378">
        <v>1.0171593000000001</v>
      </c>
      <c r="G378">
        <v>5764</v>
      </c>
      <c r="H378">
        <f t="shared" si="30"/>
        <v>0</v>
      </c>
      <c r="I378" t="str">
        <f t="shared" si="31"/>
        <v>NO</v>
      </c>
      <c r="J378" t="str">
        <f t="shared" si="32"/>
        <v>2006</v>
      </c>
      <c r="M378" t="s">
        <v>941</v>
      </c>
      <c r="N378">
        <v>11</v>
      </c>
      <c r="O378">
        <v>0.60589483</v>
      </c>
      <c r="P378">
        <v>6.5790199999999993E-2</v>
      </c>
      <c r="Q378">
        <v>0.47692134000000003</v>
      </c>
      <c r="R378">
        <v>0.73486832999999996</v>
      </c>
      <c r="S378">
        <v>5764</v>
      </c>
      <c r="T378">
        <f t="shared" si="33"/>
        <v>0</v>
      </c>
      <c r="U378" t="str">
        <f t="shared" si="34"/>
        <v>NO</v>
      </c>
      <c r="V378" t="str">
        <f t="shared" si="35"/>
        <v>2006</v>
      </c>
    </row>
    <row r="379" spans="1:22" hidden="1">
      <c r="A379" t="s">
        <v>942</v>
      </c>
      <c r="B379">
        <v>0</v>
      </c>
      <c r="C379">
        <v>0.37062819000000002</v>
      </c>
      <c r="D379">
        <v>7.0183399999999996E-3</v>
      </c>
      <c r="E379">
        <v>0.35686960000000001</v>
      </c>
      <c r="F379">
        <v>0.38438677999999998</v>
      </c>
      <c r="G379">
        <v>5764</v>
      </c>
      <c r="H379">
        <f t="shared" si="30"/>
        <v>1</v>
      </c>
      <c r="I379" t="str">
        <f t="shared" si="31"/>
        <v>NO</v>
      </c>
      <c r="J379" t="str">
        <f t="shared" si="32"/>
        <v>2006</v>
      </c>
      <c r="K379">
        <f>F379-C379</f>
        <v>1.3758589999999959E-2</v>
      </c>
      <c r="M379" t="s">
        <v>942</v>
      </c>
      <c r="N379">
        <v>0</v>
      </c>
      <c r="O379">
        <v>0.37062819000000002</v>
      </c>
      <c r="P379">
        <v>7.0183399999999996E-3</v>
      </c>
      <c r="Q379">
        <v>0.35686960000000001</v>
      </c>
      <c r="R379">
        <v>0.38438677999999998</v>
      </c>
      <c r="S379">
        <v>5764</v>
      </c>
      <c r="T379">
        <f t="shared" si="33"/>
        <v>1</v>
      </c>
      <c r="U379" t="str">
        <f t="shared" si="34"/>
        <v>NO</v>
      </c>
      <c r="V379" t="str">
        <f t="shared" si="35"/>
        <v>2006</v>
      </c>
    </row>
    <row r="380" spans="1:22" hidden="1">
      <c r="A380" t="s">
        <v>943</v>
      </c>
      <c r="B380">
        <v>1</v>
      </c>
      <c r="C380">
        <v>0.31858951000000002</v>
      </c>
      <c r="D380">
        <v>5.9320600000000003E-3</v>
      </c>
      <c r="E380">
        <v>0.30696044</v>
      </c>
      <c r="F380">
        <v>0.33021856999999999</v>
      </c>
      <c r="G380">
        <v>5764</v>
      </c>
      <c r="H380">
        <f t="shared" si="30"/>
        <v>1</v>
      </c>
      <c r="I380" t="str">
        <f t="shared" si="31"/>
        <v>NO</v>
      </c>
      <c r="J380" t="str">
        <f t="shared" si="32"/>
        <v>2006</v>
      </c>
      <c r="K380">
        <f>F380-C380</f>
        <v>1.1629059999999969E-2</v>
      </c>
      <c r="M380" t="s">
        <v>943</v>
      </c>
      <c r="N380">
        <v>1</v>
      </c>
      <c r="O380">
        <v>0.31858951000000002</v>
      </c>
      <c r="P380">
        <v>5.9320600000000003E-3</v>
      </c>
      <c r="Q380">
        <v>0.30696044</v>
      </c>
      <c r="R380">
        <v>0.33021856999999999</v>
      </c>
      <c r="S380">
        <v>5764</v>
      </c>
      <c r="T380">
        <f t="shared" si="33"/>
        <v>1</v>
      </c>
      <c r="U380" t="str">
        <f t="shared" si="34"/>
        <v>NO</v>
      </c>
      <c r="V380" t="str">
        <f t="shared" si="35"/>
        <v>2006</v>
      </c>
    </row>
    <row r="381" spans="1:22">
      <c r="A381" t="s">
        <v>944</v>
      </c>
      <c r="B381">
        <v>20</v>
      </c>
      <c r="C381">
        <v>-5.2038689999999999E-2</v>
      </c>
      <c r="D381">
        <v>9.1545600000000008E-3</v>
      </c>
      <c r="E381">
        <v>-6.9985049999999993E-2</v>
      </c>
      <c r="F381">
        <v>-3.4092320000000002E-2</v>
      </c>
      <c r="G381">
        <v>5764</v>
      </c>
      <c r="H381">
        <f t="shared" si="30"/>
        <v>1</v>
      </c>
      <c r="I381" t="str">
        <f t="shared" si="31"/>
        <v>NO</v>
      </c>
      <c r="J381" t="str">
        <f t="shared" si="32"/>
        <v>2006</v>
      </c>
      <c r="K381">
        <f>F381-C381</f>
        <v>1.7946369999999996E-2</v>
      </c>
      <c r="M381" t="s">
        <v>944</v>
      </c>
      <c r="N381">
        <v>20</v>
      </c>
      <c r="O381">
        <v>-5.2038689999999999E-2</v>
      </c>
      <c r="P381">
        <v>9.1545600000000008E-3</v>
      </c>
      <c r="Q381">
        <v>-6.9985049999999993E-2</v>
      </c>
      <c r="R381">
        <v>-3.4092320000000002E-2</v>
      </c>
      <c r="S381">
        <v>5764</v>
      </c>
      <c r="T381">
        <f t="shared" si="33"/>
        <v>1</v>
      </c>
      <c r="U381" t="str">
        <f t="shared" si="34"/>
        <v>NO</v>
      </c>
      <c r="V381" t="str">
        <f t="shared" si="35"/>
        <v>2006</v>
      </c>
    </row>
    <row r="382" spans="1:22" hidden="1">
      <c r="A382" t="s">
        <v>945</v>
      </c>
      <c r="B382">
        <v>0</v>
      </c>
      <c r="C382">
        <v>42610.394999999997</v>
      </c>
      <c r="D382">
        <v>541.03285000000005</v>
      </c>
      <c r="E382">
        <v>41549.777000000002</v>
      </c>
      <c r="F382">
        <v>43671.014000000003</v>
      </c>
      <c r="G382">
        <v>6012</v>
      </c>
      <c r="H382">
        <f t="shared" si="30"/>
        <v>0</v>
      </c>
      <c r="I382" t="str">
        <f t="shared" si="31"/>
        <v>NO</v>
      </c>
      <c r="J382" t="str">
        <f t="shared" si="32"/>
        <v>2007</v>
      </c>
      <c r="M382" t="s">
        <v>945</v>
      </c>
      <c r="N382">
        <v>0</v>
      </c>
      <c r="O382">
        <v>24978.982</v>
      </c>
      <c r="P382">
        <v>2415.4895999999999</v>
      </c>
      <c r="Q382">
        <v>20243.756000000001</v>
      </c>
      <c r="R382">
        <v>29714.207999999999</v>
      </c>
      <c r="S382">
        <v>6012</v>
      </c>
      <c r="T382">
        <f t="shared" si="33"/>
        <v>0</v>
      </c>
      <c r="U382" t="str">
        <f t="shared" si="34"/>
        <v>NO</v>
      </c>
      <c r="V382" t="str">
        <f t="shared" si="35"/>
        <v>2007</v>
      </c>
    </row>
    <row r="383" spans="1:22" hidden="1">
      <c r="A383" t="s">
        <v>946</v>
      </c>
      <c r="B383">
        <v>1</v>
      </c>
      <c r="C383">
        <v>42027.31</v>
      </c>
      <c r="D383">
        <v>548.58882000000006</v>
      </c>
      <c r="E383">
        <v>40951.879000000001</v>
      </c>
      <c r="F383">
        <v>43102.741000000002</v>
      </c>
      <c r="G383">
        <v>6012</v>
      </c>
      <c r="H383">
        <f t="shared" si="30"/>
        <v>0</v>
      </c>
      <c r="I383" t="str">
        <f t="shared" si="31"/>
        <v>NO</v>
      </c>
      <c r="J383" t="str">
        <f t="shared" si="32"/>
        <v>2007</v>
      </c>
      <c r="M383" t="s">
        <v>946</v>
      </c>
      <c r="N383">
        <v>1</v>
      </c>
      <c r="O383">
        <v>42027.31</v>
      </c>
      <c r="P383">
        <v>548.58882000000006</v>
      </c>
      <c r="Q383">
        <v>40951.879000000001</v>
      </c>
      <c r="R383">
        <v>43102.741000000002</v>
      </c>
      <c r="S383">
        <v>6012</v>
      </c>
      <c r="T383">
        <f t="shared" si="33"/>
        <v>0</v>
      </c>
      <c r="U383" t="str">
        <f t="shared" si="34"/>
        <v>NO</v>
      </c>
      <c r="V383" t="str">
        <f t="shared" si="35"/>
        <v>2007</v>
      </c>
    </row>
    <row r="384" spans="1:22" hidden="1">
      <c r="A384" t="s">
        <v>947</v>
      </c>
      <c r="B384">
        <v>10</v>
      </c>
      <c r="C384">
        <v>583.08563000000004</v>
      </c>
      <c r="D384">
        <v>774.99869999999999</v>
      </c>
      <c r="E384">
        <v>-936.18976999999995</v>
      </c>
      <c r="F384">
        <v>2102.3609999999999</v>
      </c>
      <c r="G384">
        <v>6012</v>
      </c>
      <c r="H384">
        <f t="shared" si="30"/>
        <v>0</v>
      </c>
      <c r="I384" t="str">
        <f t="shared" si="31"/>
        <v>NO</v>
      </c>
      <c r="J384" t="str">
        <f t="shared" si="32"/>
        <v>2007</v>
      </c>
      <c r="M384" t="s">
        <v>947</v>
      </c>
      <c r="N384">
        <v>10</v>
      </c>
      <c r="O384">
        <v>-17048.328000000001</v>
      </c>
      <c r="P384">
        <v>2477.0021999999999</v>
      </c>
      <c r="Q384">
        <v>-21904.141</v>
      </c>
      <c r="R384">
        <v>-12192.514999999999</v>
      </c>
      <c r="S384">
        <v>6012</v>
      </c>
      <c r="T384">
        <f t="shared" si="33"/>
        <v>0</v>
      </c>
      <c r="U384" t="str">
        <f t="shared" si="34"/>
        <v>NO</v>
      </c>
      <c r="V384" t="str">
        <f t="shared" si="35"/>
        <v>2007</v>
      </c>
    </row>
    <row r="385" spans="1:22" hidden="1">
      <c r="A385" t="s">
        <v>948</v>
      </c>
      <c r="B385">
        <v>11</v>
      </c>
      <c r="C385">
        <v>1.0138739999999999</v>
      </c>
      <c r="D385">
        <v>1.857046E-2</v>
      </c>
      <c r="E385">
        <v>0.97746920000000004</v>
      </c>
      <c r="F385">
        <v>1.0502787</v>
      </c>
      <c r="G385">
        <v>6012</v>
      </c>
      <c r="H385">
        <f t="shared" si="30"/>
        <v>0</v>
      </c>
      <c r="I385" t="str">
        <f t="shared" si="31"/>
        <v>NO</v>
      </c>
      <c r="J385" t="str">
        <f t="shared" si="32"/>
        <v>2007</v>
      </c>
      <c r="M385" t="s">
        <v>948</v>
      </c>
      <c r="N385">
        <v>11</v>
      </c>
      <c r="O385">
        <v>0.59435119000000003</v>
      </c>
      <c r="P385">
        <v>5.7995539999999998E-2</v>
      </c>
      <c r="Q385">
        <v>0.48065913999999998</v>
      </c>
      <c r="R385">
        <v>0.70804325000000001</v>
      </c>
      <c r="S385">
        <v>6012</v>
      </c>
      <c r="T385">
        <f t="shared" si="33"/>
        <v>0</v>
      </c>
      <c r="U385" t="str">
        <f t="shared" si="34"/>
        <v>NO</v>
      </c>
      <c r="V385" t="str">
        <f t="shared" si="35"/>
        <v>2007</v>
      </c>
    </row>
    <row r="386" spans="1:22" hidden="1">
      <c r="A386" t="s">
        <v>949</v>
      </c>
      <c r="B386">
        <v>0</v>
      </c>
      <c r="C386">
        <v>0.34824160999999998</v>
      </c>
      <c r="D386">
        <v>5.9637099999999997E-3</v>
      </c>
      <c r="E386">
        <v>0.33655058999999998</v>
      </c>
      <c r="F386">
        <v>0.35993262999999998</v>
      </c>
      <c r="G386">
        <v>6012</v>
      </c>
      <c r="H386">
        <f t="shared" si="30"/>
        <v>1</v>
      </c>
      <c r="I386" t="str">
        <f t="shared" si="31"/>
        <v>NO</v>
      </c>
      <c r="J386" t="str">
        <f t="shared" si="32"/>
        <v>2007</v>
      </c>
      <c r="K386">
        <f>F386-C386</f>
        <v>1.1691019999999996E-2</v>
      </c>
      <c r="M386" t="s">
        <v>949</v>
      </c>
      <c r="N386">
        <v>0</v>
      </c>
      <c r="O386">
        <v>0.34824160999999998</v>
      </c>
      <c r="P386">
        <v>5.9637099999999997E-3</v>
      </c>
      <c r="Q386">
        <v>0.33655058999999998</v>
      </c>
      <c r="R386">
        <v>0.35993262999999998</v>
      </c>
      <c r="S386">
        <v>6012</v>
      </c>
      <c r="T386">
        <f t="shared" si="33"/>
        <v>1</v>
      </c>
      <c r="U386" t="str">
        <f t="shared" si="34"/>
        <v>NO</v>
      </c>
      <c r="V386" t="str">
        <f t="shared" si="35"/>
        <v>2007</v>
      </c>
    </row>
    <row r="387" spans="1:22" hidden="1">
      <c r="A387" t="s">
        <v>950</v>
      </c>
      <c r="B387">
        <v>1</v>
      </c>
      <c r="C387">
        <v>0.32831851000000001</v>
      </c>
      <c r="D387">
        <v>6.9813399999999999E-3</v>
      </c>
      <c r="E387">
        <v>0.31463258999999999</v>
      </c>
      <c r="F387">
        <v>0.34200444000000002</v>
      </c>
      <c r="G387">
        <v>6012</v>
      </c>
      <c r="H387">
        <f t="shared" si="30"/>
        <v>1</v>
      </c>
      <c r="I387" t="str">
        <f t="shared" si="31"/>
        <v>NO</v>
      </c>
      <c r="J387" t="str">
        <f t="shared" si="32"/>
        <v>2007</v>
      </c>
      <c r="K387">
        <f>F387-C387</f>
        <v>1.3685930000000013E-2</v>
      </c>
      <c r="M387" t="s">
        <v>950</v>
      </c>
      <c r="N387">
        <v>1</v>
      </c>
      <c r="O387">
        <v>0.32831851000000001</v>
      </c>
      <c r="P387">
        <v>6.9813399999999999E-3</v>
      </c>
      <c r="Q387">
        <v>0.31463258999999999</v>
      </c>
      <c r="R387">
        <v>0.34200444000000002</v>
      </c>
      <c r="S387">
        <v>6012</v>
      </c>
      <c r="T387">
        <f t="shared" si="33"/>
        <v>1</v>
      </c>
      <c r="U387" t="str">
        <f t="shared" si="34"/>
        <v>NO</v>
      </c>
      <c r="V387" t="str">
        <f t="shared" si="35"/>
        <v>2007</v>
      </c>
    </row>
    <row r="388" spans="1:22">
      <c r="A388" t="s">
        <v>951</v>
      </c>
      <c r="B388">
        <v>20</v>
      </c>
      <c r="C388">
        <v>-1.9923099999999999E-2</v>
      </c>
      <c r="D388">
        <v>9.1154400000000007E-3</v>
      </c>
      <c r="E388">
        <v>-3.7792630000000001E-2</v>
      </c>
      <c r="F388">
        <v>-2.0535699999999998E-3</v>
      </c>
      <c r="G388">
        <v>6012</v>
      </c>
      <c r="H388">
        <f t="shared" si="30"/>
        <v>1</v>
      </c>
      <c r="I388" t="str">
        <f t="shared" si="31"/>
        <v>NO</v>
      </c>
      <c r="J388" t="str">
        <f t="shared" si="32"/>
        <v>2007</v>
      </c>
      <c r="K388">
        <f>F388-C388</f>
        <v>1.7869529999999998E-2</v>
      </c>
      <c r="M388" t="s">
        <v>951</v>
      </c>
      <c r="N388">
        <v>20</v>
      </c>
      <c r="O388">
        <v>-1.9923099999999999E-2</v>
      </c>
      <c r="P388">
        <v>9.1154400000000007E-3</v>
      </c>
      <c r="Q388">
        <v>-3.7792630000000001E-2</v>
      </c>
      <c r="R388">
        <v>-2.0535699999999998E-3</v>
      </c>
      <c r="S388">
        <v>6012</v>
      </c>
      <c r="T388">
        <f t="shared" si="33"/>
        <v>1</v>
      </c>
      <c r="U388" t="str">
        <f t="shared" si="34"/>
        <v>NO</v>
      </c>
      <c r="V388" t="str">
        <f t="shared" si="35"/>
        <v>2007</v>
      </c>
    </row>
    <row r="389" spans="1:22" hidden="1">
      <c r="A389" t="s">
        <v>952</v>
      </c>
      <c r="B389">
        <v>0</v>
      </c>
      <c r="C389">
        <v>46672.258999999998</v>
      </c>
      <c r="D389">
        <v>694.00793999999996</v>
      </c>
      <c r="E389">
        <v>45311.731</v>
      </c>
      <c r="F389">
        <v>48032.786</v>
      </c>
      <c r="G389">
        <v>5552</v>
      </c>
      <c r="H389">
        <f t="shared" ref="H389:H452" si="36">IFERROR(IF(FIND(H$2, A389)&gt;0,1,0), 0)</f>
        <v>0</v>
      </c>
      <c r="I389" t="str">
        <f t="shared" ref="I389:I452" si="37">LEFT(A389,2)</f>
        <v>NO</v>
      </c>
      <c r="J389" t="str">
        <f t="shared" ref="J389:J452" si="38">RIGHT(LEFT(A389,7), 4)</f>
        <v>2008</v>
      </c>
      <c r="M389" t="s">
        <v>952</v>
      </c>
      <c r="N389">
        <v>0</v>
      </c>
      <c r="O389">
        <v>28318.097000000002</v>
      </c>
      <c r="P389">
        <v>2357.2887999999998</v>
      </c>
      <c r="Q389">
        <v>23696.887999999999</v>
      </c>
      <c r="R389">
        <v>32939.305999999997</v>
      </c>
      <c r="S389">
        <v>5552</v>
      </c>
      <c r="T389">
        <f t="shared" ref="T389:T452" si="39">IFERROR(IF(FIND(T$2, M389)&gt;0,1,0), 0)</f>
        <v>0</v>
      </c>
      <c r="U389" t="str">
        <f t="shared" ref="U389:U452" si="40">LEFT(M389,2)</f>
        <v>NO</v>
      </c>
      <c r="V389" t="str">
        <f t="shared" ref="V389:V452" si="41">RIGHT(LEFT(M389,7), 4)</f>
        <v>2008</v>
      </c>
    </row>
    <row r="390" spans="1:22" hidden="1">
      <c r="A390" t="s">
        <v>953</v>
      </c>
      <c r="B390">
        <v>1</v>
      </c>
      <c r="C390">
        <v>46202.54</v>
      </c>
      <c r="D390">
        <v>1056.3541</v>
      </c>
      <c r="E390">
        <v>44131.671999999999</v>
      </c>
      <c r="F390">
        <v>48273.406999999999</v>
      </c>
      <c r="G390">
        <v>5552</v>
      </c>
      <c r="H390">
        <f t="shared" si="36"/>
        <v>0</v>
      </c>
      <c r="I390" t="str">
        <f t="shared" si="37"/>
        <v>NO</v>
      </c>
      <c r="J390" t="str">
        <f t="shared" si="38"/>
        <v>2008</v>
      </c>
      <c r="M390" t="s">
        <v>953</v>
      </c>
      <c r="N390">
        <v>1</v>
      </c>
      <c r="O390">
        <v>46202.54</v>
      </c>
      <c r="P390">
        <v>1056.3541</v>
      </c>
      <c r="Q390">
        <v>44131.671999999999</v>
      </c>
      <c r="R390">
        <v>48273.406999999999</v>
      </c>
      <c r="S390">
        <v>5552</v>
      </c>
      <c r="T390">
        <f t="shared" si="39"/>
        <v>0</v>
      </c>
      <c r="U390" t="str">
        <f t="shared" si="40"/>
        <v>NO</v>
      </c>
      <c r="V390" t="str">
        <f t="shared" si="41"/>
        <v>2008</v>
      </c>
    </row>
    <row r="391" spans="1:22" hidden="1">
      <c r="A391" t="s">
        <v>954</v>
      </c>
      <c r="B391">
        <v>10</v>
      </c>
      <c r="C391">
        <v>469.71856000000002</v>
      </c>
      <c r="D391">
        <v>1265.6296</v>
      </c>
      <c r="E391">
        <v>-2011.4108000000001</v>
      </c>
      <c r="F391">
        <v>2950.8479000000002</v>
      </c>
      <c r="G391">
        <v>5552</v>
      </c>
      <c r="H391">
        <f t="shared" si="36"/>
        <v>0</v>
      </c>
      <c r="I391" t="str">
        <f t="shared" si="37"/>
        <v>NO</v>
      </c>
      <c r="J391" t="str">
        <f t="shared" si="38"/>
        <v>2008</v>
      </c>
      <c r="M391" t="s">
        <v>954</v>
      </c>
      <c r="N391">
        <v>10</v>
      </c>
      <c r="O391">
        <v>-17884.442999999999</v>
      </c>
      <c r="P391">
        <v>2583.1559000000002</v>
      </c>
      <c r="Q391">
        <v>-22948.438999999998</v>
      </c>
      <c r="R391">
        <v>-12820.446</v>
      </c>
      <c r="S391">
        <v>5552</v>
      </c>
      <c r="T391">
        <f t="shared" si="39"/>
        <v>0</v>
      </c>
      <c r="U391" t="str">
        <f t="shared" si="40"/>
        <v>NO</v>
      </c>
      <c r="V391" t="str">
        <f t="shared" si="41"/>
        <v>2008</v>
      </c>
    </row>
    <row r="392" spans="1:22" hidden="1">
      <c r="A392" t="s">
        <v>955</v>
      </c>
      <c r="B392">
        <v>11</v>
      </c>
      <c r="C392">
        <v>1.0101665</v>
      </c>
      <c r="D392">
        <v>2.7587750000000001E-2</v>
      </c>
      <c r="E392">
        <v>0.95608371999999997</v>
      </c>
      <c r="F392">
        <v>1.0642493</v>
      </c>
      <c r="G392">
        <v>5552</v>
      </c>
      <c r="H392">
        <f t="shared" si="36"/>
        <v>0</v>
      </c>
      <c r="I392" t="str">
        <f t="shared" si="37"/>
        <v>NO</v>
      </c>
      <c r="J392" t="str">
        <f t="shared" si="38"/>
        <v>2008</v>
      </c>
      <c r="M392" t="s">
        <v>955</v>
      </c>
      <c r="N392">
        <v>11</v>
      </c>
      <c r="O392">
        <v>0.61291213</v>
      </c>
      <c r="P392">
        <v>5.2910230000000003E-2</v>
      </c>
      <c r="Q392">
        <v>0.50918737999999997</v>
      </c>
      <c r="R392">
        <v>0.71663688000000003</v>
      </c>
      <c r="S392">
        <v>5552</v>
      </c>
      <c r="T392">
        <f t="shared" si="39"/>
        <v>0</v>
      </c>
      <c r="U392" t="str">
        <f t="shared" si="40"/>
        <v>NO</v>
      </c>
      <c r="V392" t="str">
        <f t="shared" si="41"/>
        <v>2008</v>
      </c>
    </row>
    <row r="393" spans="1:22" hidden="1">
      <c r="A393" t="s">
        <v>956</v>
      </c>
      <c r="B393">
        <v>0</v>
      </c>
      <c r="C393">
        <v>0.34306565</v>
      </c>
      <c r="D393">
        <v>7.7634599999999998E-3</v>
      </c>
      <c r="E393">
        <v>0.32784622000000002</v>
      </c>
      <c r="F393">
        <v>0.35828506999999998</v>
      </c>
      <c r="G393">
        <v>5552</v>
      </c>
      <c r="H393">
        <f t="shared" si="36"/>
        <v>1</v>
      </c>
      <c r="I393" t="str">
        <f t="shared" si="37"/>
        <v>NO</v>
      </c>
      <c r="J393" t="str">
        <f t="shared" si="38"/>
        <v>2008</v>
      </c>
      <c r="K393">
        <f>F393-C393</f>
        <v>1.5219419999999984E-2</v>
      </c>
      <c r="M393" t="s">
        <v>956</v>
      </c>
      <c r="N393">
        <v>0</v>
      </c>
      <c r="O393">
        <v>0.34306565</v>
      </c>
      <c r="P393">
        <v>7.7634599999999998E-3</v>
      </c>
      <c r="Q393">
        <v>0.32784622000000002</v>
      </c>
      <c r="R393">
        <v>0.35828506999999998</v>
      </c>
      <c r="S393">
        <v>5552</v>
      </c>
      <c r="T393">
        <f t="shared" si="39"/>
        <v>1</v>
      </c>
      <c r="U393" t="str">
        <f t="shared" si="40"/>
        <v>NO</v>
      </c>
      <c r="V393" t="str">
        <f t="shared" si="41"/>
        <v>2008</v>
      </c>
    </row>
    <row r="394" spans="1:22" hidden="1">
      <c r="A394" t="s">
        <v>957</v>
      </c>
      <c r="B394">
        <v>1</v>
      </c>
      <c r="C394">
        <v>0.34097212999999998</v>
      </c>
      <c r="D394">
        <v>1.4004010000000001E-2</v>
      </c>
      <c r="E394">
        <v>0.31351878999999999</v>
      </c>
      <c r="F394">
        <v>0.36842546999999998</v>
      </c>
      <c r="G394">
        <v>5552</v>
      </c>
      <c r="H394">
        <f t="shared" si="36"/>
        <v>1</v>
      </c>
      <c r="I394" t="str">
        <f t="shared" si="37"/>
        <v>NO</v>
      </c>
      <c r="J394" t="str">
        <f t="shared" si="38"/>
        <v>2008</v>
      </c>
      <c r="K394">
        <f>F394-C394</f>
        <v>2.7453339999999993E-2</v>
      </c>
      <c r="M394" t="s">
        <v>957</v>
      </c>
      <c r="N394">
        <v>1</v>
      </c>
      <c r="O394">
        <v>0.34097212999999998</v>
      </c>
      <c r="P394">
        <v>1.4004010000000001E-2</v>
      </c>
      <c r="Q394">
        <v>0.31351878999999999</v>
      </c>
      <c r="R394">
        <v>0.36842546999999998</v>
      </c>
      <c r="S394">
        <v>5552</v>
      </c>
      <c r="T394">
        <f t="shared" si="39"/>
        <v>1</v>
      </c>
      <c r="U394" t="str">
        <f t="shared" si="40"/>
        <v>NO</v>
      </c>
      <c r="V394" t="str">
        <f t="shared" si="41"/>
        <v>2008</v>
      </c>
    </row>
    <row r="395" spans="1:22">
      <c r="A395" t="s">
        <v>958</v>
      </c>
      <c r="B395">
        <v>20</v>
      </c>
      <c r="C395">
        <v>-2.0935200000000002E-3</v>
      </c>
      <c r="D395">
        <v>1.6059569999999999E-2</v>
      </c>
      <c r="E395">
        <v>-3.3576559999999998E-2</v>
      </c>
      <c r="F395">
        <v>2.9389519999999999E-2</v>
      </c>
      <c r="G395">
        <v>5552</v>
      </c>
      <c r="H395">
        <f t="shared" si="36"/>
        <v>1</v>
      </c>
      <c r="I395" t="str">
        <f t="shared" si="37"/>
        <v>NO</v>
      </c>
      <c r="J395" t="str">
        <f t="shared" si="38"/>
        <v>2008</v>
      </c>
      <c r="K395">
        <f>F395-C395</f>
        <v>3.1483039999999997E-2</v>
      </c>
      <c r="M395" t="s">
        <v>958</v>
      </c>
      <c r="N395">
        <v>20</v>
      </c>
      <c r="O395">
        <v>-2.0935200000000002E-3</v>
      </c>
      <c r="P395">
        <v>1.6059569999999999E-2</v>
      </c>
      <c r="Q395">
        <v>-3.3576559999999998E-2</v>
      </c>
      <c r="R395">
        <v>2.9389519999999999E-2</v>
      </c>
      <c r="S395">
        <v>5552</v>
      </c>
      <c r="T395">
        <f t="shared" si="39"/>
        <v>1</v>
      </c>
      <c r="U395" t="str">
        <f t="shared" si="40"/>
        <v>NO</v>
      </c>
      <c r="V395" t="str">
        <f t="shared" si="41"/>
        <v>2008</v>
      </c>
    </row>
    <row r="396" spans="1:22" hidden="1">
      <c r="A396" t="s">
        <v>959</v>
      </c>
      <c r="B396">
        <v>0</v>
      </c>
      <c r="C396">
        <v>48291.743000000002</v>
      </c>
      <c r="D396">
        <v>630.20704999999998</v>
      </c>
      <c r="E396">
        <v>47056.284</v>
      </c>
      <c r="F396">
        <v>49527.201000000001</v>
      </c>
      <c r="G396">
        <v>5429</v>
      </c>
      <c r="H396">
        <f t="shared" si="36"/>
        <v>0</v>
      </c>
      <c r="I396" t="str">
        <f t="shared" si="37"/>
        <v>NO</v>
      </c>
      <c r="J396" t="str">
        <f t="shared" si="38"/>
        <v>2009</v>
      </c>
      <c r="M396" t="s">
        <v>959</v>
      </c>
      <c r="N396">
        <v>0</v>
      </c>
      <c r="O396">
        <v>28038.133000000002</v>
      </c>
      <c r="P396">
        <v>2931.9065000000001</v>
      </c>
      <c r="Q396">
        <v>22290.42</v>
      </c>
      <c r="R396">
        <v>33785.845000000001</v>
      </c>
      <c r="S396">
        <v>5429</v>
      </c>
      <c r="T396">
        <f t="shared" si="39"/>
        <v>0</v>
      </c>
      <c r="U396" t="str">
        <f t="shared" si="40"/>
        <v>NO</v>
      </c>
      <c r="V396" t="str">
        <f t="shared" si="41"/>
        <v>2009</v>
      </c>
    </row>
    <row r="397" spans="1:22" hidden="1">
      <c r="A397" t="s">
        <v>960</v>
      </c>
      <c r="B397">
        <v>1</v>
      </c>
      <c r="C397">
        <v>47989.427000000003</v>
      </c>
      <c r="D397">
        <v>729.79160000000002</v>
      </c>
      <c r="E397">
        <v>46558.743000000002</v>
      </c>
      <c r="F397">
        <v>49420.110999999997</v>
      </c>
      <c r="G397">
        <v>5429</v>
      </c>
      <c r="H397">
        <f t="shared" si="36"/>
        <v>0</v>
      </c>
      <c r="I397" t="str">
        <f t="shared" si="37"/>
        <v>NO</v>
      </c>
      <c r="J397" t="str">
        <f t="shared" si="38"/>
        <v>2009</v>
      </c>
      <c r="M397" t="s">
        <v>960</v>
      </c>
      <c r="N397">
        <v>1</v>
      </c>
      <c r="O397">
        <v>47989.427000000003</v>
      </c>
      <c r="P397">
        <v>729.79160000000002</v>
      </c>
      <c r="Q397">
        <v>46558.743000000002</v>
      </c>
      <c r="R397">
        <v>49420.110999999997</v>
      </c>
      <c r="S397">
        <v>5429</v>
      </c>
      <c r="T397">
        <f t="shared" si="39"/>
        <v>0</v>
      </c>
      <c r="U397" t="str">
        <f t="shared" si="40"/>
        <v>NO</v>
      </c>
      <c r="V397" t="str">
        <f t="shared" si="41"/>
        <v>2009</v>
      </c>
    </row>
    <row r="398" spans="1:22" hidden="1">
      <c r="A398" t="s">
        <v>961</v>
      </c>
      <c r="B398">
        <v>10</v>
      </c>
      <c r="C398">
        <v>302.31551000000002</v>
      </c>
      <c r="D398">
        <v>970.65662999999995</v>
      </c>
      <c r="E398">
        <v>-1600.5608</v>
      </c>
      <c r="F398">
        <v>2205.1918000000001</v>
      </c>
      <c r="G398">
        <v>5429</v>
      </c>
      <c r="H398">
        <f t="shared" si="36"/>
        <v>0</v>
      </c>
      <c r="I398" t="str">
        <f t="shared" si="37"/>
        <v>NO</v>
      </c>
      <c r="J398" t="str">
        <f t="shared" si="38"/>
        <v>2009</v>
      </c>
      <c r="M398" t="s">
        <v>961</v>
      </c>
      <c r="N398">
        <v>10</v>
      </c>
      <c r="O398">
        <v>-19951.294000000002</v>
      </c>
      <c r="P398">
        <v>3021.3692000000001</v>
      </c>
      <c r="Q398">
        <v>-25874.388999999999</v>
      </c>
      <c r="R398">
        <v>-14028.199000000001</v>
      </c>
      <c r="S398">
        <v>5429</v>
      </c>
      <c r="T398">
        <f t="shared" si="39"/>
        <v>0</v>
      </c>
      <c r="U398" t="str">
        <f t="shared" si="40"/>
        <v>NO</v>
      </c>
      <c r="V398" t="str">
        <f t="shared" si="41"/>
        <v>2009</v>
      </c>
    </row>
    <row r="399" spans="1:22" hidden="1">
      <c r="A399" t="s">
        <v>962</v>
      </c>
      <c r="B399">
        <v>11</v>
      </c>
      <c r="C399">
        <v>1.0062996</v>
      </c>
      <c r="D399">
        <v>2.029943E-2</v>
      </c>
      <c r="E399">
        <v>0.96650460000000005</v>
      </c>
      <c r="F399">
        <v>1.0460947</v>
      </c>
      <c r="G399">
        <v>5429</v>
      </c>
      <c r="H399">
        <f t="shared" si="36"/>
        <v>0</v>
      </c>
      <c r="I399" t="str">
        <f t="shared" si="37"/>
        <v>NO</v>
      </c>
      <c r="J399" t="str">
        <f t="shared" si="38"/>
        <v>2009</v>
      </c>
      <c r="M399" t="s">
        <v>962</v>
      </c>
      <c r="N399">
        <v>11</v>
      </c>
      <c r="O399">
        <v>0.58425645999999998</v>
      </c>
      <c r="P399">
        <v>6.1737529999999999E-2</v>
      </c>
      <c r="Q399">
        <v>0.46322614000000001</v>
      </c>
      <c r="R399">
        <v>0.70528678</v>
      </c>
      <c r="S399">
        <v>5429</v>
      </c>
      <c r="T399">
        <f t="shared" si="39"/>
        <v>0</v>
      </c>
      <c r="U399" t="str">
        <f t="shared" si="40"/>
        <v>NO</v>
      </c>
      <c r="V399" t="str">
        <f t="shared" si="41"/>
        <v>2009</v>
      </c>
    </row>
    <row r="400" spans="1:22" hidden="1">
      <c r="A400" t="s">
        <v>963</v>
      </c>
      <c r="B400">
        <v>0</v>
      </c>
      <c r="C400">
        <v>0.33521720999999999</v>
      </c>
      <c r="D400">
        <v>6.3506600000000002E-3</v>
      </c>
      <c r="E400">
        <v>0.32276737999999999</v>
      </c>
      <c r="F400">
        <v>0.34766703999999998</v>
      </c>
      <c r="G400">
        <v>5429</v>
      </c>
      <c r="H400">
        <f t="shared" si="36"/>
        <v>1</v>
      </c>
      <c r="I400" t="str">
        <f t="shared" si="37"/>
        <v>NO</v>
      </c>
      <c r="J400" t="str">
        <f t="shared" si="38"/>
        <v>2009</v>
      </c>
      <c r="K400">
        <f>F400-C400</f>
        <v>1.2449829999999995E-2</v>
      </c>
      <c r="M400" t="s">
        <v>963</v>
      </c>
      <c r="N400">
        <v>0</v>
      </c>
      <c r="O400">
        <v>0.33521720999999999</v>
      </c>
      <c r="P400">
        <v>6.3506600000000002E-3</v>
      </c>
      <c r="Q400">
        <v>0.32276737999999999</v>
      </c>
      <c r="R400">
        <v>0.34766703999999998</v>
      </c>
      <c r="S400">
        <v>5429</v>
      </c>
      <c r="T400">
        <f t="shared" si="39"/>
        <v>1</v>
      </c>
      <c r="U400" t="str">
        <f t="shared" si="40"/>
        <v>NO</v>
      </c>
      <c r="V400" t="str">
        <f t="shared" si="41"/>
        <v>2009</v>
      </c>
    </row>
    <row r="401" spans="1:22" hidden="1">
      <c r="A401" t="s">
        <v>964</v>
      </c>
      <c r="B401">
        <v>1</v>
      </c>
      <c r="C401">
        <v>0.33193527</v>
      </c>
      <c r="D401">
        <v>8.4409900000000006E-3</v>
      </c>
      <c r="E401">
        <v>0.31538754000000002</v>
      </c>
      <c r="F401">
        <v>0.34848298999999999</v>
      </c>
      <c r="G401">
        <v>5429</v>
      </c>
      <c r="H401">
        <f t="shared" si="36"/>
        <v>1</v>
      </c>
      <c r="I401" t="str">
        <f t="shared" si="37"/>
        <v>NO</v>
      </c>
      <c r="J401" t="str">
        <f t="shared" si="38"/>
        <v>2009</v>
      </c>
      <c r="K401">
        <f>F401-C401</f>
        <v>1.6547719999999988E-2</v>
      </c>
      <c r="M401" t="s">
        <v>964</v>
      </c>
      <c r="N401">
        <v>1</v>
      </c>
      <c r="O401">
        <v>0.33193527</v>
      </c>
      <c r="P401">
        <v>8.4409900000000006E-3</v>
      </c>
      <c r="Q401">
        <v>0.31538754000000002</v>
      </c>
      <c r="R401">
        <v>0.34848298999999999</v>
      </c>
      <c r="S401">
        <v>5429</v>
      </c>
      <c r="T401">
        <f t="shared" si="39"/>
        <v>1</v>
      </c>
      <c r="U401" t="str">
        <f t="shared" si="40"/>
        <v>NO</v>
      </c>
      <c r="V401" t="str">
        <f t="shared" si="41"/>
        <v>2009</v>
      </c>
    </row>
    <row r="402" spans="1:22">
      <c r="A402" t="s">
        <v>965</v>
      </c>
      <c r="B402">
        <v>20</v>
      </c>
      <c r="C402">
        <v>-3.2819400000000001E-3</v>
      </c>
      <c r="D402">
        <v>1.034857E-2</v>
      </c>
      <c r="E402">
        <v>-2.356929E-2</v>
      </c>
      <c r="F402">
        <v>1.7005409999999999E-2</v>
      </c>
      <c r="G402">
        <v>5429</v>
      </c>
      <c r="H402">
        <f t="shared" si="36"/>
        <v>1</v>
      </c>
      <c r="I402" t="str">
        <f t="shared" si="37"/>
        <v>NO</v>
      </c>
      <c r="J402" t="str">
        <f t="shared" si="38"/>
        <v>2009</v>
      </c>
      <c r="K402">
        <f>F402-C402</f>
        <v>2.0287349999999999E-2</v>
      </c>
      <c r="M402" t="s">
        <v>965</v>
      </c>
      <c r="N402">
        <v>20</v>
      </c>
      <c r="O402">
        <v>-3.2819400000000001E-3</v>
      </c>
      <c r="P402">
        <v>1.034857E-2</v>
      </c>
      <c r="Q402">
        <v>-2.356929E-2</v>
      </c>
      <c r="R402">
        <v>1.7005409999999999E-2</v>
      </c>
      <c r="S402">
        <v>5429</v>
      </c>
      <c r="T402">
        <f t="shared" si="39"/>
        <v>1</v>
      </c>
      <c r="U402" t="str">
        <f t="shared" si="40"/>
        <v>NO</v>
      </c>
      <c r="V402" t="str">
        <f t="shared" si="41"/>
        <v>2009</v>
      </c>
    </row>
    <row r="403" spans="1:22" hidden="1">
      <c r="A403" t="s">
        <v>966</v>
      </c>
      <c r="B403">
        <v>0</v>
      </c>
      <c r="C403">
        <v>46106.684000000001</v>
      </c>
      <c r="D403">
        <v>659.21450000000004</v>
      </c>
      <c r="E403">
        <v>44814.347999999998</v>
      </c>
      <c r="F403">
        <v>47399.02</v>
      </c>
      <c r="G403">
        <v>5226</v>
      </c>
      <c r="H403">
        <f t="shared" si="36"/>
        <v>0</v>
      </c>
      <c r="I403" t="str">
        <f t="shared" si="37"/>
        <v>NO</v>
      </c>
      <c r="J403" t="str">
        <f t="shared" si="38"/>
        <v>2010</v>
      </c>
      <c r="M403" t="s">
        <v>966</v>
      </c>
      <c r="N403">
        <v>0</v>
      </c>
      <c r="O403">
        <v>28446.409</v>
      </c>
      <c r="P403">
        <v>2234.6644000000001</v>
      </c>
      <c r="Q403">
        <v>24065.531999999999</v>
      </c>
      <c r="R403">
        <v>32827.285000000003</v>
      </c>
      <c r="S403">
        <v>5226</v>
      </c>
      <c r="T403">
        <f t="shared" si="39"/>
        <v>0</v>
      </c>
      <c r="U403" t="str">
        <f t="shared" si="40"/>
        <v>NO</v>
      </c>
      <c r="V403" t="str">
        <f t="shared" si="41"/>
        <v>2010</v>
      </c>
    </row>
    <row r="404" spans="1:22" hidden="1">
      <c r="A404" t="s">
        <v>967</v>
      </c>
      <c r="B404">
        <v>1</v>
      </c>
      <c r="C404">
        <v>47537.769</v>
      </c>
      <c r="D404">
        <v>633.62973999999997</v>
      </c>
      <c r="E404">
        <v>46295.59</v>
      </c>
      <c r="F404">
        <v>48779.947999999997</v>
      </c>
      <c r="G404">
        <v>5226</v>
      </c>
      <c r="H404">
        <f t="shared" si="36"/>
        <v>0</v>
      </c>
      <c r="I404" t="str">
        <f t="shared" si="37"/>
        <v>NO</v>
      </c>
      <c r="J404" t="str">
        <f t="shared" si="38"/>
        <v>2010</v>
      </c>
      <c r="M404" t="s">
        <v>967</v>
      </c>
      <c r="N404">
        <v>1</v>
      </c>
      <c r="O404">
        <v>47537.769</v>
      </c>
      <c r="P404">
        <v>633.62973999999997</v>
      </c>
      <c r="Q404">
        <v>46295.59</v>
      </c>
      <c r="R404">
        <v>48779.947999999997</v>
      </c>
      <c r="S404">
        <v>5226</v>
      </c>
      <c r="T404">
        <f t="shared" si="39"/>
        <v>0</v>
      </c>
      <c r="U404" t="str">
        <f t="shared" si="40"/>
        <v>NO</v>
      </c>
      <c r="V404" t="str">
        <f t="shared" si="41"/>
        <v>2010</v>
      </c>
    </row>
    <row r="405" spans="1:22" hidden="1">
      <c r="A405" t="s">
        <v>968</v>
      </c>
      <c r="B405">
        <v>10</v>
      </c>
      <c r="C405">
        <v>-1431.0844999999999</v>
      </c>
      <c r="D405">
        <v>916.34784999999999</v>
      </c>
      <c r="E405">
        <v>-3227.5093999999999</v>
      </c>
      <c r="F405">
        <v>365.34032000000002</v>
      </c>
      <c r="G405">
        <v>5226</v>
      </c>
      <c r="H405">
        <f t="shared" si="36"/>
        <v>0</v>
      </c>
      <c r="I405" t="str">
        <f t="shared" si="37"/>
        <v>NO</v>
      </c>
      <c r="J405" t="str">
        <f t="shared" si="38"/>
        <v>2010</v>
      </c>
      <c r="M405" t="s">
        <v>968</v>
      </c>
      <c r="N405">
        <v>10</v>
      </c>
      <c r="O405">
        <v>-19091.36</v>
      </c>
      <c r="P405">
        <v>2322.7595000000001</v>
      </c>
      <c r="Q405">
        <v>-23644.94</v>
      </c>
      <c r="R405">
        <v>-14537.781000000001</v>
      </c>
      <c r="S405">
        <v>5226</v>
      </c>
      <c r="T405">
        <f t="shared" si="39"/>
        <v>0</v>
      </c>
      <c r="U405" t="str">
        <f t="shared" si="40"/>
        <v>NO</v>
      </c>
      <c r="V405" t="str">
        <f t="shared" si="41"/>
        <v>2010</v>
      </c>
    </row>
    <row r="406" spans="1:22" hidden="1">
      <c r="A406" t="s">
        <v>969</v>
      </c>
      <c r="B406">
        <v>11</v>
      </c>
      <c r="C406">
        <v>0.96989583999999995</v>
      </c>
      <c r="D406">
        <v>1.8999680000000001E-2</v>
      </c>
      <c r="E406">
        <v>0.93264851999999998</v>
      </c>
      <c r="F406">
        <v>1.0071432</v>
      </c>
      <c r="G406">
        <v>5226</v>
      </c>
      <c r="H406">
        <f t="shared" si="36"/>
        <v>0</v>
      </c>
      <c r="I406" t="str">
        <f t="shared" si="37"/>
        <v>NO</v>
      </c>
      <c r="J406" t="str">
        <f t="shared" si="38"/>
        <v>2010</v>
      </c>
      <c r="M406" t="s">
        <v>969</v>
      </c>
      <c r="N406">
        <v>11</v>
      </c>
      <c r="O406">
        <v>0.59839595999999995</v>
      </c>
      <c r="P406">
        <v>4.768004E-2</v>
      </c>
      <c r="Q406">
        <v>0.50492314000000005</v>
      </c>
      <c r="R406">
        <v>0.69186877000000002</v>
      </c>
      <c r="S406">
        <v>5226</v>
      </c>
      <c r="T406">
        <f t="shared" si="39"/>
        <v>0</v>
      </c>
      <c r="U406" t="str">
        <f t="shared" si="40"/>
        <v>NO</v>
      </c>
      <c r="V406" t="str">
        <f t="shared" si="41"/>
        <v>2010</v>
      </c>
    </row>
    <row r="407" spans="1:22" hidden="1">
      <c r="A407" t="s">
        <v>970</v>
      </c>
      <c r="B407">
        <v>0</v>
      </c>
      <c r="C407">
        <v>0.34668221999999999</v>
      </c>
      <c r="D407">
        <v>7.2648599999999997E-3</v>
      </c>
      <c r="E407">
        <v>0.33244005999999998</v>
      </c>
      <c r="F407">
        <v>0.36092438999999998</v>
      </c>
      <c r="G407">
        <v>5226</v>
      </c>
      <c r="H407">
        <f t="shared" si="36"/>
        <v>1</v>
      </c>
      <c r="I407" t="str">
        <f t="shared" si="37"/>
        <v>NO</v>
      </c>
      <c r="J407" t="str">
        <f t="shared" si="38"/>
        <v>2010</v>
      </c>
      <c r="K407">
        <f>F407-C407</f>
        <v>1.4242169999999998E-2</v>
      </c>
      <c r="M407" t="s">
        <v>970</v>
      </c>
      <c r="N407">
        <v>0</v>
      </c>
      <c r="O407">
        <v>0.34668221999999999</v>
      </c>
      <c r="P407">
        <v>7.2648599999999997E-3</v>
      </c>
      <c r="Q407">
        <v>0.33244005999999998</v>
      </c>
      <c r="R407">
        <v>0.36092438999999998</v>
      </c>
      <c r="S407">
        <v>5226</v>
      </c>
      <c r="T407">
        <f t="shared" si="39"/>
        <v>1</v>
      </c>
      <c r="U407" t="str">
        <f t="shared" si="40"/>
        <v>NO</v>
      </c>
      <c r="V407" t="str">
        <f t="shared" si="41"/>
        <v>2010</v>
      </c>
    </row>
    <row r="408" spans="1:22" hidden="1">
      <c r="A408" t="s">
        <v>971</v>
      </c>
      <c r="B408">
        <v>1</v>
      </c>
      <c r="C408">
        <v>0.32352694999999998</v>
      </c>
      <c r="D408">
        <v>6.9226399999999999E-3</v>
      </c>
      <c r="E408">
        <v>0.30995568000000001</v>
      </c>
      <c r="F408">
        <v>0.33709821000000001</v>
      </c>
      <c r="G408">
        <v>5226</v>
      </c>
      <c r="H408">
        <f t="shared" si="36"/>
        <v>1</v>
      </c>
      <c r="I408" t="str">
        <f t="shared" si="37"/>
        <v>NO</v>
      </c>
      <c r="J408" t="str">
        <f t="shared" si="38"/>
        <v>2010</v>
      </c>
      <c r="K408">
        <f>F408-C408</f>
        <v>1.3571260000000029E-2</v>
      </c>
      <c r="M408" t="s">
        <v>971</v>
      </c>
      <c r="N408">
        <v>1</v>
      </c>
      <c r="O408">
        <v>0.32352694999999998</v>
      </c>
      <c r="P408">
        <v>6.9226399999999999E-3</v>
      </c>
      <c r="Q408">
        <v>0.30995568000000001</v>
      </c>
      <c r="R408">
        <v>0.33709821000000001</v>
      </c>
      <c r="S408">
        <v>5226</v>
      </c>
      <c r="T408">
        <f t="shared" si="39"/>
        <v>1</v>
      </c>
      <c r="U408" t="str">
        <f t="shared" si="40"/>
        <v>NO</v>
      </c>
      <c r="V408" t="str">
        <f t="shared" si="41"/>
        <v>2010</v>
      </c>
    </row>
    <row r="409" spans="1:22">
      <c r="A409" t="s">
        <v>972</v>
      </c>
      <c r="B409">
        <v>20</v>
      </c>
      <c r="C409">
        <v>-2.315528E-2</v>
      </c>
      <c r="D409">
        <v>9.8858499999999998E-3</v>
      </c>
      <c r="E409">
        <v>-4.2535679999999999E-2</v>
      </c>
      <c r="F409">
        <v>-3.77487E-3</v>
      </c>
      <c r="G409">
        <v>5226</v>
      </c>
      <c r="H409">
        <f t="shared" si="36"/>
        <v>1</v>
      </c>
      <c r="I409" t="str">
        <f t="shared" si="37"/>
        <v>NO</v>
      </c>
      <c r="J409" t="str">
        <f t="shared" si="38"/>
        <v>2010</v>
      </c>
      <c r="K409">
        <f>F409-C409</f>
        <v>1.9380410000000001E-2</v>
      </c>
      <c r="M409" t="s">
        <v>972</v>
      </c>
      <c r="N409">
        <v>20</v>
      </c>
      <c r="O409">
        <v>-2.315528E-2</v>
      </c>
      <c r="P409">
        <v>9.8858499999999998E-3</v>
      </c>
      <c r="Q409">
        <v>-4.2535679999999999E-2</v>
      </c>
      <c r="R409">
        <v>-3.77487E-3</v>
      </c>
      <c r="S409">
        <v>5226</v>
      </c>
      <c r="T409">
        <f t="shared" si="39"/>
        <v>1</v>
      </c>
      <c r="U409" t="str">
        <f t="shared" si="40"/>
        <v>NO</v>
      </c>
      <c r="V409" t="str">
        <f t="shared" si="41"/>
        <v>2010</v>
      </c>
    </row>
    <row r="410" spans="1:22" hidden="1">
      <c r="A410" t="s">
        <v>973</v>
      </c>
      <c r="B410">
        <v>0</v>
      </c>
      <c r="C410">
        <v>51800.6</v>
      </c>
      <c r="D410">
        <v>704.42957000000001</v>
      </c>
      <c r="E410">
        <v>50419.582000000002</v>
      </c>
      <c r="F410">
        <v>53181.618000000002</v>
      </c>
      <c r="G410">
        <v>4627</v>
      </c>
      <c r="H410">
        <f t="shared" si="36"/>
        <v>0</v>
      </c>
      <c r="I410" t="str">
        <f t="shared" si="37"/>
        <v>NO</v>
      </c>
      <c r="J410" t="str">
        <f t="shared" si="38"/>
        <v>2011</v>
      </c>
      <c r="M410" t="s">
        <v>973</v>
      </c>
      <c r="N410">
        <v>0</v>
      </c>
      <c r="O410">
        <v>50685.584999999999</v>
      </c>
      <c r="P410">
        <v>2402.8281999999999</v>
      </c>
      <c r="Q410">
        <v>45974.896000000001</v>
      </c>
      <c r="R410">
        <v>55396.273999999998</v>
      </c>
      <c r="S410">
        <v>4627</v>
      </c>
      <c r="T410">
        <f t="shared" si="39"/>
        <v>0</v>
      </c>
      <c r="U410" t="str">
        <f t="shared" si="40"/>
        <v>NO</v>
      </c>
      <c r="V410" t="str">
        <f t="shared" si="41"/>
        <v>2011</v>
      </c>
    </row>
    <row r="411" spans="1:22" hidden="1">
      <c r="A411" t="s">
        <v>974</v>
      </c>
      <c r="B411">
        <v>1</v>
      </c>
      <c r="C411">
        <v>52271.777000000002</v>
      </c>
      <c r="D411">
        <v>732.32174999999995</v>
      </c>
      <c r="E411">
        <v>50836.076999999997</v>
      </c>
      <c r="F411">
        <v>53707.476999999999</v>
      </c>
      <c r="G411">
        <v>4627</v>
      </c>
      <c r="H411">
        <f t="shared" si="36"/>
        <v>0</v>
      </c>
      <c r="I411" t="str">
        <f t="shared" si="37"/>
        <v>NO</v>
      </c>
      <c r="J411" t="str">
        <f t="shared" si="38"/>
        <v>2011</v>
      </c>
      <c r="M411" t="s">
        <v>974</v>
      </c>
      <c r="N411">
        <v>1</v>
      </c>
      <c r="O411">
        <v>52271.777000000002</v>
      </c>
      <c r="P411">
        <v>732.32174999999995</v>
      </c>
      <c r="Q411">
        <v>50836.076999999997</v>
      </c>
      <c r="R411">
        <v>53707.476999999999</v>
      </c>
      <c r="S411">
        <v>4627</v>
      </c>
      <c r="T411">
        <f t="shared" si="39"/>
        <v>0</v>
      </c>
      <c r="U411" t="str">
        <f t="shared" si="40"/>
        <v>NO</v>
      </c>
      <c r="V411" t="str">
        <f t="shared" si="41"/>
        <v>2011</v>
      </c>
    </row>
    <row r="412" spans="1:22" hidden="1">
      <c r="A412" t="s">
        <v>975</v>
      </c>
      <c r="B412">
        <v>10</v>
      </c>
      <c r="C412">
        <v>-471.17696000000001</v>
      </c>
      <c r="D412">
        <v>1015.3330999999999</v>
      </c>
      <c r="E412">
        <v>-2461.7139000000002</v>
      </c>
      <c r="F412">
        <v>1519.36</v>
      </c>
      <c r="G412">
        <v>4627</v>
      </c>
      <c r="H412">
        <f t="shared" si="36"/>
        <v>0</v>
      </c>
      <c r="I412" t="str">
        <f t="shared" si="37"/>
        <v>NO</v>
      </c>
      <c r="J412" t="str">
        <f t="shared" si="38"/>
        <v>2011</v>
      </c>
      <c r="M412" t="s">
        <v>975</v>
      </c>
      <c r="N412">
        <v>10</v>
      </c>
      <c r="O412">
        <v>-1586.1921</v>
      </c>
      <c r="P412">
        <v>2511.9472000000001</v>
      </c>
      <c r="Q412">
        <v>-6510.8063000000002</v>
      </c>
      <c r="R412">
        <v>3338.4220999999998</v>
      </c>
      <c r="S412">
        <v>4627</v>
      </c>
      <c r="T412">
        <f t="shared" si="39"/>
        <v>0</v>
      </c>
      <c r="U412" t="str">
        <f t="shared" si="40"/>
        <v>NO</v>
      </c>
      <c r="V412" t="str">
        <f t="shared" si="41"/>
        <v>2011</v>
      </c>
    </row>
    <row r="413" spans="1:22" hidden="1">
      <c r="A413" t="s">
        <v>976</v>
      </c>
      <c r="B413">
        <v>11</v>
      </c>
      <c r="C413">
        <v>0.99098602000000002</v>
      </c>
      <c r="D413">
        <v>1.9333369999999999E-2</v>
      </c>
      <c r="E413">
        <v>0.95308340000000003</v>
      </c>
      <c r="F413">
        <v>1.0288885999999999</v>
      </c>
      <c r="G413">
        <v>4627</v>
      </c>
      <c r="H413">
        <f t="shared" si="36"/>
        <v>0</v>
      </c>
      <c r="I413" t="str">
        <f t="shared" si="37"/>
        <v>NO</v>
      </c>
      <c r="J413" t="str">
        <f t="shared" si="38"/>
        <v>2011</v>
      </c>
      <c r="M413" t="s">
        <v>976</v>
      </c>
      <c r="N413">
        <v>11</v>
      </c>
      <c r="O413">
        <v>0.96965489999999999</v>
      </c>
      <c r="P413">
        <v>4.7933299999999998E-2</v>
      </c>
      <c r="Q413">
        <v>0.87568277999999999</v>
      </c>
      <c r="R413">
        <v>1.0636270000000001</v>
      </c>
      <c r="S413">
        <v>4627</v>
      </c>
      <c r="T413">
        <f t="shared" si="39"/>
        <v>0</v>
      </c>
      <c r="U413" t="str">
        <f t="shared" si="40"/>
        <v>NO</v>
      </c>
      <c r="V413" t="str">
        <f t="shared" si="41"/>
        <v>2011</v>
      </c>
    </row>
    <row r="414" spans="1:22" hidden="1">
      <c r="A414" t="s">
        <v>977</v>
      </c>
      <c r="B414">
        <v>0</v>
      </c>
      <c r="C414">
        <v>0.3431497</v>
      </c>
      <c r="D414">
        <v>6.8186599999999998E-3</v>
      </c>
      <c r="E414">
        <v>0.32978188000000003</v>
      </c>
      <c r="F414">
        <v>0.35651750999999998</v>
      </c>
      <c r="G414">
        <v>4627</v>
      </c>
      <c r="H414">
        <f t="shared" si="36"/>
        <v>1</v>
      </c>
      <c r="I414" t="str">
        <f t="shared" si="37"/>
        <v>NO</v>
      </c>
      <c r="J414" t="str">
        <f t="shared" si="38"/>
        <v>2011</v>
      </c>
      <c r="K414">
        <f>F414-C414</f>
        <v>1.336780999999998E-2</v>
      </c>
      <c r="M414" t="s">
        <v>977</v>
      </c>
      <c r="N414">
        <v>0</v>
      </c>
      <c r="O414">
        <v>0.3431497</v>
      </c>
      <c r="P414">
        <v>6.8186599999999998E-3</v>
      </c>
      <c r="Q414">
        <v>0.32978188000000003</v>
      </c>
      <c r="R414">
        <v>0.35651750999999998</v>
      </c>
      <c r="S414">
        <v>4627</v>
      </c>
      <c r="T414">
        <f t="shared" si="39"/>
        <v>1</v>
      </c>
      <c r="U414" t="str">
        <f t="shared" si="40"/>
        <v>NO</v>
      </c>
      <c r="V414" t="str">
        <f t="shared" si="41"/>
        <v>2011</v>
      </c>
    </row>
    <row r="415" spans="1:22" hidden="1">
      <c r="A415" t="s">
        <v>978</v>
      </c>
      <c r="B415">
        <v>1</v>
      </c>
      <c r="C415">
        <v>0.32370409999999999</v>
      </c>
      <c r="D415">
        <v>7.04062E-3</v>
      </c>
      <c r="E415">
        <v>0.30990111999999997</v>
      </c>
      <c r="F415">
        <v>0.33750707000000002</v>
      </c>
      <c r="G415">
        <v>4627</v>
      </c>
      <c r="H415">
        <f t="shared" si="36"/>
        <v>1</v>
      </c>
      <c r="I415" t="str">
        <f t="shared" si="37"/>
        <v>NO</v>
      </c>
      <c r="J415" t="str">
        <f t="shared" si="38"/>
        <v>2011</v>
      </c>
      <c r="K415">
        <f>F415-C415</f>
        <v>1.3802970000000025E-2</v>
      </c>
      <c r="M415" t="s">
        <v>978</v>
      </c>
      <c r="N415">
        <v>1</v>
      </c>
      <c r="O415">
        <v>0.32370409999999999</v>
      </c>
      <c r="P415">
        <v>7.04062E-3</v>
      </c>
      <c r="Q415">
        <v>0.30990111999999997</v>
      </c>
      <c r="R415">
        <v>0.33750707000000002</v>
      </c>
      <c r="S415">
        <v>4627</v>
      </c>
      <c r="T415">
        <f t="shared" si="39"/>
        <v>1</v>
      </c>
      <c r="U415" t="str">
        <f t="shared" si="40"/>
        <v>NO</v>
      </c>
      <c r="V415" t="str">
        <f t="shared" si="41"/>
        <v>2011</v>
      </c>
    </row>
    <row r="416" spans="1:22">
      <c r="A416" t="s">
        <v>979</v>
      </c>
      <c r="B416">
        <v>20</v>
      </c>
      <c r="C416">
        <v>-1.94456E-2</v>
      </c>
      <c r="D416">
        <v>9.62995E-3</v>
      </c>
      <c r="E416">
        <v>-3.8324900000000002E-2</v>
      </c>
      <c r="F416">
        <v>-5.6630000000000005E-4</v>
      </c>
      <c r="G416">
        <v>4627</v>
      </c>
      <c r="H416">
        <f t="shared" si="36"/>
        <v>1</v>
      </c>
      <c r="I416" t="str">
        <f t="shared" si="37"/>
        <v>NO</v>
      </c>
      <c r="J416" t="str">
        <f t="shared" si="38"/>
        <v>2011</v>
      </c>
      <c r="K416">
        <f>F416-C416</f>
        <v>1.8879300000000002E-2</v>
      </c>
      <c r="M416" t="s">
        <v>979</v>
      </c>
      <c r="N416">
        <v>20</v>
      </c>
      <c r="O416">
        <v>-1.94456E-2</v>
      </c>
      <c r="P416">
        <v>9.62995E-3</v>
      </c>
      <c r="Q416">
        <v>-3.8324900000000002E-2</v>
      </c>
      <c r="R416">
        <v>-5.6630000000000005E-4</v>
      </c>
      <c r="S416">
        <v>4627</v>
      </c>
      <c r="T416">
        <f t="shared" si="39"/>
        <v>1</v>
      </c>
      <c r="U416" t="str">
        <f t="shared" si="40"/>
        <v>NO</v>
      </c>
      <c r="V416" t="str">
        <f t="shared" si="41"/>
        <v>2011</v>
      </c>
    </row>
    <row r="417" spans="1:22" hidden="1">
      <c r="A417" t="s">
        <v>980</v>
      </c>
      <c r="B417">
        <v>0</v>
      </c>
      <c r="C417">
        <v>55748.207999999999</v>
      </c>
      <c r="D417">
        <v>660.75941</v>
      </c>
      <c r="E417">
        <v>54452.883999999998</v>
      </c>
      <c r="F417">
        <v>57043.531999999999</v>
      </c>
      <c r="G417">
        <v>6049</v>
      </c>
      <c r="H417">
        <f t="shared" si="36"/>
        <v>0</v>
      </c>
      <c r="I417" t="str">
        <f t="shared" si="37"/>
        <v>NO</v>
      </c>
      <c r="J417" t="str">
        <f t="shared" si="38"/>
        <v>2012</v>
      </c>
      <c r="M417" t="s">
        <v>980</v>
      </c>
      <c r="N417">
        <v>0</v>
      </c>
      <c r="O417">
        <v>46477.008000000002</v>
      </c>
      <c r="P417">
        <v>2760.2246</v>
      </c>
      <c r="Q417">
        <v>41065.983999999997</v>
      </c>
      <c r="R417">
        <v>51888.031000000003</v>
      </c>
      <c r="S417">
        <v>6049</v>
      </c>
      <c r="T417">
        <f t="shared" si="39"/>
        <v>0</v>
      </c>
      <c r="U417" t="str">
        <f t="shared" si="40"/>
        <v>NO</v>
      </c>
      <c r="V417" t="str">
        <f t="shared" si="41"/>
        <v>2012</v>
      </c>
    </row>
    <row r="418" spans="1:22" hidden="1">
      <c r="A418" t="s">
        <v>981</v>
      </c>
      <c r="B418">
        <v>1</v>
      </c>
      <c r="C418">
        <v>57277.661999999997</v>
      </c>
      <c r="D418">
        <v>770.20147999999995</v>
      </c>
      <c r="E418">
        <v>55767.792000000001</v>
      </c>
      <c r="F418">
        <v>58787.531000000003</v>
      </c>
      <c r="G418">
        <v>6049</v>
      </c>
      <c r="H418">
        <f t="shared" si="36"/>
        <v>0</v>
      </c>
      <c r="I418" t="str">
        <f t="shared" si="37"/>
        <v>NO</v>
      </c>
      <c r="J418" t="str">
        <f t="shared" si="38"/>
        <v>2012</v>
      </c>
      <c r="M418" t="s">
        <v>981</v>
      </c>
      <c r="N418">
        <v>1</v>
      </c>
      <c r="O418">
        <v>57277.661999999997</v>
      </c>
      <c r="P418">
        <v>770.20147999999995</v>
      </c>
      <c r="Q418">
        <v>55767.792000000001</v>
      </c>
      <c r="R418">
        <v>58787.531000000003</v>
      </c>
      <c r="S418">
        <v>6049</v>
      </c>
      <c r="T418">
        <f t="shared" si="39"/>
        <v>0</v>
      </c>
      <c r="U418" t="str">
        <f t="shared" si="40"/>
        <v>NO</v>
      </c>
      <c r="V418" t="str">
        <f t="shared" si="41"/>
        <v>2012</v>
      </c>
    </row>
    <row r="419" spans="1:22" hidden="1">
      <c r="A419" t="s">
        <v>982</v>
      </c>
      <c r="B419">
        <v>10</v>
      </c>
      <c r="C419">
        <v>-1529.4538</v>
      </c>
      <c r="D419">
        <v>1020.4948000000001</v>
      </c>
      <c r="E419">
        <v>-3529.9872</v>
      </c>
      <c r="F419">
        <v>471.07947999999999</v>
      </c>
      <c r="G419">
        <v>6049</v>
      </c>
      <c r="H419">
        <f t="shared" si="36"/>
        <v>0</v>
      </c>
      <c r="I419" t="str">
        <f t="shared" si="37"/>
        <v>NO</v>
      </c>
      <c r="J419" t="str">
        <f t="shared" si="38"/>
        <v>2012</v>
      </c>
      <c r="M419" t="s">
        <v>982</v>
      </c>
      <c r="N419">
        <v>10</v>
      </c>
      <c r="O419">
        <v>-10800.654</v>
      </c>
      <c r="P419">
        <v>2865.6675</v>
      </c>
      <c r="Q419">
        <v>-16418.383000000002</v>
      </c>
      <c r="R419">
        <v>-5182.9249</v>
      </c>
      <c r="S419">
        <v>6049</v>
      </c>
      <c r="T419">
        <f t="shared" si="39"/>
        <v>0</v>
      </c>
      <c r="U419" t="str">
        <f t="shared" si="40"/>
        <v>NO</v>
      </c>
      <c r="V419" t="str">
        <f t="shared" si="41"/>
        <v>2012</v>
      </c>
    </row>
    <row r="420" spans="1:22" hidden="1">
      <c r="A420" t="s">
        <v>983</v>
      </c>
      <c r="B420">
        <v>11</v>
      </c>
      <c r="C420">
        <v>0.97329754999999996</v>
      </c>
      <c r="D420">
        <v>1.7544520000000001E-2</v>
      </c>
      <c r="E420">
        <v>0.93890404000000005</v>
      </c>
      <c r="F420">
        <v>1.0076911</v>
      </c>
      <c r="G420">
        <v>6049</v>
      </c>
      <c r="H420">
        <f t="shared" si="36"/>
        <v>0</v>
      </c>
      <c r="I420" t="str">
        <f t="shared" si="37"/>
        <v>NO</v>
      </c>
      <c r="J420" t="str">
        <f t="shared" si="38"/>
        <v>2012</v>
      </c>
      <c r="M420" t="s">
        <v>983</v>
      </c>
      <c r="N420">
        <v>11</v>
      </c>
      <c r="O420">
        <v>0.81143339999999997</v>
      </c>
      <c r="P420">
        <v>4.9410059999999999E-2</v>
      </c>
      <c r="Q420">
        <v>0.71457208999999999</v>
      </c>
      <c r="R420">
        <v>0.90829470999999995</v>
      </c>
      <c r="S420">
        <v>6049</v>
      </c>
      <c r="T420">
        <f t="shared" si="39"/>
        <v>0</v>
      </c>
      <c r="U420" t="str">
        <f t="shared" si="40"/>
        <v>NO</v>
      </c>
      <c r="V420" t="str">
        <f t="shared" si="41"/>
        <v>2012</v>
      </c>
    </row>
    <row r="421" spans="1:22" hidden="1">
      <c r="A421" t="s">
        <v>984</v>
      </c>
      <c r="B421">
        <v>0</v>
      </c>
      <c r="C421">
        <v>0.34488765999999998</v>
      </c>
      <c r="D421">
        <v>5.6513300000000004E-3</v>
      </c>
      <c r="E421">
        <v>0.33380905</v>
      </c>
      <c r="F421">
        <v>0.35596626999999997</v>
      </c>
      <c r="G421">
        <v>6049</v>
      </c>
      <c r="H421">
        <f t="shared" si="36"/>
        <v>1</v>
      </c>
      <c r="I421" t="str">
        <f t="shared" si="37"/>
        <v>NO</v>
      </c>
      <c r="J421" t="str">
        <f t="shared" si="38"/>
        <v>2012</v>
      </c>
      <c r="K421">
        <f>F421-C421</f>
        <v>1.1078609999999989E-2</v>
      </c>
      <c r="M421" t="s">
        <v>984</v>
      </c>
      <c r="N421">
        <v>0</v>
      </c>
      <c r="O421">
        <v>0.34488765999999998</v>
      </c>
      <c r="P421">
        <v>5.6513300000000004E-3</v>
      </c>
      <c r="Q421">
        <v>0.33380905</v>
      </c>
      <c r="R421">
        <v>0.35596626999999997</v>
      </c>
      <c r="S421">
        <v>6049</v>
      </c>
      <c r="T421">
        <f t="shared" si="39"/>
        <v>1</v>
      </c>
      <c r="U421" t="str">
        <f t="shared" si="40"/>
        <v>NO</v>
      </c>
      <c r="V421" t="str">
        <f t="shared" si="41"/>
        <v>2012</v>
      </c>
    </row>
    <row r="422" spans="1:22" hidden="1">
      <c r="A422" t="s">
        <v>985</v>
      </c>
      <c r="B422">
        <v>1</v>
      </c>
      <c r="C422">
        <v>0.33236452</v>
      </c>
      <c r="D422">
        <v>7.0494099999999999E-3</v>
      </c>
      <c r="E422">
        <v>0.31854516999999999</v>
      </c>
      <c r="F422">
        <v>0.34618387</v>
      </c>
      <c r="G422">
        <v>6049</v>
      </c>
      <c r="H422">
        <f t="shared" si="36"/>
        <v>1</v>
      </c>
      <c r="I422" t="str">
        <f t="shared" si="37"/>
        <v>NO</v>
      </c>
      <c r="J422" t="str">
        <f t="shared" si="38"/>
        <v>2012</v>
      </c>
      <c r="K422">
        <f>F422-C422</f>
        <v>1.3819350000000008E-2</v>
      </c>
      <c r="M422" t="s">
        <v>985</v>
      </c>
      <c r="N422">
        <v>1</v>
      </c>
      <c r="O422">
        <v>0.33236452</v>
      </c>
      <c r="P422">
        <v>7.0494099999999999E-3</v>
      </c>
      <c r="Q422">
        <v>0.31854516999999999</v>
      </c>
      <c r="R422">
        <v>0.34618387</v>
      </c>
      <c r="S422">
        <v>6049</v>
      </c>
      <c r="T422">
        <f t="shared" si="39"/>
        <v>1</v>
      </c>
      <c r="U422" t="str">
        <f t="shared" si="40"/>
        <v>NO</v>
      </c>
      <c r="V422" t="str">
        <f t="shared" si="41"/>
        <v>2012</v>
      </c>
    </row>
    <row r="423" spans="1:22">
      <c r="A423" t="s">
        <v>986</v>
      </c>
      <c r="B423">
        <v>20</v>
      </c>
      <c r="C423">
        <v>-1.252314E-2</v>
      </c>
      <c r="D423">
        <v>8.8635999999999993E-3</v>
      </c>
      <c r="E423">
        <v>-2.9898959999999999E-2</v>
      </c>
      <c r="F423">
        <v>4.8526799999999998E-3</v>
      </c>
      <c r="G423">
        <v>6049</v>
      </c>
      <c r="H423">
        <f t="shared" si="36"/>
        <v>1</v>
      </c>
      <c r="I423" t="str">
        <f t="shared" si="37"/>
        <v>NO</v>
      </c>
      <c r="J423" t="str">
        <f t="shared" si="38"/>
        <v>2012</v>
      </c>
      <c r="K423">
        <f>F423-C423</f>
        <v>1.737582E-2</v>
      </c>
      <c r="M423" t="s">
        <v>986</v>
      </c>
      <c r="N423">
        <v>20</v>
      </c>
      <c r="O423">
        <v>-1.252314E-2</v>
      </c>
      <c r="P423">
        <v>8.8635999999999993E-3</v>
      </c>
      <c r="Q423">
        <v>-2.9898959999999999E-2</v>
      </c>
      <c r="R423">
        <v>4.8526799999999998E-3</v>
      </c>
      <c r="S423">
        <v>6049</v>
      </c>
      <c r="T423">
        <f t="shared" si="39"/>
        <v>1</v>
      </c>
      <c r="U423" t="str">
        <f t="shared" si="40"/>
        <v>NO</v>
      </c>
      <c r="V423" t="str">
        <f t="shared" si="41"/>
        <v>2012</v>
      </c>
    </row>
    <row r="424" spans="1:22" hidden="1">
      <c r="A424" t="s">
        <v>987</v>
      </c>
      <c r="B424">
        <v>0</v>
      </c>
      <c r="C424">
        <v>59682.838000000003</v>
      </c>
      <c r="D424">
        <v>762.40623000000005</v>
      </c>
      <c r="E424">
        <v>58188.249000000003</v>
      </c>
      <c r="F424">
        <v>61177.427000000003</v>
      </c>
      <c r="G424">
        <v>6030</v>
      </c>
      <c r="H424">
        <f t="shared" si="36"/>
        <v>0</v>
      </c>
      <c r="I424" t="str">
        <f t="shared" si="37"/>
        <v>NO</v>
      </c>
      <c r="J424" t="str">
        <f t="shared" si="38"/>
        <v>2013</v>
      </c>
      <c r="M424" t="s">
        <v>987</v>
      </c>
      <c r="N424">
        <v>0</v>
      </c>
      <c r="O424">
        <v>41072.053999999996</v>
      </c>
      <c r="P424">
        <v>3794.1961999999999</v>
      </c>
      <c r="Q424">
        <v>33634.072999999997</v>
      </c>
      <c r="R424">
        <v>48510.035000000003</v>
      </c>
      <c r="S424">
        <v>6030</v>
      </c>
      <c r="T424">
        <f t="shared" si="39"/>
        <v>0</v>
      </c>
      <c r="U424" t="str">
        <f t="shared" si="40"/>
        <v>NO</v>
      </c>
      <c r="V424" t="str">
        <f t="shared" si="41"/>
        <v>2013</v>
      </c>
    </row>
    <row r="425" spans="1:22" hidden="1">
      <c r="A425" t="s">
        <v>988</v>
      </c>
      <c r="B425">
        <v>1</v>
      </c>
      <c r="C425">
        <v>60605.974999999999</v>
      </c>
      <c r="D425">
        <v>715.49936000000002</v>
      </c>
      <c r="E425">
        <v>59203.34</v>
      </c>
      <c r="F425">
        <v>62008.608999999997</v>
      </c>
      <c r="G425">
        <v>6030</v>
      </c>
      <c r="H425">
        <f t="shared" si="36"/>
        <v>0</v>
      </c>
      <c r="I425" t="str">
        <f t="shared" si="37"/>
        <v>NO</v>
      </c>
      <c r="J425" t="str">
        <f t="shared" si="38"/>
        <v>2013</v>
      </c>
      <c r="M425" t="s">
        <v>988</v>
      </c>
      <c r="N425">
        <v>1</v>
      </c>
      <c r="O425">
        <v>60605.974999999999</v>
      </c>
      <c r="P425">
        <v>715.49936000000002</v>
      </c>
      <c r="Q425">
        <v>59203.34</v>
      </c>
      <c r="R425">
        <v>62008.608999999997</v>
      </c>
      <c r="S425">
        <v>6030</v>
      </c>
      <c r="T425">
        <f t="shared" si="39"/>
        <v>0</v>
      </c>
      <c r="U425" t="str">
        <f t="shared" si="40"/>
        <v>NO</v>
      </c>
      <c r="V425" t="str">
        <f t="shared" si="41"/>
        <v>2013</v>
      </c>
    </row>
    <row r="426" spans="1:22" hidden="1">
      <c r="A426" t="s">
        <v>989</v>
      </c>
      <c r="B426">
        <v>10</v>
      </c>
      <c r="C426">
        <v>-923.13679000000002</v>
      </c>
      <c r="D426">
        <v>1039.7519</v>
      </c>
      <c r="E426">
        <v>-2961.4220999999998</v>
      </c>
      <c r="F426">
        <v>1115.1485</v>
      </c>
      <c r="G426">
        <v>6030</v>
      </c>
      <c r="H426">
        <f t="shared" si="36"/>
        <v>0</v>
      </c>
      <c r="I426" t="str">
        <f t="shared" si="37"/>
        <v>NO</v>
      </c>
      <c r="J426" t="str">
        <f t="shared" si="38"/>
        <v>2013</v>
      </c>
      <c r="M426" t="s">
        <v>989</v>
      </c>
      <c r="N426">
        <v>10</v>
      </c>
      <c r="O426">
        <v>-19533.920999999998</v>
      </c>
      <c r="P426">
        <v>3861.0702999999999</v>
      </c>
      <c r="Q426">
        <v>-27102.999</v>
      </c>
      <c r="R426">
        <v>-11964.843000000001</v>
      </c>
      <c r="S426">
        <v>6030</v>
      </c>
      <c r="T426">
        <f t="shared" si="39"/>
        <v>0</v>
      </c>
      <c r="U426" t="str">
        <f t="shared" si="40"/>
        <v>NO</v>
      </c>
      <c r="V426" t="str">
        <f t="shared" si="41"/>
        <v>2013</v>
      </c>
    </row>
    <row r="427" spans="1:22" hidden="1">
      <c r="A427" t="s">
        <v>990</v>
      </c>
      <c r="B427">
        <v>11</v>
      </c>
      <c r="C427">
        <v>0.98476821999999997</v>
      </c>
      <c r="D427">
        <v>1.703416E-2</v>
      </c>
      <c r="E427">
        <v>0.95137517999999999</v>
      </c>
      <c r="F427">
        <v>1.0181613</v>
      </c>
      <c r="G427">
        <v>6030</v>
      </c>
      <c r="H427">
        <f t="shared" si="36"/>
        <v>0</v>
      </c>
      <c r="I427" t="str">
        <f t="shared" si="37"/>
        <v>NO</v>
      </c>
      <c r="J427" t="str">
        <f t="shared" si="38"/>
        <v>2013</v>
      </c>
      <c r="M427" t="s">
        <v>990</v>
      </c>
      <c r="N427">
        <v>11</v>
      </c>
      <c r="O427">
        <v>0.67768985000000004</v>
      </c>
      <c r="P427">
        <v>6.311348E-2</v>
      </c>
      <c r="Q427">
        <v>0.55396486</v>
      </c>
      <c r="R427">
        <v>0.80141483999999996</v>
      </c>
      <c r="S427">
        <v>6030</v>
      </c>
      <c r="T427">
        <f t="shared" si="39"/>
        <v>0</v>
      </c>
      <c r="U427" t="str">
        <f t="shared" si="40"/>
        <v>NO</v>
      </c>
      <c r="V427" t="str">
        <f t="shared" si="41"/>
        <v>2013</v>
      </c>
    </row>
    <row r="428" spans="1:22" hidden="1">
      <c r="A428" t="s">
        <v>991</v>
      </c>
      <c r="B428">
        <v>0</v>
      </c>
      <c r="C428">
        <v>0.33007765999999999</v>
      </c>
      <c r="D428">
        <v>6.7703199999999998E-3</v>
      </c>
      <c r="E428">
        <v>0.31680542</v>
      </c>
      <c r="F428">
        <v>0.34334989999999999</v>
      </c>
      <c r="G428">
        <v>6030</v>
      </c>
      <c r="H428">
        <f t="shared" si="36"/>
        <v>1</v>
      </c>
      <c r="I428" t="str">
        <f t="shared" si="37"/>
        <v>NO</v>
      </c>
      <c r="J428" t="str">
        <f t="shared" si="38"/>
        <v>2013</v>
      </c>
      <c r="K428">
        <f>F428-C428</f>
        <v>1.3272239999999991E-2</v>
      </c>
      <c r="M428" t="s">
        <v>991</v>
      </c>
      <c r="N428">
        <v>0</v>
      </c>
      <c r="O428">
        <v>0.33007765999999999</v>
      </c>
      <c r="P428">
        <v>6.7703199999999998E-3</v>
      </c>
      <c r="Q428">
        <v>0.31680542</v>
      </c>
      <c r="R428">
        <v>0.34334989999999999</v>
      </c>
      <c r="S428">
        <v>6030</v>
      </c>
      <c r="T428">
        <f t="shared" si="39"/>
        <v>1</v>
      </c>
      <c r="U428" t="str">
        <f t="shared" si="40"/>
        <v>NO</v>
      </c>
      <c r="V428" t="str">
        <f t="shared" si="41"/>
        <v>2013</v>
      </c>
    </row>
    <row r="429" spans="1:22" hidden="1">
      <c r="A429" t="s">
        <v>992</v>
      </c>
      <c r="B429">
        <v>1</v>
      </c>
      <c r="C429">
        <v>0.32391626000000001</v>
      </c>
      <c r="D429">
        <v>5.8006100000000003E-3</v>
      </c>
      <c r="E429">
        <v>0.31254500000000002</v>
      </c>
      <c r="F429">
        <v>0.33528752000000001</v>
      </c>
      <c r="G429">
        <v>6030</v>
      </c>
      <c r="H429">
        <f t="shared" si="36"/>
        <v>1</v>
      </c>
      <c r="I429" t="str">
        <f t="shared" si="37"/>
        <v>NO</v>
      </c>
      <c r="J429" t="str">
        <f t="shared" si="38"/>
        <v>2013</v>
      </c>
      <c r="K429">
        <f>F429-C429</f>
        <v>1.1371259999999994E-2</v>
      </c>
      <c r="M429" t="s">
        <v>992</v>
      </c>
      <c r="N429">
        <v>1</v>
      </c>
      <c r="O429">
        <v>0.32391626000000001</v>
      </c>
      <c r="P429">
        <v>5.8006100000000003E-3</v>
      </c>
      <c r="Q429">
        <v>0.31254500000000002</v>
      </c>
      <c r="R429">
        <v>0.33528752000000001</v>
      </c>
      <c r="S429">
        <v>6030</v>
      </c>
      <c r="T429">
        <f t="shared" si="39"/>
        <v>1</v>
      </c>
      <c r="U429" t="str">
        <f t="shared" si="40"/>
        <v>NO</v>
      </c>
      <c r="V429" t="str">
        <f t="shared" si="41"/>
        <v>2013</v>
      </c>
    </row>
    <row r="430" spans="1:22">
      <c r="A430" t="s">
        <v>993</v>
      </c>
      <c r="B430">
        <v>20</v>
      </c>
      <c r="C430">
        <v>-6.1614E-3</v>
      </c>
      <c r="D430">
        <v>8.8518699999999995E-3</v>
      </c>
      <c r="E430">
        <v>-2.3514230000000001E-2</v>
      </c>
      <c r="F430">
        <v>1.1191420000000001E-2</v>
      </c>
      <c r="G430">
        <v>6030</v>
      </c>
      <c r="H430">
        <f t="shared" si="36"/>
        <v>1</v>
      </c>
      <c r="I430" t="str">
        <f t="shared" si="37"/>
        <v>NO</v>
      </c>
      <c r="J430" t="str">
        <f t="shared" si="38"/>
        <v>2013</v>
      </c>
      <c r="K430">
        <f>F430-C430</f>
        <v>1.7352820000000001E-2</v>
      </c>
      <c r="M430" t="s">
        <v>993</v>
      </c>
      <c r="N430">
        <v>20</v>
      </c>
      <c r="O430">
        <v>-6.1614E-3</v>
      </c>
      <c r="P430">
        <v>8.8518699999999995E-3</v>
      </c>
      <c r="Q430">
        <v>-2.3514230000000001E-2</v>
      </c>
      <c r="R430">
        <v>1.1191420000000001E-2</v>
      </c>
      <c r="S430">
        <v>6030</v>
      </c>
      <c r="T430">
        <f t="shared" si="39"/>
        <v>1</v>
      </c>
      <c r="U430" t="str">
        <f t="shared" si="40"/>
        <v>NO</v>
      </c>
      <c r="V430" t="str">
        <f t="shared" si="41"/>
        <v>2013</v>
      </c>
    </row>
    <row r="431" spans="1:22" hidden="1">
      <c r="A431" t="s">
        <v>994</v>
      </c>
      <c r="B431">
        <v>0</v>
      </c>
      <c r="C431">
        <v>61958.822999999997</v>
      </c>
      <c r="D431">
        <v>664.66944999999998</v>
      </c>
      <c r="E431">
        <v>60655.881000000001</v>
      </c>
      <c r="F431">
        <v>63261.764999999999</v>
      </c>
      <c r="G431">
        <v>7370</v>
      </c>
      <c r="H431">
        <f t="shared" si="36"/>
        <v>0</v>
      </c>
      <c r="I431" t="str">
        <f t="shared" si="37"/>
        <v>NO</v>
      </c>
      <c r="J431" t="str">
        <f t="shared" si="38"/>
        <v>2014</v>
      </c>
      <c r="M431" t="s">
        <v>994</v>
      </c>
      <c r="N431">
        <v>0</v>
      </c>
      <c r="O431">
        <v>51850.394999999997</v>
      </c>
      <c r="P431">
        <v>3512.7615999999998</v>
      </c>
      <c r="Q431">
        <v>44964.377999999997</v>
      </c>
      <c r="R431">
        <v>58736.411999999997</v>
      </c>
      <c r="S431">
        <v>7370</v>
      </c>
      <c r="T431">
        <f t="shared" si="39"/>
        <v>0</v>
      </c>
      <c r="U431" t="str">
        <f t="shared" si="40"/>
        <v>NO</v>
      </c>
      <c r="V431" t="str">
        <f t="shared" si="41"/>
        <v>2014</v>
      </c>
    </row>
    <row r="432" spans="1:22" hidden="1">
      <c r="A432" t="s">
        <v>995</v>
      </c>
      <c r="B432">
        <v>1</v>
      </c>
      <c r="C432">
        <v>63016.28</v>
      </c>
      <c r="D432">
        <v>687.54966000000002</v>
      </c>
      <c r="E432">
        <v>61668.485999999997</v>
      </c>
      <c r="F432">
        <v>64364.074000000001</v>
      </c>
      <c r="G432">
        <v>7370</v>
      </c>
      <c r="H432">
        <f t="shared" si="36"/>
        <v>0</v>
      </c>
      <c r="I432" t="str">
        <f t="shared" si="37"/>
        <v>NO</v>
      </c>
      <c r="J432" t="str">
        <f t="shared" si="38"/>
        <v>2014</v>
      </c>
      <c r="M432" t="s">
        <v>995</v>
      </c>
      <c r="N432">
        <v>1</v>
      </c>
      <c r="O432">
        <v>63016.28</v>
      </c>
      <c r="P432">
        <v>687.54966000000002</v>
      </c>
      <c r="Q432">
        <v>61668.485999999997</v>
      </c>
      <c r="R432">
        <v>64364.074000000001</v>
      </c>
      <c r="S432">
        <v>7370</v>
      </c>
      <c r="T432">
        <f t="shared" si="39"/>
        <v>0</v>
      </c>
      <c r="U432" t="str">
        <f t="shared" si="40"/>
        <v>NO</v>
      </c>
      <c r="V432" t="str">
        <f t="shared" si="41"/>
        <v>2014</v>
      </c>
    </row>
    <row r="433" spans="1:22" hidden="1">
      <c r="A433" t="s">
        <v>996</v>
      </c>
      <c r="B433">
        <v>10</v>
      </c>
      <c r="C433">
        <v>-1057.4567999999999</v>
      </c>
      <c r="D433">
        <v>949.17987000000005</v>
      </c>
      <c r="E433">
        <v>-2918.1208000000001</v>
      </c>
      <c r="F433">
        <v>803.20708999999999</v>
      </c>
      <c r="G433">
        <v>7370</v>
      </c>
      <c r="H433">
        <f t="shared" si="36"/>
        <v>0</v>
      </c>
      <c r="I433" t="str">
        <f t="shared" si="37"/>
        <v>NO</v>
      </c>
      <c r="J433" t="str">
        <f t="shared" si="38"/>
        <v>2014</v>
      </c>
      <c r="M433" t="s">
        <v>996</v>
      </c>
      <c r="N433">
        <v>10</v>
      </c>
      <c r="O433">
        <v>-11165.885</v>
      </c>
      <c r="P433">
        <v>3579.4159</v>
      </c>
      <c r="Q433">
        <v>-18182.562999999998</v>
      </c>
      <c r="R433">
        <v>-4149.2060000000001</v>
      </c>
      <c r="S433">
        <v>7370</v>
      </c>
      <c r="T433">
        <f t="shared" si="39"/>
        <v>0</v>
      </c>
      <c r="U433" t="str">
        <f t="shared" si="40"/>
        <v>NO</v>
      </c>
      <c r="V433" t="str">
        <f t="shared" si="41"/>
        <v>2014</v>
      </c>
    </row>
    <row r="434" spans="1:22" hidden="1">
      <c r="A434" t="s">
        <v>997</v>
      </c>
      <c r="B434">
        <v>11</v>
      </c>
      <c r="C434">
        <v>0.98321930999999996</v>
      </c>
      <c r="D434">
        <v>1.4932290000000001E-2</v>
      </c>
      <c r="E434">
        <v>0.95394776000000003</v>
      </c>
      <c r="F434">
        <v>1.0124909</v>
      </c>
      <c r="G434">
        <v>7370</v>
      </c>
      <c r="H434">
        <f t="shared" si="36"/>
        <v>0</v>
      </c>
      <c r="I434" t="str">
        <f t="shared" si="37"/>
        <v>NO</v>
      </c>
      <c r="J434" t="str">
        <f t="shared" si="38"/>
        <v>2014</v>
      </c>
      <c r="M434" t="s">
        <v>997</v>
      </c>
      <c r="N434">
        <v>11</v>
      </c>
      <c r="O434">
        <v>0.82280951999999996</v>
      </c>
      <c r="P434">
        <v>5.6461980000000002E-2</v>
      </c>
      <c r="Q434">
        <v>0.71212788999999999</v>
      </c>
      <c r="R434">
        <v>0.93349115000000005</v>
      </c>
      <c r="S434">
        <v>7370</v>
      </c>
      <c r="T434">
        <f t="shared" si="39"/>
        <v>0</v>
      </c>
      <c r="U434" t="str">
        <f t="shared" si="40"/>
        <v>NO</v>
      </c>
      <c r="V434" t="str">
        <f t="shared" si="41"/>
        <v>2014</v>
      </c>
    </row>
    <row r="435" spans="1:22" hidden="1">
      <c r="A435" t="s">
        <v>998</v>
      </c>
      <c r="B435">
        <v>0</v>
      </c>
      <c r="C435">
        <v>0.32470156</v>
      </c>
      <c r="D435">
        <v>5.42882E-3</v>
      </c>
      <c r="E435">
        <v>0.31405951999999998</v>
      </c>
      <c r="F435">
        <v>0.33534361000000001</v>
      </c>
      <c r="G435">
        <v>7370</v>
      </c>
      <c r="H435">
        <f t="shared" si="36"/>
        <v>1</v>
      </c>
      <c r="I435" t="str">
        <f t="shared" si="37"/>
        <v>NO</v>
      </c>
      <c r="J435" t="str">
        <f t="shared" si="38"/>
        <v>2014</v>
      </c>
      <c r="K435">
        <f>F435-C435</f>
        <v>1.0642050000000014E-2</v>
      </c>
      <c r="M435" t="s">
        <v>998</v>
      </c>
      <c r="N435">
        <v>0</v>
      </c>
      <c r="O435">
        <v>0.32470156</v>
      </c>
      <c r="P435">
        <v>5.42882E-3</v>
      </c>
      <c r="Q435">
        <v>0.31405951999999998</v>
      </c>
      <c r="R435">
        <v>0.33534361000000001</v>
      </c>
      <c r="S435">
        <v>7370</v>
      </c>
      <c r="T435">
        <f t="shared" si="39"/>
        <v>1</v>
      </c>
      <c r="U435" t="str">
        <f t="shared" si="40"/>
        <v>NO</v>
      </c>
      <c r="V435" t="str">
        <f t="shared" si="41"/>
        <v>2014</v>
      </c>
    </row>
    <row r="436" spans="1:22" hidden="1">
      <c r="A436" t="s">
        <v>999</v>
      </c>
      <c r="B436">
        <v>1</v>
      </c>
      <c r="C436">
        <v>0.31733436999999998</v>
      </c>
      <c r="D436">
        <v>5.5092800000000001E-3</v>
      </c>
      <c r="E436">
        <v>0.30653459999999999</v>
      </c>
      <c r="F436">
        <v>0.32813414000000002</v>
      </c>
      <c r="G436">
        <v>7370</v>
      </c>
      <c r="H436">
        <f t="shared" si="36"/>
        <v>1</v>
      </c>
      <c r="I436" t="str">
        <f t="shared" si="37"/>
        <v>NO</v>
      </c>
      <c r="J436" t="str">
        <f t="shared" si="38"/>
        <v>2014</v>
      </c>
      <c r="K436">
        <f>F436-C436</f>
        <v>1.0799770000000042E-2</v>
      </c>
      <c r="M436" t="s">
        <v>999</v>
      </c>
      <c r="N436">
        <v>1</v>
      </c>
      <c r="O436">
        <v>0.31733436999999998</v>
      </c>
      <c r="P436">
        <v>5.5092800000000001E-3</v>
      </c>
      <c r="Q436">
        <v>0.30653459999999999</v>
      </c>
      <c r="R436">
        <v>0.32813414000000002</v>
      </c>
      <c r="S436">
        <v>7370</v>
      </c>
      <c r="T436">
        <f t="shared" si="39"/>
        <v>1</v>
      </c>
      <c r="U436" t="str">
        <f t="shared" si="40"/>
        <v>NO</v>
      </c>
      <c r="V436" t="str">
        <f t="shared" si="41"/>
        <v>2014</v>
      </c>
    </row>
    <row r="437" spans="1:22">
      <c r="A437" t="s">
        <v>1000</v>
      </c>
      <c r="B437">
        <v>20</v>
      </c>
      <c r="C437">
        <v>-7.36719E-3</v>
      </c>
      <c r="D437">
        <v>7.6041800000000003E-3</v>
      </c>
      <c r="E437">
        <v>-2.227355E-2</v>
      </c>
      <c r="F437">
        <v>7.5391700000000004E-3</v>
      </c>
      <c r="G437">
        <v>7370</v>
      </c>
      <c r="H437">
        <f t="shared" si="36"/>
        <v>1</v>
      </c>
      <c r="I437" t="str">
        <f t="shared" si="37"/>
        <v>NO</v>
      </c>
      <c r="J437" t="str">
        <f t="shared" si="38"/>
        <v>2014</v>
      </c>
      <c r="K437">
        <f>F437-C437</f>
        <v>1.490636E-2</v>
      </c>
      <c r="M437" t="s">
        <v>1000</v>
      </c>
      <c r="N437">
        <v>20</v>
      </c>
      <c r="O437">
        <v>-7.36719E-3</v>
      </c>
      <c r="P437">
        <v>7.6041800000000003E-3</v>
      </c>
      <c r="Q437">
        <v>-2.227355E-2</v>
      </c>
      <c r="R437">
        <v>7.5391700000000004E-3</v>
      </c>
      <c r="S437">
        <v>7370</v>
      </c>
      <c r="T437">
        <f t="shared" si="39"/>
        <v>1</v>
      </c>
      <c r="U437" t="str">
        <f t="shared" si="40"/>
        <v>NO</v>
      </c>
      <c r="V437" t="str">
        <f t="shared" si="41"/>
        <v>2014</v>
      </c>
    </row>
    <row r="438" spans="1:22" hidden="1">
      <c r="A438" t="s">
        <v>1001</v>
      </c>
      <c r="B438">
        <v>0</v>
      </c>
      <c r="C438">
        <v>59008.127999999997</v>
      </c>
      <c r="D438">
        <v>749.83984999999996</v>
      </c>
      <c r="E438">
        <v>57538.190999999999</v>
      </c>
      <c r="F438">
        <v>60478.065999999999</v>
      </c>
      <c r="G438">
        <v>6392</v>
      </c>
      <c r="H438">
        <f t="shared" si="36"/>
        <v>0</v>
      </c>
      <c r="I438" t="str">
        <f t="shared" si="37"/>
        <v>NO</v>
      </c>
      <c r="J438" t="str">
        <f t="shared" si="38"/>
        <v>2015</v>
      </c>
      <c r="M438" t="s">
        <v>1001</v>
      </c>
      <c r="N438">
        <v>0</v>
      </c>
      <c r="O438">
        <v>42261.47</v>
      </c>
      <c r="P438">
        <v>3738.5223999999998</v>
      </c>
      <c r="Q438">
        <v>34932.713000000003</v>
      </c>
      <c r="R438">
        <v>49590.226999999999</v>
      </c>
      <c r="S438">
        <v>6392</v>
      </c>
      <c r="T438">
        <f t="shared" si="39"/>
        <v>0</v>
      </c>
      <c r="U438" t="str">
        <f t="shared" si="40"/>
        <v>NO</v>
      </c>
      <c r="V438" t="str">
        <f t="shared" si="41"/>
        <v>2015</v>
      </c>
    </row>
    <row r="439" spans="1:22" hidden="1">
      <c r="A439" t="s">
        <v>1002</v>
      </c>
      <c r="B439">
        <v>1</v>
      </c>
      <c r="C439">
        <v>57852.495999999999</v>
      </c>
      <c r="D439">
        <v>775.82830000000001</v>
      </c>
      <c r="E439">
        <v>56331.612000000001</v>
      </c>
      <c r="F439">
        <v>59373.379000000001</v>
      </c>
      <c r="G439">
        <v>6392</v>
      </c>
      <c r="H439">
        <f t="shared" si="36"/>
        <v>0</v>
      </c>
      <c r="I439" t="str">
        <f t="shared" si="37"/>
        <v>NO</v>
      </c>
      <c r="J439" t="str">
        <f t="shared" si="38"/>
        <v>2015</v>
      </c>
      <c r="M439" t="s">
        <v>1002</v>
      </c>
      <c r="N439">
        <v>1</v>
      </c>
      <c r="O439">
        <v>57852.495999999999</v>
      </c>
      <c r="P439">
        <v>775.82830000000001</v>
      </c>
      <c r="Q439">
        <v>56331.612000000001</v>
      </c>
      <c r="R439">
        <v>59373.379000000001</v>
      </c>
      <c r="S439">
        <v>6392</v>
      </c>
      <c r="T439">
        <f t="shared" si="39"/>
        <v>0</v>
      </c>
      <c r="U439" t="str">
        <f t="shared" si="40"/>
        <v>NO</v>
      </c>
      <c r="V439" t="str">
        <f t="shared" si="41"/>
        <v>2015</v>
      </c>
    </row>
    <row r="440" spans="1:22" hidden="1">
      <c r="A440" t="s">
        <v>1003</v>
      </c>
      <c r="B440">
        <v>10</v>
      </c>
      <c r="C440">
        <v>1155.6328000000001</v>
      </c>
      <c r="D440">
        <v>1073.5275999999999</v>
      </c>
      <c r="E440">
        <v>-948.84117000000003</v>
      </c>
      <c r="F440">
        <v>3260.1066999999998</v>
      </c>
      <c r="G440">
        <v>6392</v>
      </c>
      <c r="H440">
        <f t="shared" si="36"/>
        <v>0</v>
      </c>
      <c r="I440" t="str">
        <f t="shared" si="37"/>
        <v>NO</v>
      </c>
      <c r="J440" t="str">
        <f t="shared" si="38"/>
        <v>2015</v>
      </c>
      <c r="M440" t="s">
        <v>1003</v>
      </c>
      <c r="N440">
        <v>10</v>
      </c>
      <c r="O440">
        <v>-15591.026</v>
      </c>
      <c r="P440">
        <v>3818.1749</v>
      </c>
      <c r="Q440">
        <v>-23075.928</v>
      </c>
      <c r="R440">
        <v>-8106.1232</v>
      </c>
      <c r="S440">
        <v>6392</v>
      </c>
      <c r="T440">
        <f t="shared" si="39"/>
        <v>0</v>
      </c>
      <c r="U440" t="str">
        <f t="shared" si="40"/>
        <v>NO</v>
      </c>
      <c r="V440" t="str">
        <f t="shared" si="41"/>
        <v>2015</v>
      </c>
    </row>
    <row r="441" spans="1:22" hidden="1">
      <c r="A441" t="s">
        <v>1004</v>
      </c>
      <c r="B441">
        <v>11</v>
      </c>
      <c r="C441">
        <v>1.0199754999999999</v>
      </c>
      <c r="D441">
        <v>1.874893E-2</v>
      </c>
      <c r="E441">
        <v>0.98322131000000001</v>
      </c>
      <c r="F441">
        <v>1.0567297</v>
      </c>
      <c r="G441">
        <v>6392</v>
      </c>
      <c r="H441">
        <f t="shared" si="36"/>
        <v>0</v>
      </c>
      <c r="I441" t="str">
        <f t="shared" si="37"/>
        <v>NO</v>
      </c>
      <c r="J441" t="str">
        <f t="shared" si="38"/>
        <v>2015</v>
      </c>
      <c r="M441" t="s">
        <v>1004</v>
      </c>
      <c r="N441">
        <v>11</v>
      </c>
      <c r="O441">
        <v>0.73050382999999997</v>
      </c>
      <c r="P441">
        <v>6.5359959999999995E-2</v>
      </c>
      <c r="Q441">
        <v>0.60237640999999997</v>
      </c>
      <c r="R441">
        <v>0.85863126000000001</v>
      </c>
      <c r="S441">
        <v>6392</v>
      </c>
      <c r="T441">
        <f t="shared" si="39"/>
        <v>0</v>
      </c>
      <c r="U441" t="str">
        <f t="shared" si="40"/>
        <v>NO</v>
      </c>
      <c r="V441" t="str">
        <f t="shared" si="41"/>
        <v>2015</v>
      </c>
    </row>
    <row r="442" spans="1:22" hidden="1">
      <c r="A442" t="s">
        <v>1005</v>
      </c>
      <c r="B442">
        <v>0</v>
      </c>
      <c r="C442">
        <v>0.34826319999999999</v>
      </c>
      <c r="D442">
        <v>6.14285E-3</v>
      </c>
      <c r="E442">
        <v>0.33622117000000001</v>
      </c>
      <c r="F442">
        <v>0.36030524000000003</v>
      </c>
      <c r="G442">
        <v>6392</v>
      </c>
      <c r="H442">
        <f t="shared" si="36"/>
        <v>1</v>
      </c>
      <c r="I442" t="str">
        <f t="shared" si="37"/>
        <v>NO</v>
      </c>
      <c r="J442" t="str">
        <f t="shared" si="38"/>
        <v>2015</v>
      </c>
      <c r="K442">
        <f>F442-C442</f>
        <v>1.2042040000000032E-2</v>
      </c>
      <c r="M442" t="s">
        <v>1005</v>
      </c>
      <c r="N442">
        <v>0</v>
      </c>
      <c r="O442">
        <v>0.34826319999999999</v>
      </c>
      <c r="P442">
        <v>6.14285E-3</v>
      </c>
      <c r="Q442">
        <v>0.33622117000000001</v>
      </c>
      <c r="R442">
        <v>0.36030524000000003</v>
      </c>
      <c r="S442">
        <v>6392</v>
      </c>
      <c r="T442">
        <f t="shared" si="39"/>
        <v>1</v>
      </c>
      <c r="U442" t="str">
        <f t="shared" si="40"/>
        <v>NO</v>
      </c>
      <c r="V442" t="str">
        <f t="shared" si="41"/>
        <v>2015</v>
      </c>
    </row>
    <row r="443" spans="1:22" hidden="1">
      <c r="A443" t="s">
        <v>1006</v>
      </c>
      <c r="B443">
        <v>1</v>
      </c>
      <c r="C443">
        <v>0.33014176000000001</v>
      </c>
      <c r="D443">
        <v>7.1179800000000003E-3</v>
      </c>
      <c r="E443">
        <v>0.31618813000000001</v>
      </c>
      <c r="F443">
        <v>0.34409539</v>
      </c>
      <c r="G443">
        <v>6392</v>
      </c>
      <c r="H443">
        <f t="shared" si="36"/>
        <v>1</v>
      </c>
      <c r="I443" t="str">
        <f t="shared" si="37"/>
        <v>NO</v>
      </c>
      <c r="J443" t="str">
        <f t="shared" si="38"/>
        <v>2015</v>
      </c>
      <c r="K443">
        <f>F443-C443</f>
        <v>1.3953629999999995E-2</v>
      </c>
      <c r="M443" t="s">
        <v>1006</v>
      </c>
      <c r="N443">
        <v>1</v>
      </c>
      <c r="O443">
        <v>0.33014176000000001</v>
      </c>
      <c r="P443">
        <v>7.1179800000000003E-3</v>
      </c>
      <c r="Q443">
        <v>0.31618813000000001</v>
      </c>
      <c r="R443">
        <v>0.34409539</v>
      </c>
      <c r="S443">
        <v>6392</v>
      </c>
      <c r="T443">
        <f t="shared" si="39"/>
        <v>1</v>
      </c>
      <c r="U443" t="str">
        <f t="shared" si="40"/>
        <v>NO</v>
      </c>
      <c r="V443" t="str">
        <f t="shared" si="41"/>
        <v>2015</v>
      </c>
    </row>
    <row r="444" spans="1:22">
      <c r="A444" t="s">
        <v>1007</v>
      </c>
      <c r="B444">
        <v>20</v>
      </c>
      <c r="C444">
        <v>-1.8121439999999999E-2</v>
      </c>
      <c r="D444">
        <v>9.3659199999999998E-3</v>
      </c>
      <c r="E444">
        <v>-3.648179E-2</v>
      </c>
      <c r="F444">
        <v>2.3891E-4</v>
      </c>
      <c r="G444">
        <v>6392</v>
      </c>
      <c r="H444">
        <f t="shared" si="36"/>
        <v>1</v>
      </c>
      <c r="I444" t="str">
        <f t="shared" si="37"/>
        <v>NO</v>
      </c>
      <c r="J444" t="str">
        <f t="shared" si="38"/>
        <v>2015</v>
      </c>
      <c r="K444">
        <f>F444-C444</f>
        <v>1.8360349999999998E-2</v>
      </c>
      <c r="M444" t="s">
        <v>1007</v>
      </c>
      <c r="N444">
        <v>20</v>
      </c>
      <c r="O444">
        <v>-1.8121439999999999E-2</v>
      </c>
      <c r="P444">
        <v>9.3659199999999998E-3</v>
      </c>
      <c r="Q444">
        <v>-3.648179E-2</v>
      </c>
      <c r="R444">
        <v>2.3891E-4</v>
      </c>
      <c r="S444">
        <v>6392</v>
      </c>
      <c r="T444">
        <f t="shared" si="39"/>
        <v>1</v>
      </c>
      <c r="U444" t="str">
        <f t="shared" si="40"/>
        <v>NO</v>
      </c>
      <c r="V444" t="str">
        <f t="shared" si="41"/>
        <v>2015</v>
      </c>
    </row>
    <row r="445" spans="1:22" hidden="1">
      <c r="A445" t="s">
        <v>1008</v>
      </c>
      <c r="B445">
        <v>0</v>
      </c>
      <c r="C445">
        <v>57659.91</v>
      </c>
      <c r="D445">
        <v>763.09598000000005</v>
      </c>
      <c r="E445">
        <v>56164.006000000001</v>
      </c>
      <c r="F445">
        <v>59155.815000000002</v>
      </c>
      <c r="G445">
        <v>6858</v>
      </c>
      <c r="H445">
        <f t="shared" si="36"/>
        <v>0</v>
      </c>
      <c r="I445" t="str">
        <f t="shared" si="37"/>
        <v>NO</v>
      </c>
      <c r="J445" t="str">
        <f t="shared" si="38"/>
        <v>2016</v>
      </c>
      <c r="M445" t="s">
        <v>1008</v>
      </c>
      <c r="N445">
        <v>0</v>
      </c>
      <c r="O445">
        <v>39006.567000000003</v>
      </c>
      <c r="P445">
        <v>2276.4760999999999</v>
      </c>
      <c r="Q445">
        <v>34543.968000000001</v>
      </c>
      <c r="R445">
        <v>43469.165999999997</v>
      </c>
      <c r="S445">
        <v>6858</v>
      </c>
      <c r="T445">
        <f t="shared" si="39"/>
        <v>0</v>
      </c>
      <c r="U445" t="str">
        <f t="shared" si="40"/>
        <v>NO</v>
      </c>
      <c r="V445" t="str">
        <f t="shared" si="41"/>
        <v>2016</v>
      </c>
    </row>
    <row r="446" spans="1:22" hidden="1">
      <c r="A446" t="s">
        <v>1009</v>
      </c>
      <c r="B446">
        <v>1</v>
      </c>
      <c r="C446">
        <v>56027.097999999998</v>
      </c>
      <c r="D446">
        <v>602.75220000000002</v>
      </c>
      <c r="E446">
        <v>54845.516000000003</v>
      </c>
      <c r="F446">
        <v>57208.678999999996</v>
      </c>
      <c r="G446">
        <v>6858</v>
      </c>
      <c r="H446">
        <f t="shared" si="36"/>
        <v>0</v>
      </c>
      <c r="I446" t="str">
        <f t="shared" si="37"/>
        <v>NO</v>
      </c>
      <c r="J446" t="str">
        <f t="shared" si="38"/>
        <v>2016</v>
      </c>
      <c r="M446" t="s">
        <v>1009</v>
      </c>
      <c r="N446">
        <v>1</v>
      </c>
      <c r="O446">
        <v>56027.097999999998</v>
      </c>
      <c r="P446">
        <v>602.75220000000002</v>
      </c>
      <c r="Q446">
        <v>54845.516000000003</v>
      </c>
      <c r="R446">
        <v>57208.678999999996</v>
      </c>
      <c r="S446">
        <v>6858</v>
      </c>
      <c r="T446">
        <f t="shared" si="39"/>
        <v>0</v>
      </c>
      <c r="U446" t="str">
        <f t="shared" si="40"/>
        <v>NO</v>
      </c>
      <c r="V446" t="str">
        <f t="shared" si="41"/>
        <v>2016</v>
      </c>
    </row>
    <row r="447" spans="1:22" hidden="1">
      <c r="A447" t="s">
        <v>1010</v>
      </c>
      <c r="B447">
        <v>10</v>
      </c>
      <c r="C447">
        <v>1632.8128999999999</v>
      </c>
      <c r="D447">
        <v>967.35621000000003</v>
      </c>
      <c r="E447">
        <v>-263.50513000000001</v>
      </c>
      <c r="F447">
        <v>3529.1309000000001</v>
      </c>
      <c r="G447">
        <v>6858</v>
      </c>
      <c r="H447">
        <f t="shared" si="36"/>
        <v>0</v>
      </c>
      <c r="I447" t="str">
        <f t="shared" si="37"/>
        <v>NO</v>
      </c>
      <c r="J447" t="str">
        <f t="shared" si="38"/>
        <v>2016</v>
      </c>
      <c r="M447" t="s">
        <v>1010</v>
      </c>
      <c r="N447">
        <v>10</v>
      </c>
      <c r="O447">
        <v>-17020.53</v>
      </c>
      <c r="P447">
        <v>2354.9212000000002</v>
      </c>
      <c r="Q447">
        <v>-21636.905999999999</v>
      </c>
      <c r="R447">
        <v>-12404.155000000001</v>
      </c>
      <c r="S447">
        <v>6858</v>
      </c>
      <c r="T447">
        <f t="shared" si="39"/>
        <v>0</v>
      </c>
      <c r="U447" t="str">
        <f t="shared" si="40"/>
        <v>NO</v>
      </c>
      <c r="V447" t="str">
        <f t="shared" si="41"/>
        <v>2016</v>
      </c>
    </row>
    <row r="448" spans="1:22" hidden="1">
      <c r="A448" t="s">
        <v>1011</v>
      </c>
      <c r="B448">
        <v>11</v>
      </c>
      <c r="C448">
        <v>1.0291433000000001</v>
      </c>
      <c r="D448">
        <v>1.746033E-2</v>
      </c>
      <c r="E448">
        <v>0.99491562</v>
      </c>
      <c r="F448">
        <v>1.0633709</v>
      </c>
      <c r="G448">
        <v>6858</v>
      </c>
      <c r="H448">
        <f t="shared" si="36"/>
        <v>0</v>
      </c>
      <c r="I448" t="str">
        <f t="shared" si="37"/>
        <v>NO</v>
      </c>
      <c r="J448" t="str">
        <f t="shared" si="38"/>
        <v>2016</v>
      </c>
      <c r="M448" t="s">
        <v>1011</v>
      </c>
      <c r="N448">
        <v>11</v>
      </c>
      <c r="O448">
        <v>0.69620895999999999</v>
      </c>
      <c r="P448">
        <v>4.1316279999999997E-2</v>
      </c>
      <c r="Q448">
        <v>0.61521625000000002</v>
      </c>
      <c r="R448">
        <v>0.77720166000000002</v>
      </c>
      <c r="S448">
        <v>6858</v>
      </c>
      <c r="T448">
        <f t="shared" si="39"/>
        <v>0</v>
      </c>
      <c r="U448" t="str">
        <f t="shared" si="40"/>
        <v>NO</v>
      </c>
      <c r="V448" t="str">
        <f t="shared" si="41"/>
        <v>2016</v>
      </c>
    </row>
    <row r="449" spans="1:22" hidden="1">
      <c r="A449" t="s">
        <v>1012</v>
      </c>
      <c r="B449">
        <v>0</v>
      </c>
      <c r="C449">
        <v>0.343248</v>
      </c>
      <c r="D449">
        <v>6.8002100000000001E-3</v>
      </c>
      <c r="E449">
        <v>0.32991747999999999</v>
      </c>
      <c r="F449">
        <v>0.35657851000000002</v>
      </c>
      <c r="G449">
        <v>6858</v>
      </c>
      <c r="H449">
        <f t="shared" si="36"/>
        <v>1</v>
      </c>
      <c r="I449" t="str">
        <f t="shared" si="37"/>
        <v>NO</v>
      </c>
      <c r="J449" t="str">
        <f t="shared" si="38"/>
        <v>2016</v>
      </c>
      <c r="K449">
        <f>F449-C449</f>
        <v>1.3330510000000018E-2</v>
      </c>
      <c r="M449" t="s">
        <v>1012</v>
      </c>
      <c r="N449">
        <v>0</v>
      </c>
      <c r="O449">
        <v>0.343248</v>
      </c>
      <c r="P449">
        <v>6.8002100000000001E-3</v>
      </c>
      <c r="Q449">
        <v>0.32991747999999999</v>
      </c>
      <c r="R449">
        <v>0.35657851000000002</v>
      </c>
      <c r="S449">
        <v>6858</v>
      </c>
      <c r="T449">
        <f t="shared" si="39"/>
        <v>1</v>
      </c>
      <c r="U449" t="str">
        <f t="shared" si="40"/>
        <v>NO</v>
      </c>
      <c r="V449" t="str">
        <f t="shared" si="41"/>
        <v>2016</v>
      </c>
    </row>
    <row r="450" spans="1:22" hidden="1">
      <c r="A450" t="s">
        <v>1013</v>
      </c>
      <c r="B450">
        <v>1</v>
      </c>
      <c r="C450">
        <v>0.31259542000000001</v>
      </c>
      <c r="D450">
        <v>5.4443099999999999E-3</v>
      </c>
      <c r="E450">
        <v>0.30192289</v>
      </c>
      <c r="F450">
        <v>0.32326795000000003</v>
      </c>
      <c r="G450">
        <v>6858</v>
      </c>
      <c r="H450">
        <f t="shared" si="36"/>
        <v>1</v>
      </c>
      <c r="I450" t="str">
        <f t="shared" si="37"/>
        <v>NO</v>
      </c>
      <c r="J450" t="str">
        <f t="shared" si="38"/>
        <v>2016</v>
      </c>
      <c r="K450">
        <f>F450-C450</f>
        <v>1.0672530000000013E-2</v>
      </c>
      <c r="M450" t="s">
        <v>1013</v>
      </c>
      <c r="N450">
        <v>1</v>
      </c>
      <c r="O450">
        <v>0.31259542000000001</v>
      </c>
      <c r="P450">
        <v>5.4443099999999999E-3</v>
      </c>
      <c r="Q450">
        <v>0.30192289</v>
      </c>
      <c r="R450">
        <v>0.32326795000000003</v>
      </c>
      <c r="S450">
        <v>6858</v>
      </c>
      <c r="T450">
        <f t="shared" si="39"/>
        <v>1</v>
      </c>
      <c r="U450" t="str">
        <f t="shared" si="40"/>
        <v>NO</v>
      </c>
      <c r="V450" t="str">
        <f t="shared" si="41"/>
        <v>2016</v>
      </c>
    </row>
    <row r="451" spans="1:22">
      <c r="A451" t="s">
        <v>1014</v>
      </c>
      <c r="B451">
        <v>20</v>
      </c>
      <c r="C451">
        <v>-3.0652579999999999E-2</v>
      </c>
      <c r="D451">
        <v>8.6095200000000007E-3</v>
      </c>
      <c r="E451">
        <v>-4.75299E-2</v>
      </c>
      <c r="F451">
        <v>-1.3775249999999999E-2</v>
      </c>
      <c r="G451">
        <v>6858</v>
      </c>
      <c r="H451">
        <f t="shared" si="36"/>
        <v>1</v>
      </c>
      <c r="I451" t="str">
        <f t="shared" si="37"/>
        <v>NO</v>
      </c>
      <c r="J451" t="str">
        <f t="shared" si="38"/>
        <v>2016</v>
      </c>
      <c r="K451">
        <f>F451-C451</f>
        <v>1.6877329999999999E-2</v>
      </c>
      <c r="M451" t="s">
        <v>1014</v>
      </c>
      <c r="N451">
        <v>20</v>
      </c>
      <c r="O451">
        <v>-3.0652579999999999E-2</v>
      </c>
      <c r="P451">
        <v>8.6095200000000007E-3</v>
      </c>
      <c r="Q451">
        <v>-4.75299E-2</v>
      </c>
      <c r="R451">
        <v>-1.3775249999999999E-2</v>
      </c>
      <c r="S451">
        <v>6858</v>
      </c>
      <c r="T451">
        <f t="shared" si="39"/>
        <v>1</v>
      </c>
      <c r="U451" t="str">
        <f t="shared" si="40"/>
        <v>NO</v>
      </c>
      <c r="V451" t="str">
        <f t="shared" si="41"/>
        <v>2016</v>
      </c>
    </row>
    <row r="452" spans="1:22" hidden="1">
      <c r="A452" t="s">
        <v>1015</v>
      </c>
      <c r="B452">
        <v>0</v>
      </c>
      <c r="C452">
        <v>55729.953000000001</v>
      </c>
      <c r="D452">
        <v>799.06101000000001</v>
      </c>
      <c r="E452">
        <v>54163.519999999997</v>
      </c>
      <c r="F452">
        <v>57296.385999999999</v>
      </c>
      <c r="G452">
        <v>6272</v>
      </c>
      <c r="H452">
        <f t="shared" si="36"/>
        <v>0</v>
      </c>
      <c r="I452" t="str">
        <f t="shared" si="37"/>
        <v>NO</v>
      </c>
      <c r="J452" t="str">
        <f t="shared" si="38"/>
        <v>2017</v>
      </c>
      <c r="M452" t="s">
        <v>1015</v>
      </c>
      <c r="N452">
        <v>0</v>
      </c>
      <c r="O452">
        <v>34941.391000000003</v>
      </c>
      <c r="P452">
        <v>2896.7723999999998</v>
      </c>
      <c r="Q452">
        <v>29262.724999999999</v>
      </c>
      <c r="R452">
        <v>40620.055999999997</v>
      </c>
      <c r="S452">
        <v>6272</v>
      </c>
      <c r="T452">
        <f t="shared" si="39"/>
        <v>0</v>
      </c>
      <c r="U452" t="str">
        <f t="shared" si="40"/>
        <v>NO</v>
      </c>
      <c r="V452" t="str">
        <f t="shared" si="41"/>
        <v>2017</v>
      </c>
    </row>
    <row r="453" spans="1:22" hidden="1">
      <c r="A453" t="s">
        <v>1016</v>
      </c>
      <c r="B453">
        <v>1</v>
      </c>
      <c r="C453">
        <v>55210.96</v>
      </c>
      <c r="D453">
        <v>626.90979000000004</v>
      </c>
      <c r="E453">
        <v>53982.002</v>
      </c>
      <c r="F453">
        <v>56439.917999999998</v>
      </c>
      <c r="G453">
        <v>6272</v>
      </c>
      <c r="H453">
        <f t="shared" ref="H453:H516" si="42">IFERROR(IF(FIND(H$2, A453)&gt;0,1,0), 0)</f>
        <v>0</v>
      </c>
      <c r="I453" t="str">
        <f t="shared" ref="I453:I516" si="43">LEFT(A453,2)</f>
        <v>NO</v>
      </c>
      <c r="J453" t="str">
        <f t="shared" ref="J453:J516" si="44">RIGHT(LEFT(A453,7), 4)</f>
        <v>2017</v>
      </c>
      <c r="M453" t="s">
        <v>1016</v>
      </c>
      <c r="N453">
        <v>1</v>
      </c>
      <c r="O453">
        <v>55210.96</v>
      </c>
      <c r="P453">
        <v>626.90979000000004</v>
      </c>
      <c r="Q453">
        <v>53982.002</v>
      </c>
      <c r="R453">
        <v>56439.917999999998</v>
      </c>
      <c r="S453">
        <v>6272</v>
      </c>
      <c r="T453">
        <f t="shared" ref="T453:T516" si="45">IFERROR(IF(FIND(T$2, M453)&gt;0,1,0), 0)</f>
        <v>0</v>
      </c>
      <c r="U453" t="str">
        <f t="shared" ref="U453:U516" si="46">LEFT(M453,2)</f>
        <v>NO</v>
      </c>
      <c r="V453" t="str">
        <f t="shared" ref="V453:V516" si="47">RIGHT(LEFT(M453,7), 4)</f>
        <v>2017</v>
      </c>
    </row>
    <row r="454" spans="1:22" hidden="1">
      <c r="A454" t="s">
        <v>1017</v>
      </c>
      <c r="B454">
        <v>10</v>
      </c>
      <c r="C454">
        <v>518.99288000000001</v>
      </c>
      <c r="D454">
        <v>996.37522000000001</v>
      </c>
      <c r="E454">
        <v>-1434.2436</v>
      </c>
      <c r="F454">
        <v>2472.2294000000002</v>
      </c>
      <c r="G454">
        <v>6272</v>
      </c>
      <c r="H454">
        <f t="shared" si="42"/>
        <v>0</v>
      </c>
      <c r="I454" t="str">
        <f t="shared" si="43"/>
        <v>NO</v>
      </c>
      <c r="J454" t="str">
        <f t="shared" si="44"/>
        <v>2017</v>
      </c>
      <c r="M454" t="s">
        <v>1017</v>
      </c>
      <c r="N454">
        <v>10</v>
      </c>
      <c r="O454">
        <v>-20269.57</v>
      </c>
      <c r="P454">
        <v>2963.8330000000001</v>
      </c>
      <c r="Q454">
        <v>-26079.697</v>
      </c>
      <c r="R454">
        <v>-14459.441999999999</v>
      </c>
      <c r="S454">
        <v>6272</v>
      </c>
      <c r="T454">
        <f t="shared" si="45"/>
        <v>0</v>
      </c>
      <c r="U454" t="str">
        <f t="shared" si="46"/>
        <v>NO</v>
      </c>
      <c r="V454" t="str">
        <f t="shared" si="47"/>
        <v>2017</v>
      </c>
    </row>
    <row r="455" spans="1:22" hidden="1">
      <c r="A455" t="s">
        <v>1018</v>
      </c>
      <c r="B455">
        <v>11</v>
      </c>
      <c r="C455">
        <v>1.0094002</v>
      </c>
      <c r="D455">
        <v>1.811074E-2</v>
      </c>
      <c r="E455">
        <v>0.97389692999999999</v>
      </c>
      <c r="F455">
        <v>1.0449033999999999</v>
      </c>
      <c r="G455">
        <v>6272</v>
      </c>
      <c r="H455">
        <f t="shared" si="42"/>
        <v>0</v>
      </c>
      <c r="I455" t="str">
        <f t="shared" si="43"/>
        <v>NO</v>
      </c>
      <c r="J455" t="str">
        <f t="shared" si="44"/>
        <v>2017</v>
      </c>
      <c r="M455" t="s">
        <v>1018</v>
      </c>
      <c r="N455">
        <v>11</v>
      </c>
      <c r="O455">
        <v>0.63287055000000003</v>
      </c>
      <c r="P455">
        <v>5.295718E-2</v>
      </c>
      <c r="Q455">
        <v>0.52905636</v>
      </c>
      <c r="R455">
        <v>0.73668473999999995</v>
      </c>
      <c r="S455">
        <v>6272</v>
      </c>
      <c r="T455">
        <f t="shared" si="45"/>
        <v>0</v>
      </c>
      <c r="U455" t="str">
        <f t="shared" si="46"/>
        <v>NO</v>
      </c>
      <c r="V455" t="str">
        <f t="shared" si="47"/>
        <v>2017</v>
      </c>
    </row>
    <row r="456" spans="1:22" hidden="1">
      <c r="A456" t="s">
        <v>1019</v>
      </c>
      <c r="B456">
        <v>0</v>
      </c>
      <c r="C456">
        <v>0.34515385999999998</v>
      </c>
      <c r="D456">
        <v>7.4646299999999999E-3</v>
      </c>
      <c r="E456">
        <v>0.33052063999999998</v>
      </c>
      <c r="F456">
        <v>0.35978707999999998</v>
      </c>
      <c r="G456">
        <v>6272</v>
      </c>
      <c r="H456">
        <f t="shared" si="42"/>
        <v>1</v>
      </c>
      <c r="I456" t="str">
        <f t="shared" si="43"/>
        <v>NO</v>
      </c>
      <c r="J456" t="str">
        <f t="shared" si="44"/>
        <v>2017</v>
      </c>
      <c r="K456">
        <f>F456-C456</f>
        <v>1.4633220000000002E-2</v>
      </c>
      <c r="M456" t="s">
        <v>1019</v>
      </c>
      <c r="N456">
        <v>0</v>
      </c>
      <c r="O456">
        <v>0.34515385999999998</v>
      </c>
      <c r="P456">
        <v>7.4646299999999999E-3</v>
      </c>
      <c r="Q456">
        <v>0.33052063999999998</v>
      </c>
      <c r="R456">
        <v>0.35978707999999998</v>
      </c>
      <c r="S456">
        <v>6272</v>
      </c>
      <c r="T456">
        <f t="shared" si="45"/>
        <v>1</v>
      </c>
      <c r="U456" t="str">
        <f t="shared" si="46"/>
        <v>NO</v>
      </c>
      <c r="V456" t="str">
        <f t="shared" si="47"/>
        <v>2017</v>
      </c>
    </row>
    <row r="457" spans="1:22" hidden="1">
      <c r="A457" t="s">
        <v>1020</v>
      </c>
      <c r="B457">
        <v>1</v>
      </c>
      <c r="C457">
        <v>0.31015282999999999</v>
      </c>
      <c r="D457">
        <v>5.7071200000000004E-3</v>
      </c>
      <c r="E457">
        <v>0.29896490999999997</v>
      </c>
      <c r="F457">
        <v>0.32134074000000001</v>
      </c>
      <c r="G457">
        <v>6272</v>
      </c>
      <c r="H457">
        <f t="shared" si="42"/>
        <v>1</v>
      </c>
      <c r="I457" t="str">
        <f t="shared" si="43"/>
        <v>NO</v>
      </c>
      <c r="J457" t="str">
        <f t="shared" si="44"/>
        <v>2017</v>
      </c>
      <c r="K457">
        <f>F457-C457</f>
        <v>1.1187910000000023E-2</v>
      </c>
      <c r="M457" t="s">
        <v>1020</v>
      </c>
      <c r="N457">
        <v>1</v>
      </c>
      <c r="O457">
        <v>0.31015282999999999</v>
      </c>
      <c r="P457">
        <v>5.7071200000000004E-3</v>
      </c>
      <c r="Q457">
        <v>0.29896490999999997</v>
      </c>
      <c r="R457">
        <v>0.32134074000000001</v>
      </c>
      <c r="S457">
        <v>6272</v>
      </c>
      <c r="T457">
        <f t="shared" si="45"/>
        <v>1</v>
      </c>
      <c r="U457" t="str">
        <f t="shared" si="46"/>
        <v>NO</v>
      </c>
      <c r="V457" t="str">
        <f t="shared" si="47"/>
        <v>2017</v>
      </c>
    </row>
    <row r="458" spans="1:22">
      <c r="A458" t="s">
        <v>1021</v>
      </c>
      <c r="B458">
        <v>20</v>
      </c>
      <c r="C458">
        <v>-3.5001030000000002E-2</v>
      </c>
      <c r="D458">
        <v>9.3517500000000007E-3</v>
      </c>
      <c r="E458">
        <v>-5.3333659999999998E-2</v>
      </c>
      <c r="F458">
        <v>-1.6668410000000002E-2</v>
      </c>
      <c r="G458">
        <v>6272</v>
      </c>
      <c r="H458">
        <f t="shared" si="42"/>
        <v>1</v>
      </c>
      <c r="I458" t="str">
        <f t="shared" si="43"/>
        <v>NO</v>
      </c>
      <c r="J458" t="str">
        <f t="shared" si="44"/>
        <v>2017</v>
      </c>
      <c r="K458">
        <f>F458-C458</f>
        <v>1.8332620000000001E-2</v>
      </c>
      <c r="M458" t="s">
        <v>1021</v>
      </c>
      <c r="N458">
        <v>20</v>
      </c>
      <c r="O458">
        <v>-3.5001030000000002E-2</v>
      </c>
      <c r="P458">
        <v>9.3517500000000007E-3</v>
      </c>
      <c r="Q458">
        <v>-5.3333659999999998E-2</v>
      </c>
      <c r="R458">
        <v>-1.6668410000000002E-2</v>
      </c>
      <c r="S458">
        <v>6272</v>
      </c>
      <c r="T458">
        <f t="shared" si="45"/>
        <v>1</v>
      </c>
      <c r="U458" t="str">
        <f t="shared" si="46"/>
        <v>NO</v>
      </c>
      <c r="V458" t="str">
        <f t="shared" si="47"/>
        <v>2017</v>
      </c>
    </row>
    <row r="459" spans="1:22" hidden="1">
      <c r="A459" t="s">
        <v>1022</v>
      </c>
      <c r="B459">
        <v>0</v>
      </c>
      <c r="C459">
        <v>24728.232</v>
      </c>
      <c r="D459">
        <v>352.83006</v>
      </c>
      <c r="E459">
        <v>24036.552</v>
      </c>
      <c r="F459">
        <v>25419.912</v>
      </c>
      <c r="G459">
        <v>5747</v>
      </c>
      <c r="H459">
        <f t="shared" si="42"/>
        <v>0</v>
      </c>
      <c r="I459" t="str">
        <f t="shared" si="43"/>
        <v>SE</v>
      </c>
      <c r="J459" t="str">
        <f t="shared" si="44"/>
        <v>2004</v>
      </c>
      <c r="M459" t="s">
        <v>1022</v>
      </c>
      <c r="N459">
        <v>0</v>
      </c>
      <c r="O459">
        <v>14830.538</v>
      </c>
      <c r="P459">
        <v>1101.6614999999999</v>
      </c>
      <c r="Q459">
        <v>12670.867</v>
      </c>
      <c r="R459">
        <v>16990.21</v>
      </c>
      <c r="S459">
        <v>5747</v>
      </c>
      <c r="T459">
        <f t="shared" si="45"/>
        <v>0</v>
      </c>
      <c r="U459" t="str">
        <f t="shared" si="46"/>
        <v>SE</v>
      </c>
      <c r="V459" t="str">
        <f t="shared" si="47"/>
        <v>2004</v>
      </c>
    </row>
    <row r="460" spans="1:22" hidden="1">
      <c r="A460" t="s">
        <v>1023</v>
      </c>
      <c r="B460">
        <v>1</v>
      </c>
      <c r="C460">
        <v>26192.703000000001</v>
      </c>
      <c r="D460">
        <v>319.93927000000002</v>
      </c>
      <c r="E460">
        <v>25565.502</v>
      </c>
      <c r="F460">
        <v>26819.904999999999</v>
      </c>
      <c r="G460">
        <v>5747</v>
      </c>
      <c r="H460">
        <f t="shared" si="42"/>
        <v>0</v>
      </c>
      <c r="I460" t="str">
        <f t="shared" si="43"/>
        <v>SE</v>
      </c>
      <c r="J460" t="str">
        <f t="shared" si="44"/>
        <v>2004</v>
      </c>
      <c r="M460" t="s">
        <v>1023</v>
      </c>
      <c r="N460">
        <v>1</v>
      </c>
      <c r="O460">
        <v>26192.703000000001</v>
      </c>
      <c r="P460">
        <v>319.93927000000002</v>
      </c>
      <c r="Q460">
        <v>25565.502</v>
      </c>
      <c r="R460">
        <v>26819.904999999999</v>
      </c>
      <c r="S460">
        <v>5747</v>
      </c>
      <c r="T460">
        <f t="shared" si="45"/>
        <v>0</v>
      </c>
      <c r="U460" t="str">
        <f t="shared" si="46"/>
        <v>SE</v>
      </c>
      <c r="V460" t="str">
        <f t="shared" si="47"/>
        <v>2004</v>
      </c>
    </row>
    <row r="461" spans="1:22" hidden="1">
      <c r="A461" t="s">
        <v>1024</v>
      </c>
      <c r="B461">
        <v>10</v>
      </c>
      <c r="C461">
        <v>-1464.4711</v>
      </c>
      <c r="D461">
        <v>470.08285000000001</v>
      </c>
      <c r="E461">
        <v>-2386.0106000000001</v>
      </c>
      <c r="F461">
        <v>-542.93152999999995</v>
      </c>
      <c r="G461">
        <v>5747</v>
      </c>
      <c r="H461">
        <f t="shared" si="42"/>
        <v>0</v>
      </c>
      <c r="I461" t="str">
        <f t="shared" si="43"/>
        <v>SE</v>
      </c>
      <c r="J461" t="str">
        <f t="shared" si="44"/>
        <v>2004</v>
      </c>
      <c r="M461" t="s">
        <v>1024</v>
      </c>
      <c r="N461">
        <v>10</v>
      </c>
      <c r="O461">
        <v>-11362.165000000001</v>
      </c>
      <c r="P461">
        <v>1147.1787999999999</v>
      </c>
      <c r="Q461">
        <v>-13611.067999999999</v>
      </c>
      <c r="R461">
        <v>-9113.2621999999992</v>
      </c>
      <c r="S461">
        <v>5747</v>
      </c>
      <c r="T461">
        <f t="shared" si="45"/>
        <v>0</v>
      </c>
      <c r="U461" t="str">
        <f t="shared" si="46"/>
        <v>SE</v>
      </c>
      <c r="V461" t="str">
        <f t="shared" si="47"/>
        <v>2004</v>
      </c>
    </row>
    <row r="462" spans="1:22" hidden="1">
      <c r="A462" t="s">
        <v>1025</v>
      </c>
      <c r="B462">
        <v>11</v>
      </c>
      <c r="C462">
        <v>0.94408859000000001</v>
      </c>
      <c r="D462">
        <v>1.7503109999999999E-2</v>
      </c>
      <c r="E462">
        <v>0.90977589000000003</v>
      </c>
      <c r="F462">
        <v>0.97840128000000004</v>
      </c>
      <c r="G462">
        <v>5747</v>
      </c>
      <c r="H462">
        <f t="shared" si="42"/>
        <v>0</v>
      </c>
      <c r="I462" t="str">
        <f t="shared" si="43"/>
        <v>SE</v>
      </c>
      <c r="J462" t="str">
        <f t="shared" si="44"/>
        <v>2004</v>
      </c>
      <c r="M462" t="s">
        <v>1025</v>
      </c>
      <c r="N462">
        <v>11</v>
      </c>
      <c r="O462">
        <v>0.56620877000000003</v>
      </c>
      <c r="P462">
        <v>4.2624700000000001E-2</v>
      </c>
      <c r="Q462">
        <v>0.48264829999999997</v>
      </c>
      <c r="R462">
        <v>0.64976924999999996</v>
      </c>
      <c r="S462">
        <v>5747</v>
      </c>
      <c r="T462">
        <f t="shared" si="45"/>
        <v>0</v>
      </c>
      <c r="U462" t="str">
        <f t="shared" si="46"/>
        <v>SE</v>
      </c>
      <c r="V462" t="str">
        <f t="shared" si="47"/>
        <v>2004</v>
      </c>
    </row>
    <row r="463" spans="1:22" hidden="1">
      <c r="A463" t="s">
        <v>1026</v>
      </c>
      <c r="B463">
        <v>0</v>
      </c>
      <c r="C463">
        <v>0.37391812000000002</v>
      </c>
      <c r="D463">
        <v>7.0351199999999997E-3</v>
      </c>
      <c r="E463">
        <v>0.36012663</v>
      </c>
      <c r="F463">
        <v>0.38770960999999998</v>
      </c>
      <c r="G463">
        <v>5747</v>
      </c>
      <c r="H463">
        <f t="shared" si="42"/>
        <v>1</v>
      </c>
      <c r="I463" t="str">
        <f t="shared" si="43"/>
        <v>SE</v>
      </c>
      <c r="J463" t="str">
        <f t="shared" si="44"/>
        <v>2004</v>
      </c>
      <c r="K463">
        <f>F463-C463</f>
        <v>1.3791489999999962E-2</v>
      </c>
      <c r="M463" t="s">
        <v>1026</v>
      </c>
      <c r="N463">
        <v>0</v>
      </c>
      <c r="O463">
        <v>0.37391812000000002</v>
      </c>
      <c r="P463">
        <v>7.0351199999999997E-3</v>
      </c>
      <c r="Q463">
        <v>0.36012663</v>
      </c>
      <c r="R463">
        <v>0.38770960999999998</v>
      </c>
      <c r="S463">
        <v>5747</v>
      </c>
      <c r="T463">
        <f t="shared" si="45"/>
        <v>1</v>
      </c>
      <c r="U463" t="str">
        <f t="shared" si="46"/>
        <v>SE</v>
      </c>
      <c r="V463" t="str">
        <f t="shared" si="47"/>
        <v>2004</v>
      </c>
    </row>
    <row r="464" spans="1:22" hidden="1">
      <c r="A464" t="s">
        <v>1027</v>
      </c>
      <c r="B464">
        <v>1</v>
      </c>
      <c r="C464">
        <v>0.3104808</v>
      </c>
      <c r="D464">
        <v>6.0316700000000003E-3</v>
      </c>
      <c r="E464">
        <v>0.29865645000000002</v>
      </c>
      <c r="F464">
        <v>0.32230513999999999</v>
      </c>
      <c r="G464">
        <v>5747</v>
      </c>
      <c r="H464">
        <f t="shared" si="42"/>
        <v>1</v>
      </c>
      <c r="I464" t="str">
        <f t="shared" si="43"/>
        <v>SE</v>
      </c>
      <c r="J464" t="str">
        <f t="shared" si="44"/>
        <v>2004</v>
      </c>
      <c r="K464">
        <f>F464-C464</f>
        <v>1.1824339999999989E-2</v>
      </c>
      <c r="M464" t="s">
        <v>1027</v>
      </c>
      <c r="N464">
        <v>1</v>
      </c>
      <c r="O464">
        <v>0.3104808</v>
      </c>
      <c r="P464">
        <v>6.0316700000000003E-3</v>
      </c>
      <c r="Q464">
        <v>0.29865645000000002</v>
      </c>
      <c r="R464">
        <v>0.32230513999999999</v>
      </c>
      <c r="S464">
        <v>5747</v>
      </c>
      <c r="T464">
        <f t="shared" si="45"/>
        <v>1</v>
      </c>
      <c r="U464" t="str">
        <f t="shared" si="46"/>
        <v>SE</v>
      </c>
      <c r="V464" t="str">
        <f t="shared" si="47"/>
        <v>2004</v>
      </c>
    </row>
    <row r="465" spans="1:22">
      <c r="A465" t="s">
        <v>1028</v>
      </c>
      <c r="B465">
        <v>20</v>
      </c>
      <c r="C465">
        <v>-6.343733E-2</v>
      </c>
      <c r="D465">
        <v>9.2111199999999997E-3</v>
      </c>
      <c r="E465">
        <v>-8.14946E-2</v>
      </c>
      <c r="F465">
        <v>-4.538006E-2</v>
      </c>
      <c r="G465">
        <v>5747</v>
      </c>
      <c r="H465">
        <f t="shared" si="42"/>
        <v>1</v>
      </c>
      <c r="I465" t="str">
        <f t="shared" si="43"/>
        <v>SE</v>
      </c>
      <c r="J465" t="str">
        <f t="shared" si="44"/>
        <v>2004</v>
      </c>
      <c r="K465">
        <f>F465-C465</f>
        <v>1.805727E-2</v>
      </c>
      <c r="M465" t="s">
        <v>1028</v>
      </c>
      <c r="N465">
        <v>20</v>
      </c>
      <c r="O465">
        <v>-6.343733E-2</v>
      </c>
      <c r="P465">
        <v>9.2111199999999997E-3</v>
      </c>
      <c r="Q465">
        <v>-8.14946E-2</v>
      </c>
      <c r="R465">
        <v>-4.538006E-2</v>
      </c>
      <c r="S465">
        <v>5747</v>
      </c>
      <c r="T465">
        <f t="shared" si="45"/>
        <v>1</v>
      </c>
      <c r="U465" t="str">
        <f t="shared" si="46"/>
        <v>SE</v>
      </c>
      <c r="V465" t="str">
        <f t="shared" si="47"/>
        <v>2004</v>
      </c>
    </row>
    <row r="466" spans="1:22" hidden="1">
      <c r="A466" t="s">
        <v>1029</v>
      </c>
      <c r="B466">
        <v>0</v>
      </c>
      <c r="C466">
        <v>24853.670999999998</v>
      </c>
      <c r="D466">
        <v>345.10727000000003</v>
      </c>
      <c r="E466">
        <v>24177.14</v>
      </c>
      <c r="F466">
        <v>25530.203000000001</v>
      </c>
      <c r="G466">
        <v>6132</v>
      </c>
      <c r="H466">
        <f t="shared" si="42"/>
        <v>0</v>
      </c>
      <c r="I466" t="str">
        <f t="shared" si="43"/>
        <v>SE</v>
      </c>
      <c r="J466" t="str">
        <f t="shared" si="44"/>
        <v>2005</v>
      </c>
      <c r="M466" t="s">
        <v>1029</v>
      </c>
      <c r="N466">
        <v>0</v>
      </c>
      <c r="O466">
        <v>13951.561</v>
      </c>
      <c r="P466">
        <v>689.93178</v>
      </c>
      <c r="Q466">
        <v>12599.053</v>
      </c>
      <c r="R466">
        <v>15304.07</v>
      </c>
      <c r="S466">
        <v>6132</v>
      </c>
      <c r="T466">
        <f t="shared" si="45"/>
        <v>0</v>
      </c>
      <c r="U466" t="str">
        <f t="shared" si="46"/>
        <v>SE</v>
      </c>
      <c r="V466" t="str">
        <f t="shared" si="47"/>
        <v>2005</v>
      </c>
    </row>
    <row r="467" spans="1:22" hidden="1">
      <c r="A467" t="s">
        <v>1030</v>
      </c>
      <c r="B467">
        <v>1</v>
      </c>
      <c r="C467">
        <v>27795.815999999999</v>
      </c>
      <c r="D467">
        <v>321.91381000000001</v>
      </c>
      <c r="E467">
        <v>27164.752</v>
      </c>
      <c r="F467">
        <v>28426.880000000001</v>
      </c>
      <c r="G467">
        <v>6132</v>
      </c>
      <c r="H467">
        <f t="shared" si="42"/>
        <v>0</v>
      </c>
      <c r="I467" t="str">
        <f t="shared" si="43"/>
        <v>SE</v>
      </c>
      <c r="J467" t="str">
        <f t="shared" si="44"/>
        <v>2005</v>
      </c>
      <c r="M467" t="s">
        <v>1030</v>
      </c>
      <c r="N467">
        <v>1</v>
      </c>
      <c r="O467">
        <v>27795.815999999999</v>
      </c>
      <c r="P467">
        <v>321.91381000000001</v>
      </c>
      <c r="Q467">
        <v>27164.752</v>
      </c>
      <c r="R467">
        <v>28426.880000000001</v>
      </c>
      <c r="S467">
        <v>6132</v>
      </c>
      <c r="T467">
        <f t="shared" si="45"/>
        <v>0</v>
      </c>
      <c r="U467" t="str">
        <f t="shared" si="46"/>
        <v>SE</v>
      </c>
      <c r="V467" t="str">
        <f t="shared" si="47"/>
        <v>2005</v>
      </c>
    </row>
    <row r="468" spans="1:22" hidden="1">
      <c r="A468" t="s">
        <v>1031</v>
      </c>
      <c r="B468">
        <v>10</v>
      </c>
      <c r="C468">
        <v>-2942.1442000000002</v>
      </c>
      <c r="D468">
        <v>458.20188999999999</v>
      </c>
      <c r="E468">
        <v>-3840.3807000000002</v>
      </c>
      <c r="F468">
        <v>-2043.9077</v>
      </c>
      <c r="G468">
        <v>6132</v>
      </c>
      <c r="H468">
        <f t="shared" si="42"/>
        <v>0</v>
      </c>
      <c r="I468" t="str">
        <f t="shared" si="43"/>
        <v>SE</v>
      </c>
      <c r="J468" t="str">
        <f t="shared" si="44"/>
        <v>2005</v>
      </c>
      <c r="M468" t="s">
        <v>1031</v>
      </c>
      <c r="N468">
        <v>10</v>
      </c>
      <c r="O468">
        <v>-13844.254000000001</v>
      </c>
      <c r="P468">
        <v>761.33721000000003</v>
      </c>
      <c r="Q468">
        <v>-15336.742</v>
      </c>
      <c r="R468">
        <v>-12351.766</v>
      </c>
      <c r="S468">
        <v>6132</v>
      </c>
      <c r="T468">
        <f t="shared" si="45"/>
        <v>0</v>
      </c>
      <c r="U468" t="str">
        <f t="shared" si="46"/>
        <v>SE</v>
      </c>
      <c r="V468" t="str">
        <f t="shared" si="47"/>
        <v>2005</v>
      </c>
    </row>
    <row r="469" spans="1:22" hidden="1">
      <c r="A469" t="s">
        <v>1032</v>
      </c>
      <c r="B469">
        <v>11</v>
      </c>
      <c r="C469">
        <v>0.89415153999999997</v>
      </c>
      <c r="D469">
        <v>1.5703490000000001E-2</v>
      </c>
      <c r="E469">
        <v>0.86336718000000001</v>
      </c>
      <c r="F469">
        <v>0.92493590000000003</v>
      </c>
      <c r="G469">
        <v>6132</v>
      </c>
      <c r="H469">
        <f t="shared" si="42"/>
        <v>0</v>
      </c>
      <c r="I469" t="str">
        <f t="shared" si="43"/>
        <v>SE</v>
      </c>
      <c r="J469" t="str">
        <f t="shared" si="44"/>
        <v>2005</v>
      </c>
      <c r="M469" t="s">
        <v>1032</v>
      </c>
      <c r="N469">
        <v>11</v>
      </c>
      <c r="O469">
        <v>0.50193027000000001</v>
      </c>
      <c r="P469">
        <v>2.549303E-2</v>
      </c>
      <c r="Q469">
        <v>0.45195499</v>
      </c>
      <c r="R469">
        <v>0.55190556000000002</v>
      </c>
      <c r="S469">
        <v>6132</v>
      </c>
      <c r="T469">
        <f t="shared" si="45"/>
        <v>0</v>
      </c>
      <c r="U469" t="str">
        <f t="shared" si="46"/>
        <v>SE</v>
      </c>
      <c r="V469" t="str">
        <f t="shared" si="47"/>
        <v>2005</v>
      </c>
    </row>
    <row r="470" spans="1:22" hidden="1">
      <c r="A470" t="s">
        <v>1033</v>
      </c>
      <c r="B470">
        <v>0</v>
      </c>
      <c r="C470">
        <v>0.38986206000000001</v>
      </c>
      <c r="D470">
        <v>6.7932699999999997E-3</v>
      </c>
      <c r="E470">
        <v>0.37654486999999998</v>
      </c>
      <c r="F470">
        <v>0.40317924999999999</v>
      </c>
      <c r="G470">
        <v>6132</v>
      </c>
      <c r="H470">
        <f t="shared" si="42"/>
        <v>1</v>
      </c>
      <c r="I470" t="str">
        <f t="shared" si="43"/>
        <v>SE</v>
      </c>
      <c r="J470" t="str">
        <f t="shared" si="44"/>
        <v>2005</v>
      </c>
      <c r="K470">
        <f>F470-C470</f>
        <v>1.3317189999999979E-2</v>
      </c>
      <c r="M470" t="s">
        <v>1033</v>
      </c>
      <c r="N470">
        <v>0</v>
      </c>
      <c r="O470">
        <v>0.38986206000000001</v>
      </c>
      <c r="P470">
        <v>6.7932699999999997E-3</v>
      </c>
      <c r="Q470">
        <v>0.37654486999999998</v>
      </c>
      <c r="R470">
        <v>0.40317924999999999</v>
      </c>
      <c r="S470">
        <v>6132</v>
      </c>
      <c r="T470">
        <f t="shared" si="45"/>
        <v>1</v>
      </c>
      <c r="U470" t="str">
        <f t="shared" si="46"/>
        <v>SE</v>
      </c>
      <c r="V470" t="str">
        <f t="shared" si="47"/>
        <v>2005</v>
      </c>
    </row>
    <row r="471" spans="1:22" hidden="1">
      <c r="A471" t="s">
        <v>1034</v>
      </c>
      <c r="B471">
        <v>1</v>
      </c>
      <c r="C471">
        <v>0.29994560999999997</v>
      </c>
      <c r="D471">
        <v>5.8883800000000003E-3</v>
      </c>
      <c r="E471">
        <v>0.28840232999999998</v>
      </c>
      <c r="F471">
        <v>0.31148889000000002</v>
      </c>
      <c r="G471">
        <v>6132</v>
      </c>
      <c r="H471">
        <f t="shared" si="42"/>
        <v>1</v>
      </c>
      <c r="I471" t="str">
        <f t="shared" si="43"/>
        <v>SE</v>
      </c>
      <c r="J471" t="str">
        <f t="shared" si="44"/>
        <v>2005</v>
      </c>
      <c r="K471">
        <f>F471-C471</f>
        <v>1.1543280000000045E-2</v>
      </c>
      <c r="M471" t="s">
        <v>1034</v>
      </c>
      <c r="N471">
        <v>1</v>
      </c>
      <c r="O471">
        <v>0.29994560999999997</v>
      </c>
      <c r="P471">
        <v>5.8883800000000003E-3</v>
      </c>
      <c r="Q471">
        <v>0.28840232999999998</v>
      </c>
      <c r="R471">
        <v>0.31148889000000002</v>
      </c>
      <c r="S471">
        <v>6132</v>
      </c>
      <c r="T471">
        <f t="shared" si="45"/>
        <v>1</v>
      </c>
      <c r="U471" t="str">
        <f t="shared" si="46"/>
        <v>SE</v>
      </c>
      <c r="V471" t="str">
        <f t="shared" si="47"/>
        <v>2005</v>
      </c>
    </row>
    <row r="472" spans="1:22">
      <c r="A472" t="s">
        <v>1035</v>
      </c>
      <c r="B472">
        <v>20</v>
      </c>
      <c r="C472">
        <v>-8.9916449999999995E-2</v>
      </c>
      <c r="D472">
        <v>8.8823900000000004E-3</v>
      </c>
      <c r="E472">
        <v>-0.10732905</v>
      </c>
      <c r="F472">
        <v>-7.2503849999999995E-2</v>
      </c>
      <c r="G472">
        <v>6132</v>
      </c>
      <c r="H472">
        <f t="shared" si="42"/>
        <v>1</v>
      </c>
      <c r="I472" t="str">
        <f t="shared" si="43"/>
        <v>SE</v>
      </c>
      <c r="J472" t="str">
        <f t="shared" si="44"/>
        <v>2005</v>
      </c>
      <c r="K472">
        <f>F472-C472</f>
        <v>1.74126E-2</v>
      </c>
      <c r="M472" t="s">
        <v>1035</v>
      </c>
      <c r="N472">
        <v>20</v>
      </c>
      <c r="O472">
        <v>-8.9916449999999995E-2</v>
      </c>
      <c r="P472">
        <v>8.8823900000000004E-3</v>
      </c>
      <c r="Q472">
        <v>-0.10732905</v>
      </c>
      <c r="R472">
        <v>-7.2503849999999995E-2</v>
      </c>
      <c r="S472">
        <v>6132</v>
      </c>
      <c r="T472">
        <f t="shared" si="45"/>
        <v>1</v>
      </c>
      <c r="U472" t="str">
        <f t="shared" si="46"/>
        <v>SE</v>
      </c>
      <c r="V472" t="str">
        <f t="shared" si="47"/>
        <v>2005</v>
      </c>
    </row>
    <row r="473" spans="1:22" hidden="1">
      <c r="A473" t="s">
        <v>1036</v>
      </c>
      <c r="B473">
        <v>0</v>
      </c>
      <c r="C473">
        <v>25349.036</v>
      </c>
      <c r="D473">
        <v>341.58418</v>
      </c>
      <c r="E473">
        <v>24679.423999999999</v>
      </c>
      <c r="F473">
        <v>26018.647000000001</v>
      </c>
      <c r="G473">
        <v>6802</v>
      </c>
      <c r="H473">
        <f t="shared" si="42"/>
        <v>0</v>
      </c>
      <c r="I473" t="str">
        <f t="shared" si="43"/>
        <v>SE</v>
      </c>
      <c r="J473" t="str">
        <f t="shared" si="44"/>
        <v>2006</v>
      </c>
      <c r="M473" t="s">
        <v>1036</v>
      </c>
      <c r="N473">
        <v>0</v>
      </c>
      <c r="O473">
        <v>21317.81</v>
      </c>
      <c r="P473">
        <v>1370.0681999999999</v>
      </c>
      <c r="Q473">
        <v>18632.046999999999</v>
      </c>
      <c r="R473">
        <v>24003.572</v>
      </c>
      <c r="S473">
        <v>6802</v>
      </c>
      <c r="T473">
        <f t="shared" si="45"/>
        <v>0</v>
      </c>
      <c r="U473" t="str">
        <f t="shared" si="46"/>
        <v>SE</v>
      </c>
      <c r="V473" t="str">
        <f t="shared" si="47"/>
        <v>2006</v>
      </c>
    </row>
    <row r="474" spans="1:22" hidden="1">
      <c r="A474" t="s">
        <v>1037</v>
      </c>
      <c r="B474">
        <v>1</v>
      </c>
      <c r="C474">
        <v>26288.616999999998</v>
      </c>
      <c r="D474">
        <v>340.16699999999997</v>
      </c>
      <c r="E474">
        <v>25621.782999999999</v>
      </c>
      <c r="F474">
        <v>26955.45</v>
      </c>
      <c r="G474">
        <v>6802</v>
      </c>
      <c r="H474">
        <f t="shared" si="42"/>
        <v>0</v>
      </c>
      <c r="I474" t="str">
        <f t="shared" si="43"/>
        <v>SE</v>
      </c>
      <c r="J474" t="str">
        <f t="shared" si="44"/>
        <v>2006</v>
      </c>
      <c r="M474" t="s">
        <v>1037</v>
      </c>
      <c r="N474">
        <v>1</v>
      </c>
      <c r="O474">
        <v>26288.616999999998</v>
      </c>
      <c r="P474">
        <v>340.16699999999997</v>
      </c>
      <c r="Q474">
        <v>25621.782999999999</v>
      </c>
      <c r="R474">
        <v>26955.45</v>
      </c>
      <c r="S474">
        <v>6802</v>
      </c>
      <c r="T474">
        <f t="shared" si="45"/>
        <v>0</v>
      </c>
      <c r="U474" t="str">
        <f t="shared" si="46"/>
        <v>SE</v>
      </c>
      <c r="V474" t="str">
        <f t="shared" si="47"/>
        <v>2006</v>
      </c>
    </row>
    <row r="475" spans="1:22" hidden="1">
      <c r="A475" t="s">
        <v>1038</v>
      </c>
      <c r="B475">
        <v>10</v>
      </c>
      <c r="C475">
        <v>-939.58114</v>
      </c>
      <c r="D475">
        <v>468.43410999999998</v>
      </c>
      <c r="E475">
        <v>-1857.8585</v>
      </c>
      <c r="F475">
        <v>-21.303763</v>
      </c>
      <c r="G475">
        <v>6802</v>
      </c>
      <c r="H475">
        <f t="shared" si="42"/>
        <v>0</v>
      </c>
      <c r="I475" t="str">
        <f t="shared" si="43"/>
        <v>SE</v>
      </c>
      <c r="J475" t="str">
        <f t="shared" si="44"/>
        <v>2006</v>
      </c>
      <c r="M475" t="s">
        <v>1038</v>
      </c>
      <c r="N475">
        <v>10</v>
      </c>
      <c r="O475">
        <v>-4970.8072000000002</v>
      </c>
      <c r="P475">
        <v>1411.6658</v>
      </c>
      <c r="Q475">
        <v>-7738.1138000000001</v>
      </c>
      <c r="R475">
        <v>-2203.5005999999998</v>
      </c>
      <c r="S475">
        <v>6802</v>
      </c>
      <c r="T475">
        <f t="shared" si="45"/>
        <v>0</v>
      </c>
      <c r="U475" t="str">
        <f t="shared" si="46"/>
        <v>SE</v>
      </c>
      <c r="V475" t="str">
        <f t="shared" si="47"/>
        <v>2006</v>
      </c>
    </row>
    <row r="476" spans="1:22" hidden="1">
      <c r="A476" t="s">
        <v>1039</v>
      </c>
      <c r="B476">
        <v>11</v>
      </c>
      <c r="C476">
        <v>0.96425901000000003</v>
      </c>
      <c r="D476">
        <v>1.7505099999999999E-2</v>
      </c>
      <c r="E476">
        <v>0.92994352999999996</v>
      </c>
      <c r="F476">
        <v>0.99857448999999998</v>
      </c>
      <c r="G476">
        <v>6802</v>
      </c>
      <c r="H476">
        <f t="shared" si="42"/>
        <v>0</v>
      </c>
      <c r="I476" t="str">
        <f t="shared" si="43"/>
        <v>SE</v>
      </c>
      <c r="J476" t="str">
        <f t="shared" si="44"/>
        <v>2006</v>
      </c>
      <c r="M476" t="s">
        <v>1039</v>
      </c>
      <c r="N476">
        <v>11</v>
      </c>
      <c r="O476">
        <v>0.81091407999999998</v>
      </c>
      <c r="P476">
        <v>5.3162229999999998E-2</v>
      </c>
      <c r="Q476">
        <v>0.70669948999999999</v>
      </c>
      <c r="R476">
        <v>0.91512868000000003</v>
      </c>
      <c r="S476">
        <v>6802</v>
      </c>
      <c r="T476">
        <f t="shared" si="45"/>
        <v>0</v>
      </c>
      <c r="U476" t="str">
        <f t="shared" si="46"/>
        <v>SE</v>
      </c>
      <c r="V476" t="str">
        <f t="shared" si="47"/>
        <v>2006</v>
      </c>
    </row>
    <row r="477" spans="1:22" hidden="1">
      <c r="A477" t="s">
        <v>1040</v>
      </c>
      <c r="B477">
        <v>0</v>
      </c>
      <c r="C477">
        <v>0.37019328000000001</v>
      </c>
      <c r="D477">
        <v>7.2679099999999998E-3</v>
      </c>
      <c r="E477">
        <v>0.35594589999999998</v>
      </c>
      <c r="F477">
        <v>0.38444066999999998</v>
      </c>
      <c r="G477">
        <v>6802</v>
      </c>
      <c r="H477">
        <f t="shared" si="42"/>
        <v>1</v>
      </c>
      <c r="I477" t="str">
        <f t="shared" si="43"/>
        <v>SE</v>
      </c>
      <c r="J477" t="str">
        <f t="shared" si="44"/>
        <v>2006</v>
      </c>
      <c r="K477">
        <f>F477-C477</f>
        <v>1.4247389999999971E-2</v>
      </c>
      <c r="M477" t="s">
        <v>1040</v>
      </c>
      <c r="N477">
        <v>0</v>
      </c>
      <c r="O477">
        <v>0.37019328000000001</v>
      </c>
      <c r="P477">
        <v>7.2679099999999998E-3</v>
      </c>
      <c r="Q477">
        <v>0.35594589999999998</v>
      </c>
      <c r="R477">
        <v>0.38444066999999998</v>
      </c>
      <c r="S477">
        <v>6802</v>
      </c>
      <c r="T477">
        <f t="shared" si="45"/>
        <v>1</v>
      </c>
      <c r="U477" t="str">
        <f t="shared" si="46"/>
        <v>SE</v>
      </c>
      <c r="V477" t="str">
        <f t="shared" si="47"/>
        <v>2006</v>
      </c>
    </row>
    <row r="478" spans="1:22" hidden="1">
      <c r="A478" t="s">
        <v>1041</v>
      </c>
      <c r="B478">
        <v>1</v>
      </c>
      <c r="C478">
        <v>0.33626748000000001</v>
      </c>
      <c r="D478">
        <v>6.8797199999999998E-3</v>
      </c>
      <c r="E478">
        <v>0.32278108</v>
      </c>
      <c r="F478">
        <v>0.34975389000000001</v>
      </c>
      <c r="G478">
        <v>6802</v>
      </c>
      <c r="H478">
        <f t="shared" si="42"/>
        <v>1</v>
      </c>
      <c r="I478" t="str">
        <f t="shared" si="43"/>
        <v>SE</v>
      </c>
      <c r="J478" t="str">
        <f t="shared" si="44"/>
        <v>2006</v>
      </c>
      <c r="K478">
        <f>F478-C478</f>
        <v>1.3486410000000004E-2</v>
      </c>
      <c r="M478" t="s">
        <v>1041</v>
      </c>
      <c r="N478">
        <v>1</v>
      </c>
      <c r="O478">
        <v>0.33626748000000001</v>
      </c>
      <c r="P478">
        <v>6.8797199999999998E-3</v>
      </c>
      <c r="Q478">
        <v>0.32278108</v>
      </c>
      <c r="R478">
        <v>0.34975389000000001</v>
      </c>
      <c r="S478">
        <v>6802</v>
      </c>
      <c r="T478">
        <f t="shared" si="45"/>
        <v>1</v>
      </c>
      <c r="U478" t="str">
        <f t="shared" si="46"/>
        <v>SE</v>
      </c>
      <c r="V478" t="str">
        <f t="shared" si="47"/>
        <v>2006</v>
      </c>
    </row>
    <row r="479" spans="1:22">
      <c r="A479" t="s">
        <v>1042</v>
      </c>
      <c r="B479">
        <v>20</v>
      </c>
      <c r="C479">
        <v>-3.3925799999999999E-2</v>
      </c>
      <c r="D479">
        <v>9.8167399999999991E-3</v>
      </c>
      <c r="E479">
        <v>-5.3169679999999997E-2</v>
      </c>
      <c r="F479">
        <v>-1.4681909999999999E-2</v>
      </c>
      <c r="G479">
        <v>6802</v>
      </c>
      <c r="H479">
        <f t="shared" si="42"/>
        <v>1</v>
      </c>
      <c r="I479" t="str">
        <f t="shared" si="43"/>
        <v>SE</v>
      </c>
      <c r="J479" t="str">
        <f t="shared" si="44"/>
        <v>2006</v>
      </c>
      <c r="K479">
        <f>F479-C479</f>
        <v>1.924389E-2</v>
      </c>
      <c r="M479" t="s">
        <v>1042</v>
      </c>
      <c r="N479">
        <v>20</v>
      </c>
      <c r="O479">
        <v>-3.3925799999999999E-2</v>
      </c>
      <c r="P479">
        <v>9.8167399999999991E-3</v>
      </c>
      <c r="Q479">
        <v>-5.3169679999999997E-2</v>
      </c>
      <c r="R479">
        <v>-1.4681909999999999E-2</v>
      </c>
      <c r="S479">
        <v>6802</v>
      </c>
      <c r="T479">
        <f t="shared" si="45"/>
        <v>1</v>
      </c>
      <c r="U479" t="str">
        <f t="shared" si="46"/>
        <v>SE</v>
      </c>
      <c r="V479" t="str">
        <f t="shared" si="47"/>
        <v>2006</v>
      </c>
    </row>
    <row r="480" spans="1:22" hidden="1">
      <c r="A480" t="s">
        <v>1043</v>
      </c>
      <c r="B480">
        <v>0</v>
      </c>
      <c r="C480">
        <v>26077.394</v>
      </c>
      <c r="D480">
        <v>322.94837999999999</v>
      </c>
      <c r="E480">
        <v>25444.32</v>
      </c>
      <c r="F480">
        <v>26710.468000000001</v>
      </c>
      <c r="G480">
        <v>7182</v>
      </c>
      <c r="H480">
        <f t="shared" si="42"/>
        <v>0</v>
      </c>
      <c r="I480" t="str">
        <f t="shared" si="43"/>
        <v>SE</v>
      </c>
      <c r="J480" t="str">
        <f t="shared" si="44"/>
        <v>2007</v>
      </c>
      <c r="M480" t="s">
        <v>1043</v>
      </c>
      <c r="N480">
        <v>0</v>
      </c>
      <c r="O480">
        <v>18566.416000000001</v>
      </c>
      <c r="P480">
        <v>1357.9226000000001</v>
      </c>
      <c r="Q480">
        <v>15904.487999999999</v>
      </c>
      <c r="R480">
        <v>21228.344000000001</v>
      </c>
      <c r="S480">
        <v>7182</v>
      </c>
      <c r="T480">
        <f t="shared" si="45"/>
        <v>0</v>
      </c>
      <c r="U480" t="str">
        <f t="shared" si="46"/>
        <v>SE</v>
      </c>
      <c r="V480" t="str">
        <f t="shared" si="47"/>
        <v>2007</v>
      </c>
    </row>
    <row r="481" spans="1:22" hidden="1">
      <c r="A481" t="s">
        <v>1044</v>
      </c>
      <c r="B481">
        <v>1</v>
      </c>
      <c r="C481">
        <v>27274.006000000001</v>
      </c>
      <c r="D481">
        <v>307.27364</v>
      </c>
      <c r="E481">
        <v>26671.659</v>
      </c>
      <c r="F481">
        <v>27876.351999999999</v>
      </c>
      <c r="G481">
        <v>7182</v>
      </c>
      <c r="H481">
        <f t="shared" si="42"/>
        <v>0</v>
      </c>
      <c r="I481" t="str">
        <f t="shared" si="43"/>
        <v>SE</v>
      </c>
      <c r="J481" t="str">
        <f t="shared" si="44"/>
        <v>2007</v>
      </c>
      <c r="M481" t="s">
        <v>1044</v>
      </c>
      <c r="N481">
        <v>1</v>
      </c>
      <c r="O481">
        <v>27274.006000000001</v>
      </c>
      <c r="P481">
        <v>307.27364</v>
      </c>
      <c r="Q481">
        <v>26671.659</v>
      </c>
      <c r="R481">
        <v>27876.351999999999</v>
      </c>
      <c r="S481">
        <v>7182</v>
      </c>
      <c r="T481">
        <f t="shared" si="45"/>
        <v>0</v>
      </c>
      <c r="U481" t="str">
        <f t="shared" si="46"/>
        <v>SE</v>
      </c>
      <c r="V481" t="str">
        <f t="shared" si="47"/>
        <v>2007</v>
      </c>
    </row>
    <row r="482" spans="1:22" hidden="1">
      <c r="A482" t="s">
        <v>1045</v>
      </c>
      <c r="B482">
        <v>10</v>
      </c>
      <c r="C482">
        <v>-1196.6116999999999</v>
      </c>
      <c r="D482">
        <v>435.75790000000001</v>
      </c>
      <c r="E482">
        <v>-2050.8254999999999</v>
      </c>
      <c r="F482">
        <v>-342.39798999999999</v>
      </c>
      <c r="G482">
        <v>7182</v>
      </c>
      <c r="H482">
        <f t="shared" si="42"/>
        <v>0</v>
      </c>
      <c r="I482" t="str">
        <f t="shared" si="43"/>
        <v>SE</v>
      </c>
      <c r="J482" t="str">
        <f t="shared" si="44"/>
        <v>2007</v>
      </c>
      <c r="M482" t="s">
        <v>1045</v>
      </c>
      <c r="N482">
        <v>10</v>
      </c>
      <c r="O482">
        <v>-8707.59</v>
      </c>
      <c r="P482">
        <v>1392.2538999999999</v>
      </c>
      <c r="Q482">
        <v>-11436.816999999999</v>
      </c>
      <c r="R482">
        <v>-5978.3626000000004</v>
      </c>
      <c r="S482">
        <v>7182</v>
      </c>
      <c r="T482">
        <f t="shared" si="45"/>
        <v>0</v>
      </c>
      <c r="U482" t="str">
        <f t="shared" si="46"/>
        <v>SE</v>
      </c>
      <c r="V482" t="str">
        <f t="shared" si="47"/>
        <v>2007</v>
      </c>
    </row>
    <row r="483" spans="1:22" hidden="1">
      <c r="A483" t="s">
        <v>1046</v>
      </c>
      <c r="B483">
        <v>11</v>
      </c>
      <c r="C483">
        <v>0.95612629000000005</v>
      </c>
      <c r="D483">
        <v>1.5649070000000001E-2</v>
      </c>
      <c r="E483">
        <v>0.92544950999999998</v>
      </c>
      <c r="F483">
        <v>0.98680307</v>
      </c>
      <c r="G483">
        <v>7182</v>
      </c>
      <c r="H483">
        <f t="shared" si="42"/>
        <v>0</v>
      </c>
      <c r="I483" t="str">
        <f t="shared" si="43"/>
        <v>SE</v>
      </c>
      <c r="J483" t="str">
        <f t="shared" si="44"/>
        <v>2007</v>
      </c>
      <c r="M483" t="s">
        <v>1046</v>
      </c>
      <c r="N483">
        <v>11</v>
      </c>
      <c r="O483">
        <v>0.68073665999999999</v>
      </c>
      <c r="P483">
        <v>5.0375379999999997E-2</v>
      </c>
      <c r="Q483">
        <v>0.58198609000000001</v>
      </c>
      <c r="R483">
        <v>0.77948724000000003</v>
      </c>
      <c r="S483">
        <v>7182</v>
      </c>
      <c r="T483">
        <f t="shared" si="45"/>
        <v>0</v>
      </c>
      <c r="U483" t="str">
        <f t="shared" si="46"/>
        <v>SE</v>
      </c>
      <c r="V483" t="str">
        <f t="shared" si="47"/>
        <v>2007</v>
      </c>
    </row>
    <row r="484" spans="1:22" hidden="1">
      <c r="A484" t="s">
        <v>1047</v>
      </c>
      <c r="B484">
        <v>0</v>
      </c>
      <c r="C484">
        <v>0.37292969999999998</v>
      </c>
      <c r="D484">
        <v>6.18522E-3</v>
      </c>
      <c r="E484">
        <v>0.36080483000000002</v>
      </c>
      <c r="F484">
        <v>0.38505455999999999</v>
      </c>
      <c r="G484">
        <v>7182</v>
      </c>
      <c r="H484">
        <f t="shared" si="42"/>
        <v>1</v>
      </c>
      <c r="I484" t="str">
        <f t="shared" si="43"/>
        <v>SE</v>
      </c>
      <c r="J484" t="str">
        <f t="shared" si="44"/>
        <v>2007</v>
      </c>
      <c r="K484">
        <f>F484-C484</f>
        <v>1.2124860000000015E-2</v>
      </c>
      <c r="M484" t="s">
        <v>1047</v>
      </c>
      <c r="N484">
        <v>0</v>
      </c>
      <c r="O484">
        <v>0.37292969999999998</v>
      </c>
      <c r="P484">
        <v>6.18522E-3</v>
      </c>
      <c r="Q484">
        <v>0.36080483000000002</v>
      </c>
      <c r="R484">
        <v>0.38505455999999999</v>
      </c>
      <c r="S484">
        <v>7182</v>
      </c>
      <c r="T484">
        <f t="shared" si="45"/>
        <v>1</v>
      </c>
      <c r="U484" t="str">
        <f t="shared" si="46"/>
        <v>SE</v>
      </c>
      <c r="V484" t="str">
        <f t="shared" si="47"/>
        <v>2007</v>
      </c>
    </row>
    <row r="485" spans="1:22" hidden="1">
      <c r="A485" t="s">
        <v>1048</v>
      </c>
      <c r="B485">
        <v>1</v>
      </c>
      <c r="C485">
        <v>0.32698749999999999</v>
      </c>
      <c r="D485">
        <v>5.74663E-3</v>
      </c>
      <c r="E485">
        <v>0.31572242</v>
      </c>
      <c r="F485">
        <v>0.33825258000000002</v>
      </c>
      <c r="G485">
        <v>7182</v>
      </c>
      <c r="H485">
        <f t="shared" si="42"/>
        <v>1</v>
      </c>
      <c r="I485" t="str">
        <f t="shared" si="43"/>
        <v>SE</v>
      </c>
      <c r="J485" t="str">
        <f t="shared" si="44"/>
        <v>2007</v>
      </c>
      <c r="K485">
        <f>F485-C485</f>
        <v>1.1265080000000038E-2</v>
      </c>
      <c r="M485" t="s">
        <v>1048</v>
      </c>
      <c r="N485">
        <v>1</v>
      </c>
      <c r="O485">
        <v>0.32698749999999999</v>
      </c>
      <c r="P485">
        <v>5.74663E-3</v>
      </c>
      <c r="Q485">
        <v>0.31572242</v>
      </c>
      <c r="R485">
        <v>0.33825258000000002</v>
      </c>
      <c r="S485">
        <v>7182</v>
      </c>
      <c r="T485">
        <f t="shared" si="45"/>
        <v>1</v>
      </c>
      <c r="U485" t="str">
        <f t="shared" si="46"/>
        <v>SE</v>
      </c>
      <c r="V485" t="str">
        <f t="shared" si="47"/>
        <v>2007</v>
      </c>
    </row>
    <row r="486" spans="1:22">
      <c r="A486" t="s">
        <v>1049</v>
      </c>
      <c r="B486">
        <v>20</v>
      </c>
      <c r="C486">
        <v>-4.5942190000000001E-2</v>
      </c>
      <c r="D486">
        <v>8.3612700000000005E-3</v>
      </c>
      <c r="E486">
        <v>-6.2332749999999999E-2</v>
      </c>
      <c r="F486">
        <v>-2.9551640000000001E-2</v>
      </c>
      <c r="G486">
        <v>7182</v>
      </c>
      <c r="H486">
        <f t="shared" si="42"/>
        <v>1</v>
      </c>
      <c r="I486" t="str">
        <f t="shared" si="43"/>
        <v>SE</v>
      </c>
      <c r="J486" t="str">
        <f t="shared" si="44"/>
        <v>2007</v>
      </c>
      <c r="K486">
        <f>F486-C486</f>
        <v>1.639055E-2</v>
      </c>
      <c r="M486" t="s">
        <v>1049</v>
      </c>
      <c r="N486">
        <v>20</v>
      </c>
      <c r="O486">
        <v>-4.5942190000000001E-2</v>
      </c>
      <c r="P486">
        <v>8.3612700000000005E-3</v>
      </c>
      <c r="Q486">
        <v>-6.2332749999999999E-2</v>
      </c>
      <c r="R486">
        <v>-2.9551640000000001E-2</v>
      </c>
      <c r="S486">
        <v>7182</v>
      </c>
      <c r="T486">
        <f t="shared" si="45"/>
        <v>1</v>
      </c>
      <c r="U486" t="str">
        <f t="shared" si="46"/>
        <v>SE</v>
      </c>
      <c r="V486" t="str">
        <f t="shared" si="47"/>
        <v>2007</v>
      </c>
    </row>
    <row r="487" spans="1:22" hidden="1">
      <c r="A487" t="s">
        <v>1050</v>
      </c>
      <c r="B487">
        <v>0</v>
      </c>
      <c r="C487">
        <v>26812.733</v>
      </c>
      <c r="D487">
        <v>294.92331999999999</v>
      </c>
      <c r="E487">
        <v>26234.6</v>
      </c>
      <c r="F487">
        <v>27390.866000000002</v>
      </c>
      <c r="G487">
        <v>7451</v>
      </c>
      <c r="H487">
        <f t="shared" si="42"/>
        <v>0</v>
      </c>
      <c r="I487" t="str">
        <f t="shared" si="43"/>
        <v>SE</v>
      </c>
      <c r="J487" t="str">
        <f t="shared" si="44"/>
        <v>2008</v>
      </c>
      <c r="M487" t="s">
        <v>1050</v>
      </c>
      <c r="N487">
        <v>0</v>
      </c>
      <c r="O487">
        <v>19437.251</v>
      </c>
      <c r="P487">
        <v>969.07726000000002</v>
      </c>
      <c r="Q487">
        <v>17537.585999999999</v>
      </c>
      <c r="R487">
        <v>21336.916000000001</v>
      </c>
      <c r="S487">
        <v>7451</v>
      </c>
      <c r="T487">
        <f t="shared" si="45"/>
        <v>0</v>
      </c>
      <c r="U487" t="str">
        <f t="shared" si="46"/>
        <v>SE</v>
      </c>
      <c r="V487" t="str">
        <f t="shared" si="47"/>
        <v>2008</v>
      </c>
    </row>
    <row r="488" spans="1:22" hidden="1">
      <c r="A488" t="s">
        <v>1051</v>
      </c>
      <c r="B488">
        <v>1</v>
      </c>
      <c r="C488">
        <v>28605.35</v>
      </c>
      <c r="D488">
        <v>360.74855000000002</v>
      </c>
      <c r="E488">
        <v>27898.181</v>
      </c>
      <c r="F488">
        <v>29312.519</v>
      </c>
      <c r="G488">
        <v>7451</v>
      </c>
      <c r="H488">
        <f t="shared" si="42"/>
        <v>0</v>
      </c>
      <c r="I488" t="str">
        <f t="shared" si="43"/>
        <v>SE</v>
      </c>
      <c r="J488" t="str">
        <f t="shared" si="44"/>
        <v>2008</v>
      </c>
      <c r="M488" t="s">
        <v>1051</v>
      </c>
      <c r="N488">
        <v>1</v>
      </c>
      <c r="O488">
        <v>28605.35</v>
      </c>
      <c r="P488">
        <v>360.74855000000002</v>
      </c>
      <c r="Q488">
        <v>27898.181</v>
      </c>
      <c r="R488">
        <v>29312.519</v>
      </c>
      <c r="S488">
        <v>7451</v>
      </c>
      <c r="T488">
        <f t="shared" si="45"/>
        <v>0</v>
      </c>
      <c r="U488" t="str">
        <f t="shared" si="46"/>
        <v>SE</v>
      </c>
      <c r="V488" t="str">
        <f t="shared" si="47"/>
        <v>2008</v>
      </c>
    </row>
    <row r="489" spans="1:22" hidden="1">
      <c r="A489" t="s">
        <v>1052</v>
      </c>
      <c r="B489">
        <v>10</v>
      </c>
      <c r="C489">
        <v>-1792.6175000000001</v>
      </c>
      <c r="D489">
        <v>451.88666000000001</v>
      </c>
      <c r="E489">
        <v>-2678.4430000000002</v>
      </c>
      <c r="F489">
        <v>-906.79200000000003</v>
      </c>
      <c r="G489">
        <v>7451</v>
      </c>
      <c r="H489">
        <f t="shared" si="42"/>
        <v>0</v>
      </c>
      <c r="I489" t="str">
        <f t="shared" si="43"/>
        <v>SE</v>
      </c>
      <c r="J489" t="str">
        <f t="shared" si="44"/>
        <v>2008</v>
      </c>
      <c r="M489" t="s">
        <v>1052</v>
      </c>
      <c r="N489">
        <v>10</v>
      </c>
      <c r="O489">
        <v>-9168.0993999999992</v>
      </c>
      <c r="P489">
        <v>1034.0455999999999</v>
      </c>
      <c r="Q489">
        <v>-11195.120999999999</v>
      </c>
      <c r="R489">
        <v>-7141.0780999999997</v>
      </c>
      <c r="S489">
        <v>7451</v>
      </c>
      <c r="T489">
        <f t="shared" si="45"/>
        <v>0</v>
      </c>
      <c r="U489" t="str">
        <f t="shared" si="46"/>
        <v>SE</v>
      </c>
      <c r="V489" t="str">
        <f t="shared" si="47"/>
        <v>2008</v>
      </c>
    </row>
    <row r="490" spans="1:22" hidden="1">
      <c r="A490" t="s">
        <v>1053</v>
      </c>
      <c r="B490">
        <v>11</v>
      </c>
      <c r="C490">
        <v>0.93733279000000003</v>
      </c>
      <c r="D490">
        <v>1.520639E-2</v>
      </c>
      <c r="E490">
        <v>0.90752396999999996</v>
      </c>
      <c r="F490">
        <v>0.96714160999999998</v>
      </c>
      <c r="G490">
        <v>7451</v>
      </c>
      <c r="H490">
        <f t="shared" si="42"/>
        <v>0</v>
      </c>
      <c r="I490" t="str">
        <f t="shared" si="43"/>
        <v>SE</v>
      </c>
      <c r="J490" t="str">
        <f t="shared" si="44"/>
        <v>2008</v>
      </c>
      <c r="M490" t="s">
        <v>1053</v>
      </c>
      <c r="N490">
        <v>11</v>
      </c>
      <c r="O490">
        <v>0.67949704</v>
      </c>
      <c r="P490">
        <v>3.494448E-2</v>
      </c>
      <c r="Q490">
        <v>0.61099599000000004</v>
      </c>
      <c r="R490">
        <v>0.74799808999999995</v>
      </c>
      <c r="S490">
        <v>7451</v>
      </c>
      <c r="T490">
        <f t="shared" si="45"/>
        <v>0</v>
      </c>
      <c r="U490" t="str">
        <f t="shared" si="46"/>
        <v>SE</v>
      </c>
      <c r="V490" t="str">
        <f t="shared" si="47"/>
        <v>2008</v>
      </c>
    </row>
    <row r="491" spans="1:22" hidden="1">
      <c r="A491" t="s">
        <v>1054</v>
      </c>
      <c r="B491">
        <v>0</v>
      </c>
      <c r="C491">
        <v>0.37022100000000002</v>
      </c>
      <c r="D491">
        <v>5.1853200000000002E-3</v>
      </c>
      <c r="E491">
        <v>0.36005630999999999</v>
      </c>
      <c r="F491">
        <v>0.38038569</v>
      </c>
      <c r="G491">
        <v>7451</v>
      </c>
      <c r="H491">
        <f t="shared" si="42"/>
        <v>1</v>
      </c>
      <c r="I491" t="str">
        <f t="shared" si="43"/>
        <v>SE</v>
      </c>
      <c r="J491" t="str">
        <f t="shared" si="44"/>
        <v>2008</v>
      </c>
      <c r="K491">
        <f>F491-C491</f>
        <v>1.0164689999999976E-2</v>
      </c>
      <c r="M491" t="s">
        <v>1054</v>
      </c>
      <c r="N491">
        <v>0</v>
      </c>
      <c r="O491">
        <v>0.37022100000000002</v>
      </c>
      <c r="P491">
        <v>5.1853200000000002E-3</v>
      </c>
      <c r="Q491">
        <v>0.36005630999999999</v>
      </c>
      <c r="R491">
        <v>0.38038569</v>
      </c>
      <c r="S491">
        <v>7451</v>
      </c>
      <c r="T491">
        <f t="shared" si="45"/>
        <v>1</v>
      </c>
      <c r="U491" t="str">
        <f t="shared" si="46"/>
        <v>SE</v>
      </c>
      <c r="V491" t="str">
        <f t="shared" si="47"/>
        <v>2008</v>
      </c>
    </row>
    <row r="492" spans="1:22" hidden="1">
      <c r="A492" t="s">
        <v>1055</v>
      </c>
      <c r="B492">
        <v>1</v>
      </c>
      <c r="C492">
        <v>0.31999581999999999</v>
      </c>
      <c r="D492">
        <v>6.9296200000000001E-3</v>
      </c>
      <c r="E492">
        <v>0.30641180000000001</v>
      </c>
      <c r="F492">
        <v>0.33357984000000002</v>
      </c>
      <c r="G492">
        <v>7451</v>
      </c>
      <c r="H492">
        <f t="shared" si="42"/>
        <v>1</v>
      </c>
      <c r="I492" t="str">
        <f t="shared" si="43"/>
        <v>SE</v>
      </c>
      <c r="J492" t="str">
        <f t="shared" si="44"/>
        <v>2008</v>
      </c>
      <c r="K492">
        <f>F492-C492</f>
        <v>1.358402000000003E-2</v>
      </c>
      <c r="M492" t="s">
        <v>1055</v>
      </c>
      <c r="N492">
        <v>1</v>
      </c>
      <c r="O492">
        <v>0.31999581999999999</v>
      </c>
      <c r="P492">
        <v>6.9296200000000001E-3</v>
      </c>
      <c r="Q492">
        <v>0.30641180000000001</v>
      </c>
      <c r="R492">
        <v>0.33357984000000002</v>
      </c>
      <c r="S492">
        <v>7451</v>
      </c>
      <c r="T492">
        <f t="shared" si="45"/>
        <v>1</v>
      </c>
      <c r="U492" t="str">
        <f t="shared" si="46"/>
        <v>SE</v>
      </c>
      <c r="V492" t="str">
        <f t="shared" si="47"/>
        <v>2008</v>
      </c>
    </row>
    <row r="493" spans="1:22">
      <c r="A493" t="s">
        <v>1056</v>
      </c>
      <c r="B493">
        <v>20</v>
      </c>
      <c r="C493">
        <v>-5.0225180000000001E-2</v>
      </c>
      <c r="D493">
        <v>8.6145100000000006E-3</v>
      </c>
      <c r="E493">
        <v>-6.7112050000000006E-2</v>
      </c>
      <c r="F493">
        <v>-3.3338319999999998E-2</v>
      </c>
      <c r="G493">
        <v>7451</v>
      </c>
      <c r="H493">
        <f t="shared" si="42"/>
        <v>1</v>
      </c>
      <c r="I493" t="str">
        <f t="shared" si="43"/>
        <v>SE</v>
      </c>
      <c r="J493" t="str">
        <f t="shared" si="44"/>
        <v>2008</v>
      </c>
      <c r="K493">
        <f>F493-C493</f>
        <v>1.6886860000000004E-2</v>
      </c>
      <c r="M493" t="s">
        <v>1056</v>
      </c>
      <c r="N493">
        <v>20</v>
      </c>
      <c r="O493">
        <v>-5.0225180000000001E-2</v>
      </c>
      <c r="P493">
        <v>8.6145100000000006E-3</v>
      </c>
      <c r="Q493">
        <v>-6.7112050000000006E-2</v>
      </c>
      <c r="R493">
        <v>-3.3338319999999998E-2</v>
      </c>
      <c r="S493">
        <v>7451</v>
      </c>
      <c r="T493">
        <f t="shared" si="45"/>
        <v>1</v>
      </c>
      <c r="U493" t="str">
        <f t="shared" si="46"/>
        <v>SE</v>
      </c>
      <c r="V493" t="str">
        <f t="shared" si="47"/>
        <v>2008</v>
      </c>
    </row>
    <row r="494" spans="1:22" hidden="1">
      <c r="A494" t="s">
        <v>1057</v>
      </c>
      <c r="B494">
        <v>0</v>
      </c>
      <c r="C494">
        <v>28106.733</v>
      </c>
      <c r="D494">
        <v>375.67613</v>
      </c>
      <c r="E494">
        <v>27370.303</v>
      </c>
      <c r="F494">
        <v>28843.162</v>
      </c>
      <c r="G494">
        <v>7543</v>
      </c>
      <c r="H494">
        <f t="shared" si="42"/>
        <v>0</v>
      </c>
      <c r="I494" t="str">
        <f t="shared" si="43"/>
        <v>SE</v>
      </c>
      <c r="J494" t="str">
        <f t="shared" si="44"/>
        <v>2009</v>
      </c>
      <c r="M494" t="s">
        <v>1057</v>
      </c>
      <c r="N494">
        <v>0</v>
      </c>
      <c r="O494">
        <v>21004.003000000001</v>
      </c>
      <c r="P494">
        <v>1626.6468</v>
      </c>
      <c r="Q494">
        <v>17815.322</v>
      </c>
      <c r="R494">
        <v>24192.684000000001</v>
      </c>
      <c r="S494">
        <v>7543</v>
      </c>
      <c r="T494">
        <f t="shared" si="45"/>
        <v>0</v>
      </c>
      <c r="U494" t="str">
        <f t="shared" si="46"/>
        <v>SE</v>
      </c>
      <c r="V494" t="str">
        <f t="shared" si="47"/>
        <v>2009</v>
      </c>
    </row>
    <row r="495" spans="1:22" hidden="1">
      <c r="A495" t="s">
        <v>1058</v>
      </c>
      <c r="B495">
        <v>1</v>
      </c>
      <c r="C495">
        <v>29781.473000000002</v>
      </c>
      <c r="D495">
        <v>496.94792000000001</v>
      </c>
      <c r="E495">
        <v>28807.316999999999</v>
      </c>
      <c r="F495">
        <v>30755.63</v>
      </c>
      <c r="G495">
        <v>7543</v>
      </c>
      <c r="H495">
        <f t="shared" si="42"/>
        <v>0</v>
      </c>
      <c r="I495" t="str">
        <f t="shared" si="43"/>
        <v>SE</v>
      </c>
      <c r="J495" t="str">
        <f t="shared" si="44"/>
        <v>2009</v>
      </c>
      <c r="M495" t="s">
        <v>1058</v>
      </c>
      <c r="N495">
        <v>1</v>
      </c>
      <c r="O495">
        <v>29781.473000000002</v>
      </c>
      <c r="P495">
        <v>496.94792000000001</v>
      </c>
      <c r="Q495">
        <v>28807.316999999999</v>
      </c>
      <c r="R495">
        <v>30755.63</v>
      </c>
      <c r="S495">
        <v>7543</v>
      </c>
      <c r="T495">
        <f t="shared" si="45"/>
        <v>0</v>
      </c>
      <c r="U495" t="str">
        <f t="shared" si="46"/>
        <v>SE</v>
      </c>
      <c r="V495" t="str">
        <f t="shared" si="47"/>
        <v>2009</v>
      </c>
    </row>
    <row r="496" spans="1:22" hidden="1">
      <c r="A496" t="s">
        <v>1059</v>
      </c>
      <c r="B496">
        <v>10</v>
      </c>
      <c r="C496">
        <v>-1674.7408</v>
      </c>
      <c r="D496">
        <v>609.12228000000005</v>
      </c>
      <c r="E496">
        <v>-2868.7901000000002</v>
      </c>
      <c r="F496">
        <v>-480.69144999999997</v>
      </c>
      <c r="G496">
        <v>7543</v>
      </c>
      <c r="H496">
        <f t="shared" si="42"/>
        <v>0</v>
      </c>
      <c r="I496" t="str">
        <f t="shared" si="43"/>
        <v>SE</v>
      </c>
      <c r="J496" t="str">
        <f t="shared" si="44"/>
        <v>2009</v>
      </c>
      <c r="M496" t="s">
        <v>1059</v>
      </c>
      <c r="N496">
        <v>10</v>
      </c>
      <c r="O496">
        <v>-8777.4704000000002</v>
      </c>
      <c r="P496">
        <v>1700.8635999999999</v>
      </c>
      <c r="Q496">
        <v>-12111.637000000001</v>
      </c>
      <c r="R496">
        <v>-5443.3041000000003</v>
      </c>
      <c r="S496">
        <v>7543</v>
      </c>
      <c r="T496">
        <f t="shared" si="45"/>
        <v>0</v>
      </c>
      <c r="U496" t="str">
        <f t="shared" si="46"/>
        <v>SE</v>
      </c>
      <c r="V496" t="str">
        <f t="shared" si="47"/>
        <v>2009</v>
      </c>
    </row>
    <row r="497" spans="1:22" hidden="1">
      <c r="A497" t="s">
        <v>1060</v>
      </c>
      <c r="B497">
        <v>11</v>
      </c>
      <c r="C497">
        <v>0.94376568000000005</v>
      </c>
      <c r="D497">
        <v>1.9722429999999999E-2</v>
      </c>
      <c r="E497">
        <v>0.90510422999999995</v>
      </c>
      <c r="F497">
        <v>0.98242713999999998</v>
      </c>
      <c r="G497">
        <v>7543</v>
      </c>
      <c r="H497">
        <f t="shared" si="42"/>
        <v>0</v>
      </c>
      <c r="I497" t="str">
        <f t="shared" si="43"/>
        <v>SE</v>
      </c>
      <c r="J497" t="str">
        <f t="shared" si="44"/>
        <v>2009</v>
      </c>
      <c r="M497" t="s">
        <v>1060</v>
      </c>
      <c r="N497">
        <v>11</v>
      </c>
      <c r="O497">
        <v>0.70527077999999999</v>
      </c>
      <c r="P497">
        <v>5.5872869999999998E-2</v>
      </c>
      <c r="Q497">
        <v>0.59574437999999996</v>
      </c>
      <c r="R497">
        <v>0.81479718000000001</v>
      </c>
      <c r="S497">
        <v>7543</v>
      </c>
      <c r="T497">
        <f t="shared" si="45"/>
        <v>0</v>
      </c>
      <c r="U497" t="str">
        <f t="shared" si="46"/>
        <v>SE</v>
      </c>
      <c r="V497" t="str">
        <f t="shared" si="47"/>
        <v>2009</v>
      </c>
    </row>
    <row r="498" spans="1:22" hidden="1">
      <c r="A498" t="s">
        <v>1061</v>
      </c>
      <c r="B498">
        <v>0</v>
      </c>
      <c r="C498">
        <v>0.37706909999999999</v>
      </c>
      <c r="D498">
        <v>6.7811099999999999E-3</v>
      </c>
      <c r="E498">
        <v>0.36377622999999998</v>
      </c>
      <c r="F498">
        <v>0.39036198</v>
      </c>
      <c r="G498">
        <v>7543</v>
      </c>
      <c r="H498">
        <f t="shared" si="42"/>
        <v>1</v>
      </c>
      <c r="I498" t="str">
        <f t="shared" si="43"/>
        <v>SE</v>
      </c>
      <c r="J498" t="str">
        <f t="shared" si="44"/>
        <v>2009</v>
      </c>
      <c r="K498">
        <f>F498-C498</f>
        <v>1.3292880000000007E-2</v>
      </c>
      <c r="M498" t="s">
        <v>1061</v>
      </c>
      <c r="N498">
        <v>0</v>
      </c>
      <c r="O498">
        <v>0.37706909999999999</v>
      </c>
      <c r="P498">
        <v>6.7811099999999999E-3</v>
      </c>
      <c r="Q498">
        <v>0.36377622999999998</v>
      </c>
      <c r="R498">
        <v>0.39036198</v>
      </c>
      <c r="S498">
        <v>7543</v>
      </c>
      <c r="T498">
        <f t="shared" si="45"/>
        <v>1</v>
      </c>
      <c r="U498" t="str">
        <f t="shared" si="46"/>
        <v>SE</v>
      </c>
      <c r="V498" t="str">
        <f t="shared" si="47"/>
        <v>2009</v>
      </c>
    </row>
    <row r="499" spans="1:22" hidden="1">
      <c r="A499" t="s">
        <v>1062</v>
      </c>
      <c r="B499">
        <v>1</v>
      </c>
      <c r="C499">
        <v>0.32325839000000001</v>
      </c>
      <c r="D499">
        <v>9.8204399999999997E-3</v>
      </c>
      <c r="E499">
        <v>0.30400759999999999</v>
      </c>
      <c r="F499">
        <v>0.34250918000000002</v>
      </c>
      <c r="G499">
        <v>7543</v>
      </c>
      <c r="H499">
        <f t="shared" si="42"/>
        <v>1</v>
      </c>
      <c r="I499" t="str">
        <f t="shared" si="43"/>
        <v>SE</v>
      </c>
      <c r="J499" t="str">
        <f t="shared" si="44"/>
        <v>2009</v>
      </c>
      <c r="K499">
        <f>F499-C499</f>
        <v>1.9250790000000018E-2</v>
      </c>
      <c r="M499" t="s">
        <v>1062</v>
      </c>
      <c r="N499">
        <v>1</v>
      </c>
      <c r="O499">
        <v>0.32325839000000001</v>
      </c>
      <c r="P499">
        <v>9.8204399999999997E-3</v>
      </c>
      <c r="Q499">
        <v>0.30400759999999999</v>
      </c>
      <c r="R499">
        <v>0.34250918000000002</v>
      </c>
      <c r="S499">
        <v>7543</v>
      </c>
      <c r="T499">
        <f t="shared" si="45"/>
        <v>1</v>
      </c>
      <c r="U499" t="str">
        <f t="shared" si="46"/>
        <v>SE</v>
      </c>
      <c r="V499" t="str">
        <f t="shared" si="47"/>
        <v>2009</v>
      </c>
    </row>
    <row r="500" spans="1:22">
      <c r="A500" t="s">
        <v>1063</v>
      </c>
      <c r="B500">
        <v>20</v>
      </c>
      <c r="C500">
        <v>-5.3810709999999998E-2</v>
      </c>
      <c r="D500">
        <v>1.185105E-2</v>
      </c>
      <c r="E500">
        <v>-7.7042079999999999E-2</v>
      </c>
      <c r="F500">
        <v>-3.057934E-2</v>
      </c>
      <c r="G500">
        <v>7543</v>
      </c>
      <c r="H500">
        <f t="shared" si="42"/>
        <v>1</v>
      </c>
      <c r="I500" t="str">
        <f t="shared" si="43"/>
        <v>SE</v>
      </c>
      <c r="J500" t="str">
        <f t="shared" si="44"/>
        <v>2009</v>
      </c>
      <c r="K500">
        <f>F500-C500</f>
        <v>2.3231369999999998E-2</v>
      </c>
      <c r="M500" t="s">
        <v>1063</v>
      </c>
      <c r="N500">
        <v>20</v>
      </c>
      <c r="O500">
        <v>-5.3810709999999998E-2</v>
      </c>
      <c r="P500">
        <v>1.185105E-2</v>
      </c>
      <c r="Q500">
        <v>-7.7042079999999999E-2</v>
      </c>
      <c r="R500">
        <v>-3.057934E-2</v>
      </c>
      <c r="S500">
        <v>7543</v>
      </c>
      <c r="T500">
        <f t="shared" si="45"/>
        <v>1</v>
      </c>
      <c r="U500" t="str">
        <f t="shared" si="46"/>
        <v>SE</v>
      </c>
      <c r="V500" t="str">
        <f t="shared" si="47"/>
        <v>2009</v>
      </c>
    </row>
    <row r="501" spans="1:22" hidden="1">
      <c r="A501" t="s">
        <v>1064</v>
      </c>
      <c r="B501">
        <v>0</v>
      </c>
      <c r="C501">
        <v>25416.402999999998</v>
      </c>
      <c r="D501">
        <v>309.35831999999999</v>
      </c>
      <c r="E501">
        <v>24809.97</v>
      </c>
      <c r="F501">
        <v>26022.837</v>
      </c>
      <c r="G501">
        <v>7172</v>
      </c>
      <c r="H501">
        <f t="shared" si="42"/>
        <v>0</v>
      </c>
      <c r="I501" t="str">
        <f t="shared" si="43"/>
        <v>SE</v>
      </c>
      <c r="J501" t="str">
        <f t="shared" si="44"/>
        <v>2010</v>
      </c>
      <c r="M501" t="s">
        <v>1064</v>
      </c>
      <c r="N501">
        <v>0</v>
      </c>
      <c r="O501">
        <v>18560.335999999999</v>
      </c>
      <c r="P501">
        <v>1047.2551000000001</v>
      </c>
      <c r="Q501">
        <v>16507.406999999999</v>
      </c>
      <c r="R501">
        <v>20613.264999999999</v>
      </c>
      <c r="S501">
        <v>7172</v>
      </c>
      <c r="T501">
        <f t="shared" si="45"/>
        <v>0</v>
      </c>
      <c r="U501" t="str">
        <f t="shared" si="46"/>
        <v>SE</v>
      </c>
      <c r="V501" t="str">
        <f t="shared" si="47"/>
        <v>2010</v>
      </c>
    </row>
    <row r="502" spans="1:22" hidden="1">
      <c r="A502" t="s">
        <v>1065</v>
      </c>
      <c r="B502">
        <v>1</v>
      </c>
      <c r="C502">
        <v>26577.275000000001</v>
      </c>
      <c r="D502">
        <v>319.11252999999999</v>
      </c>
      <c r="E502">
        <v>25951.72</v>
      </c>
      <c r="F502">
        <v>27202.829000000002</v>
      </c>
      <c r="G502">
        <v>7172</v>
      </c>
      <c r="H502">
        <f t="shared" si="42"/>
        <v>0</v>
      </c>
      <c r="I502" t="str">
        <f t="shared" si="43"/>
        <v>SE</v>
      </c>
      <c r="J502" t="str">
        <f t="shared" si="44"/>
        <v>2010</v>
      </c>
      <c r="M502" t="s">
        <v>1065</v>
      </c>
      <c r="N502">
        <v>1</v>
      </c>
      <c r="O502">
        <v>26577.275000000001</v>
      </c>
      <c r="P502">
        <v>319.11252999999999</v>
      </c>
      <c r="Q502">
        <v>25951.72</v>
      </c>
      <c r="R502">
        <v>27202.829000000002</v>
      </c>
      <c r="S502">
        <v>7172</v>
      </c>
      <c r="T502">
        <f t="shared" si="45"/>
        <v>0</v>
      </c>
      <c r="U502" t="str">
        <f t="shared" si="46"/>
        <v>SE</v>
      </c>
      <c r="V502" t="str">
        <f t="shared" si="47"/>
        <v>2010</v>
      </c>
    </row>
    <row r="503" spans="1:22" hidden="1">
      <c r="A503" t="s">
        <v>1066</v>
      </c>
      <c r="B503">
        <v>10</v>
      </c>
      <c r="C503">
        <v>-1160.8716999999999</v>
      </c>
      <c r="D503">
        <v>427.98917999999998</v>
      </c>
      <c r="E503">
        <v>-1999.8567</v>
      </c>
      <c r="F503">
        <v>-321.88675000000001</v>
      </c>
      <c r="G503">
        <v>7172</v>
      </c>
      <c r="H503">
        <f t="shared" si="42"/>
        <v>0</v>
      </c>
      <c r="I503" t="str">
        <f t="shared" si="43"/>
        <v>SE</v>
      </c>
      <c r="J503" t="str">
        <f t="shared" si="44"/>
        <v>2010</v>
      </c>
      <c r="M503" t="s">
        <v>1066</v>
      </c>
      <c r="N503">
        <v>10</v>
      </c>
      <c r="O503">
        <v>-8016.9387999999999</v>
      </c>
      <c r="P503">
        <v>1094.7950000000001</v>
      </c>
      <c r="Q503">
        <v>-10163.06</v>
      </c>
      <c r="R503">
        <v>-5870.8179</v>
      </c>
      <c r="S503">
        <v>7172</v>
      </c>
      <c r="T503">
        <f t="shared" si="45"/>
        <v>0</v>
      </c>
      <c r="U503" t="str">
        <f t="shared" si="46"/>
        <v>SE</v>
      </c>
      <c r="V503" t="str">
        <f t="shared" si="47"/>
        <v>2010</v>
      </c>
    </row>
    <row r="504" spans="1:22" hidden="1">
      <c r="A504" t="s">
        <v>1067</v>
      </c>
      <c r="B504">
        <v>11</v>
      </c>
      <c r="C504">
        <v>0.95632088999999998</v>
      </c>
      <c r="D504">
        <v>1.5744649999999999E-2</v>
      </c>
      <c r="E504">
        <v>0.92545672999999995</v>
      </c>
      <c r="F504">
        <v>0.98718505000000001</v>
      </c>
      <c r="G504">
        <v>7172</v>
      </c>
      <c r="H504">
        <f t="shared" si="42"/>
        <v>0</v>
      </c>
      <c r="I504" t="str">
        <f t="shared" si="43"/>
        <v>SE</v>
      </c>
      <c r="J504" t="str">
        <f t="shared" si="44"/>
        <v>2010</v>
      </c>
      <c r="M504" t="s">
        <v>1067</v>
      </c>
      <c r="N504">
        <v>11</v>
      </c>
      <c r="O504">
        <v>0.69835362000000001</v>
      </c>
      <c r="P504">
        <v>4.028644E-2</v>
      </c>
      <c r="Q504">
        <v>0.61938031000000005</v>
      </c>
      <c r="R504">
        <v>0.77732692999999997</v>
      </c>
      <c r="S504">
        <v>7172</v>
      </c>
      <c r="T504">
        <f t="shared" si="45"/>
        <v>0</v>
      </c>
      <c r="U504" t="str">
        <f t="shared" si="46"/>
        <v>SE</v>
      </c>
      <c r="V504" t="str">
        <f t="shared" si="47"/>
        <v>2010</v>
      </c>
    </row>
    <row r="505" spans="1:22" hidden="1">
      <c r="A505" t="s">
        <v>1068</v>
      </c>
      <c r="B505">
        <v>0</v>
      </c>
      <c r="C505">
        <v>0.37626074999999998</v>
      </c>
      <c r="D505">
        <v>5.7966800000000002E-3</v>
      </c>
      <c r="E505">
        <v>0.36489755000000001</v>
      </c>
      <c r="F505">
        <v>0.38762394999999999</v>
      </c>
      <c r="G505">
        <v>7172</v>
      </c>
      <c r="H505">
        <f t="shared" si="42"/>
        <v>1</v>
      </c>
      <c r="I505" t="str">
        <f t="shared" si="43"/>
        <v>SE</v>
      </c>
      <c r="J505" t="str">
        <f t="shared" si="44"/>
        <v>2010</v>
      </c>
      <c r="K505">
        <f>F505-C505</f>
        <v>1.1363200000000018E-2</v>
      </c>
      <c r="M505" t="s">
        <v>1068</v>
      </c>
      <c r="N505">
        <v>0</v>
      </c>
      <c r="O505">
        <v>0.37626074999999998</v>
      </c>
      <c r="P505">
        <v>5.7966800000000002E-3</v>
      </c>
      <c r="Q505">
        <v>0.36489755000000001</v>
      </c>
      <c r="R505">
        <v>0.38762394999999999</v>
      </c>
      <c r="S505">
        <v>7172</v>
      </c>
      <c r="T505">
        <f t="shared" si="45"/>
        <v>1</v>
      </c>
      <c r="U505" t="str">
        <f t="shared" si="46"/>
        <v>SE</v>
      </c>
      <c r="V505" t="str">
        <f t="shared" si="47"/>
        <v>2010</v>
      </c>
    </row>
    <row r="506" spans="1:22" hidden="1">
      <c r="A506" t="s">
        <v>1069</v>
      </c>
      <c r="B506">
        <v>1</v>
      </c>
      <c r="C506">
        <v>0.31978953999999998</v>
      </c>
      <c r="D506">
        <v>6.4902299999999996E-3</v>
      </c>
      <c r="E506">
        <v>0.30706676999999999</v>
      </c>
      <c r="F506">
        <v>0.33251230999999998</v>
      </c>
      <c r="G506">
        <v>7172</v>
      </c>
      <c r="H506">
        <f t="shared" si="42"/>
        <v>1</v>
      </c>
      <c r="I506" t="str">
        <f t="shared" si="43"/>
        <v>SE</v>
      </c>
      <c r="J506" t="str">
        <f t="shared" si="44"/>
        <v>2010</v>
      </c>
      <c r="K506">
        <f>F506-C506</f>
        <v>1.2722769999999994E-2</v>
      </c>
      <c r="M506" t="s">
        <v>1069</v>
      </c>
      <c r="N506">
        <v>1</v>
      </c>
      <c r="O506">
        <v>0.31978953999999998</v>
      </c>
      <c r="P506">
        <v>6.4902299999999996E-3</v>
      </c>
      <c r="Q506">
        <v>0.30706676999999999</v>
      </c>
      <c r="R506">
        <v>0.33251230999999998</v>
      </c>
      <c r="S506">
        <v>7172</v>
      </c>
      <c r="T506">
        <f t="shared" si="45"/>
        <v>1</v>
      </c>
      <c r="U506" t="str">
        <f t="shared" si="46"/>
        <v>SE</v>
      </c>
      <c r="V506" t="str">
        <f t="shared" si="47"/>
        <v>2010</v>
      </c>
    </row>
    <row r="507" spans="1:22">
      <c r="A507" t="s">
        <v>1070</v>
      </c>
      <c r="B507">
        <v>20</v>
      </c>
      <c r="C507">
        <v>-5.6471210000000001E-2</v>
      </c>
      <c r="D507">
        <v>8.5279899999999992E-3</v>
      </c>
      <c r="E507">
        <v>-7.3188580000000003E-2</v>
      </c>
      <c r="F507">
        <v>-3.9753829999999997E-2</v>
      </c>
      <c r="G507">
        <v>7172</v>
      </c>
      <c r="H507">
        <f t="shared" si="42"/>
        <v>1</v>
      </c>
      <c r="I507" t="str">
        <f t="shared" si="43"/>
        <v>SE</v>
      </c>
      <c r="J507" t="str">
        <f t="shared" si="44"/>
        <v>2010</v>
      </c>
      <c r="K507">
        <f>F507-C507</f>
        <v>1.6717380000000004E-2</v>
      </c>
      <c r="M507" t="s">
        <v>1070</v>
      </c>
      <c r="N507">
        <v>20</v>
      </c>
      <c r="O507">
        <v>-5.6471210000000001E-2</v>
      </c>
      <c r="P507">
        <v>8.5279899999999992E-3</v>
      </c>
      <c r="Q507">
        <v>-7.3188580000000003E-2</v>
      </c>
      <c r="R507">
        <v>-3.9753829999999997E-2</v>
      </c>
      <c r="S507">
        <v>7172</v>
      </c>
      <c r="T507">
        <f t="shared" si="45"/>
        <v>1</v>
      </c>
      <c r="U507" t="str">
        <f t="shared" si="46"/>
        <v>SE</v>
      </c>
      <c r="V507" t="str">
        <f t="shared" si="47"/>
        <v>2010</v>
      </c>
    </row>
    <row r="508" spans="1:22" hidden="1">
      <c r="A508" t="s">
        <v>1071</v>
      </c>
      <c r="B508">
        <v>0</v>
      </c>
      <c r="C508">
        <v>28933.194</v>
      </c>
      <c r="D508">
        <v>386.10719999999998</v>
      </c>
      <c r="E508">
        <v>28176.300999999999</v>
      </c>
      <c r="F508">
        <v>29690.085999999999</v>
      </c>
      <c r="G508">
        <v>6716</v>
      </c>
      <c r="H508">
        <f t="shared" si="42"/>
        <v>0</v>
      </c>
      <c r="I508" t="str">
        <f t="shared" si="43"/>
        <v>SE</v>
      </c>
      <c r="J508" t="str">
        <f t="shared" si="44"/>
        <v>2011</v>
      </c>
      <c r="M508" t="s">
        <v>1071</v>
      </c>
      <c r="N508">
        <v>0</v>
      </c>
      <c r="O508">
        <v>21106.633000000002</v>
      </c>
      <c r="P508">
        <v>1095.3402000000001</v>
      </c>
      <c r="Q508">
        <v>18959.419000000002</v>
      </c>
      <c r="R508">
        <v>23253.848000000002</v>
      </c>
      <c r="S508">
        <v>6716</v>
      </c>
      <c r="T508">
        <f t="shared" si="45"/>
        <v>0</v>
      </c>
      <c r="U508" t="str">
        <f t="shared" si="46"/>
        <v>SE</v>
      </c>
      <c r="V508" t="str">
        <f t="shared" si="47"/>
        <v>2011</v>
      </c>
    </row>
    <row r="509" spans="1:22" hidden="1">
      <c r="A509" t="s">
        <v>1072</v>
      </c>
      <c r="B509">
        <v>1</v>
      </c>
      <c r="C509">
        <v>30842.752</v>
      </c>
      <c r="D509">
        <v>396.59473000000003</v>
      </c>
      <c r="E509">
        <v>30065.3</v>
      </c>
      <c r="F509">
        <v>31620.203000000001</v>
      </c>
      <c r="G509">
        <v>6716</v>
      </c>
      <c r="H509">
        <f t="shared" si="42"/>
        <v>0</v>
      </c>
      <c r="I509" t="str">
        <f t="shared" si="43"/>
        <v>SE</v>
      </c>
      <c r="J509" t="str">
        <f t="shared" si="44"/>
        <v>2011</v>
      </c>
      <c r="M509" t="s">
        <v>1072</v>
      </c>
      <c r="N509">
        <v>1</v>
      </c>
      <c r="O509">
        <v>30842.752</v>
      </c>
      <c r="P509">
        <v>396.59473000000003</v>
      </c>
      <c r="Q509">
        <v>30065.3</v>
      </c>
      <c r="R509">
        <v>31620.203000000001</v>
      </c>
      <c r="S509">
        <v>6716</v>
      </c>
      <c r="T509">
        <f t="shared" si="45"/>
        <v>0</v>
      </c>
      <c r="U509" t="str">
        <f t="shared" si="46"/>
        <v>SE</v>
      </c>
      <c r="V509" t="str">
        <f t="shared" si="47"/>
        <v>2011</v>
      </c>
    </row>
    <row r="510" spans="1:22" hidden="1">
      <c r="A510" t="s">
        <v>1073</v>
      </c>
      <c r="B510">
        <v>10</v>
      </c>
      <c r="C510">
        <v>-1909.558</v>
      </c>
      <c r="D510">
        <v>530.45145000000002</v>
      </c>
      <c r="E510">
        <v>-2949.4110999999998</v>
      </c>
      <c r="F510">
        <v>-869.70486000000005</v>
      </c>
      <c r="G510">
        <v>6716</v>
      </c>
      <c r="H510">
        <f t="shared" si="42"/>
        <v>0</v>
      </c>
      <c r="I510" t="str">
        <f t="shared" si="43"/>
        <v>SE</v>
      </c>
      <c r="J510" t="str">
        <f t="shared" si="44"/>
        <v>2011</v>
      </c>
      <c r="M510" t="s">
        <v>1073</v>
      </c>
      <c r="N510">
        <v>10</v>
      </c>
      <c r="O510">
        <v>-9736.1183999999994</v>
      </c>
      <c r="P510">
        <v>1164.9281000000001</v>
      </c>
      <c r="Q510">
        <v>-12019.746999999999</v>
      </c>
      <c r="R510">
        <v>-7452.4897000000001</v>
      </c>
      <c r="S510">
        <v>6716</v>
      </c>
      <c r="T510">
        <f t="shared" si="45"/>
        <v>0</v>
      </c>
      <c r="U510" t="str">
        <f t="shared" si="46"/>
        <v>SE</v>
      </c>
      <c r="V510" t="str">
        <f t="shared" si="47"/>
        <v>2011</v>
      </c>
    </row>
    <row r="511" spans="1:22" hidden="1">
      <c r="A511" t="s">
        <v>1074</v>
      </c>
      <c r="B511">
        <v>11</v>
      </c>
      <c r="C511">
        <v>0.93808729999999996</v>
      </c>
      <c r="D511">
        <v>1.6660649999999999E-2</v>
      </c>
      <c r="E511">
        <v>0.90542712999999997</v>
      </c>
      <c r="F511">
        <v>0.97074746999999995</v>
      </c>
      <c r="G511">
        <v>6716</v>
      </c>
      <c r="H511">
        <f t="shared" si="42"/>
        <v>0</v>
      </c>
      <c r="I511" t="str">
        <f t="shared" si="43"/>
        <v>SE</v>
      </c>
      <c r="J511" t="str">
        <f t="shared" si="44"/>
        <v>2011</v>
      </c>
      <c r="M511" t="s">
        <v>1074</v>
      </c>
      <c r="N511">
        <v>11</v>
      </c>
      <c r="O511">
        <v>0.68433041999999999</v>
      </c>
      <c r="P511">
        <v>3.6587630000000003E-2</v>
      </c>
      <c r="Q511">
        <v>0.61260705999999998</v>
      </c>
      <c r="R511">
        <v>0.75605378000000001</v>
      </c>
      <c r="S511">
        <v>6716</v>
      </c>
      <c r="T511">
        <f t="shared" si="45"/>
        <v>0</v>
      </c>
      <c r="U511" t="str">
        <f t="shared" si="46"/>
        <v>SE</v>
      </c>
      <c r="V511" t="str">
        <f t="shared" si="47"/>
        <v>2011</v>
      </c>
    </row>
    <row r="512" spans="1:22" hidden="1">
      <c r="A512" t="s">
        <v>1075</v>
      </c>
      <c r="B512">
        <v>0</v>
      </c>
      <c r="C512">
        <v>0.37301030000000002</v>
      </c>
      <c r="D512">
        <v>6.6616399999999999E-3</v>
      </c>
      <c r="E512">
        <v>0.35995136999999999</v>
      </c>
      <c r="F512">
        <v>0.38606923999999998</v>
      </c>
      <c r="G512">
        <v>6716</v>
      </c>
      <c r="H512">
        <f t="shared" si="42"/>
        <v>1</v>
      </c>
      <c r="I512" t="str">
        <f t="shared" si="43"/>
        <v>SE</v>
      </c>
      <c r="J512" t="str">
        <f t="shared" si="44"/>
        <v>2011</v>
      </c>
      <c r="K512">
        <f>F512-C512</f>
        <v>1.3058939999999963E-2</v>
      </c>
      <c r="M512" t="s">
        <v>1075</v>
      </c>
      <c r="N512">
        <v>0</v>
      </c>
      <c r="O512">
        <v>0.37301030000000002</v>
      </c>
      <c r="P512">
        <v>6.6616399999999999E-3</v>
      </c>
      <c r="Q512">
        <v>0.35995136999999999</v>
      </c>
      <c r="R512">
        <v>0.38606923999999998</v>
      </c>
      <c r="S512">
        <v>6716</v>
      </c>
      <c r="T512">
        <f t="shared" si="45"/>
        <v>1</v>
      </c>
      <c r="U512" t="str">
        <f t="shared" si="46"/>
        <v>SE</v>
      </c>
      <c r="V512" t="str">
        <f t="shared" si="47"/>
        <v>2011</v>
      </c>
    </row>
    <row r="513" spans="1:22" hidden="1">
      <c r="A513" t="s">
        <v>1076</v>
      </c>
      <c r="B513">
        <v>1</v>
      </c>
      <c r="C513">
        <v>0.32141341000000001</v>
      </c>
      <c r="D513">
        <v>6.7517499999999999E-3</v>
      </c>
      <c r="E513">
        <v>0.30817784999999998</v>
      </c>
      <c r="F513">
        <v>0.33464897999999998</v>
      </c>
      <c r="G513">
        <v>6716</v>
      </c>
      <c r="H513">
        <f t="shared" si="42"/>
        <v>1</v>
      </c>
      <c r="I513" t="str">
        <f t="shared" si="43"/>
        <v>SE</v>
      </c>
      <c r="J513" t="str">
        <f t="shared" si="44"/>
        <v>2011</v>
      </c>
      <c r="K513">
        <f>F513-C513</f>
        <v>1.3235569999999974E-2</v>
      </c>
      <c r="M513" t="s">
        <v>1076</v>
      </c>
      <c r="N513">
        <v>1</v>
      </c>
      <c r="O513">
        <v>0.32141341000000001</v>
      </c>
      <c r="P513">
        <v>6.7517499999999999E-3</v>
      </c>
      <c r="Q513">
        <v>0.30817784999999998</v>
      </c>
      <c r="R513">
        <v>0.33464897999999998</v>
      </c>
      <c r="S513">
        <v>6716</v>
      </c>
      <c r="T513">
        <f t="shared" si="45"/>
        <v>1</v>
      </c>
      <c r="U513" t="str">
        <f t="shared" si="46"/>
        <v>SE</v>
      </c>
      <c r="V513" t="str">
        <f t="shared" si="47"/>
        <v>2011</v>
      </c>
    </row>
    <row r="514" spans="1:22">
      <c r="A514" t="s">
        <v>1077</v>
      </c>
      <c r="B514">
        <v>20</v>
      </c>
      <c r="C514">
        <v>-5.1596889999999999E-2</v>
      </c>
      <c r="D514">
        <v>9.0140600000000008E-3</v>
      </c>
      <c r="E514">
        <v>-6.9267309999999999E-2</v>
      </c>
      <c r="F514">
        <v>-3.392647E-2</v>
      </c>
      <c r="G514">
        <v>6716</v>
      </c>
      <c r="H514">
        <f t="shared" si="42"/>
        <v>1</v>
      </c>
      <c r="I514" t="str">
        <f t="shared" si="43"/>
        <v>SE</v>
      </c>
      <c r="J514" t="str">
        <f t="shared" si="44"/>
        <v>2011</v>
      </c>
      <c r="K514">
        <f>F514-C514</f>
        <v>1.7670419999999999E-2</v>
      </c>
      <c r="M514" t="s">
        <v>1077</v>
      </c>
      <c r="N514">
        <v>20</v>
      </c>
      <c r="O514">
        <v>-5.1596889999999999E-2</v>
      </c>
      <c r="P514">
        <v>9.0140600000000008E-3</v>
      </c>
      <c r="Q514">
        <v>-6.9267309999999999E-2</v>
      </c>
      <c r="R514">
        <v>-3.392647E-2</v>
      </c>
      <c r="S514">
        <v>6716</v>
      </c>
      <c r="T514">
        <f t="shared" si="45"/>
        <v>1</v>
      </c>
      <c r="U514" t="str">
        <f t="shared" si="46"/>
        <v>SE</v>
      </c>
      <c r="V514" t="str">
        <f t="shared" si="47"/>
        <v>2011</v>
      </c>
    </row>
    <row r="515" spans="1:22" hidden="1">
      <c r="A515" t="s">
        <v>1078</v>
      </c>
      <c r="B515">
        <v>0</v>
      </c>
      <c r="C515">
        <v>33427.341999999997</v>
      </c>
      <c r="D515">
        <v>391.54793000000001</v>
      </c>
      <c r="E515">
        <v>32659.781999999999</v>
      </c>
      <c r="F515">
        <v>34194.902000000002</v>
      </c>
      <c r="G515">
        <v>6627</v>
      </c>
      <c r="H515">
        <f t="shared" si="42"/>
        <v>0</v>
      </c>
      <c r="I515" t="str">
        <f t="shared" si="43"/>
        <v>SE</v>
      </c>
      <c r="J515" t="str">
        <f t="shared" si="44"/>
        <v>2012</v>
      </c>
      <c r="M515" t="s">
        <v>1078</v>
      </c>
      <c r="N515">
        <v>0</v>
      </c>
      <c r="O515">
        <v>26772.3</v>
      </c>
      <c r="P515">
        <v>2444.4717999999998</v>
      </c>
      <c r="Q515">
        <v>21980.348000000002</v>
      </c>
      <c r="R515">
        <v>31564.252</v>
      </c>
      <c r="S515">
        <v>6627</v>
      </c>
      <c r="T515">
        <f t="shared" si="45"/>
        <v>0</v>
      </c>
      <c r="U515" t="str">
        <f t="shared" si="46"/>
        <v>SE</v>
      </c>
      <c r="V515" t="str">
        <f t="shared" si="47"/>
        <v>2012</v>
      </c>
    </row>
    <row r="516" spans="1:22" hidden="1">
      <c r="A516" t="s">
        <v>1079</v>
      </c>
      <c r="B516">
        <v>1</v>
      </c>
      <c r="C516">
        <v>33339.650999999998</v>
      </c>
      <c r="D516">
        <v>440.50202999999999</v>
      </c>
      <c r="E516">
        <v>32476.125</v>
      </c>
      <c r="F516">
        <v>34203.177000000003</v>
      </c>
      <c r="G516">
        <v>6627</v>
      </c>
      <c r="H516">
        <f t="shared" si="42"/>
        <v>0</v>
      </c>
      <c r="I516" t="str">
        <f t="shared" si="43"/>
        <v>SE</v>
      </c>
      <c r="J516" t="str">
        <f t="shared" si="44"/>
        <v>2012</v>
      </c>
      <c r="M516" t="s">
        <v>1079</v>
      </c>
      <c r="N516">
        <v>1</v>
      </c>
      <c r="O516">
        <v>33339.650999999998</v>
      </c>
      <c r="P516">
        <v>440.50202999999999</v>
      </c>
      <c r="Q516">
        <v>32476.125</v>
      </c>
      <c r="R516">
        <v>34203.177000000003</v>
      </c>
      <c r="S516">
        <v>6627</v>
      </c>
      <c r="T516">
        <f t="shared" si="45"/>
        <v>0</v>
      </c>
      <c r="U516" t="str">
        <f t="shared" si="46"/>
        <v>SE</v>
      </c>
      <c r="V516" t="str">
        <f t="shared" si="47"/>
        <v>2012</v>
      </c>
    </row>
    <row r="517" spans="1:22" hidden="1">
      <c r="A517" t="s">
        <v>1080</v>
      </c>
      <c r="B517">
        <v>10</v>
      </c>
      <c r="C517">
        <v>87.690533000000002</v>
      </c>
      <c r="D517">
        <v>568.35572999999999</v>
      </c>
      <c r="E517">
        <v>-1026.4697000000001</v>
      </c>
      <c r="F517">
        <v>1201.8507999999999</v>
      </c>
      <c r="G517">
        <v>6627</v>
      </c>
      <c r="H517">
        <f t="shared" ref="H517:H580" si="48">IFERROR(IF(FIND(H$2, A517)&gt;0,1,0), 0)</f>
        <v>0</v>
      </c>
      <c r="I517" t="str">
        <f t="shared" ref="I517:I580" si="49">LEFT(A517,2)</f>
        <v>SE</v>
      </c>
      <c r="J517" t="str">
        <f t="shared" ref="J517:J580" si="50">RIGHT(LEFT(A517,7), 4)</f>
        <v>2012</v>
      </c>
      <c r="M517" t="s">
        <v>1080</v>
      </c>
      <c r="N517">
        <v>10</v>
      </c>
      <c r="O517">
        <v>-6567.3517000000002</v>
      </c>
      <c r="P517">
        <v>2483.8447000000001</v>
      </c>
      <c r="Q517">
        <v>-11436.486999999999</v>
      </c>
      <c r="R517">
        <v>-1698.2162000000001</v>
      </c>
      <c r="S517">
        <v>6627</v>
      </c>
      <c r="T517">
        <f t="shared" ref="T517:T580" si="51">IFERROR(IF(FIND(T$2, M517)&gt;0,1,0), 0)</f>
        <v>0</v>
      </c>
      <c r="U517" t="str">
        <f t="shared" ref="U517:U580" si="52">LEFT(M517,2)</f>
        <v>SE</v>
      </c>
      <c r="V517" t="str">
        <f t="shared" ref="V517:V580" si="53">RIGHT(LEFT(M517,7), 4)</f>
        <v>2012</v>
      </c>
    </row>
    <row r="518" spans="1:22" hidden="1">
      <c r="A518" t="s">
        <v>1081</v>
      </c>
      <c r="B518">
        <v>11</v>
      </c>
      <c r="C518">
        <v>1.0026302</v>
      </c>
      <c r="D518">
        <v>1.70727E-2</v>
      </c>
      <c r="E518">
        <v>0.96916221999999996</v>
      </c>
      <c r="F518">
        <v>1.0360982000000001</v>
      </c>
      <c r="G518">
        <v>6627</v>
      </c>
      <c r="H518">
        <f t="shared" si="48"/>
        <v>0</v>
      </c>
      <c r="I518" t="str">
        <f t="shared" si="49"/>
        <v>SE</v>
      </c>
      <c r="J518" t="str">
        <f t="shared" si="50"/>
        <v>2012</v>
      </c>
      <c r="M518" t="s">
        <v>1081</v>
      </c>
      <c r="N518">
        <v>11</v>
      </c>
      <c r="O518">
        <v>0.80301677999999999</v>
      </c>
      <c r="P518">
        <v>7.4083940000000001E-2</v>
      </c>
      <c r="Q518">
        <v>0.65778840000000005</v>
      </c>
      <c r="R518">
        <v>0.94824516999999997</v>
      </c>
      <c r="S518">
        <v>6627</v>
      </c>
      <c r="T518">
        <f t="shared" si="51"/>
        <v>0</v>
      </c>
      <c r="U518" t="str">
        <f t="shared" si="52"/>
        <v>SE</v>
      </c>
      <c r="V518" t="str">
        <f t="shared" si="53"/>
        <v>2012</v>
      </c>
    </row>
    <row r="519" spans="1:22" hidden="1">
      <c r="A519" t="s">
        <v>1082</v>
      </c>
      <c r="B519">
        <v>0</v>
      </c>
      <c r="C519">
        <v>0.34818718999999998</v>
      </c>
      <c r="D519">
        <v>5.8545799999999999E-3</v>
      </c>
      <c r="E519">
        <v>0.33671033</v>
      </c>
      <c r="F519">
        <v>0.35966405000000001</v>
      </c>
      <c r="G519">
        <v>6627</v>
      </c>
      <c r="H519">
        <f t="shared" si="48"/>
        <v>1</v>
      </c>
      <c r="I519" t="str">
        <f t="shared" si="49"/>
        <v>SE</v>
      </c>
      <c r="J519" t="str">
        <f t="shared" si="50"/>
        <v>2012</v>
      </c>
      <c r="K519">
        <f>F519-C519</f>
        <v>1.1476860000000033E-2</v>
      </c>
      <c r="M519" t="s">
        <v>1082</v>
      </c>
      <c r="N519">
        <v>0</v>
      </c>
      <c r="O519">
        <v>0.34818718999999998</v>
      </c>
      <c r="P519">
        <v>5.8545799999999999E-3</v>
      </c>
      <c r="Q519">
        <v>0.33671033</v>
      </c>
      <c r="R519">
        <v>0.35966405000000001</v>
      </c>
      <c r="S519">
        <v>6627</v>
      </c>
      <c r="T519">
        <f t="shared" si="51"/>
        <v>1</v>
      </c>
      <c r="U519" t="str">
        <f t="shared" si="52"/>
        <v>SE</v>
      </c>
      <c r="V519" t="str">
        <f t="shared" si="53"/>
        <v>2012</v>
      </c>
    </row>
    <row r="520" spans="1:22" hidden="1">
      <c r="A520" t="s">
        <v>1083</v>
      </c>
      <c r="B520">
        <v>1</v>
      </c>
      <c r="C520">
        <v>0.33116907000000001</v>
      </c>
      <c r="D520">
        <v>7.0772999999999999E-3</v>
      </c>
      <c r="E520">
        <v>0.31729528000000001</v>
      </c>
      <c r="F520">
        <v>0.34504286000000001</v>
      </c>
      <c r="G520">
        <v>6627</v>
      </c>
      <c r="H520">
        <f t="shared" si="48"/>
        <v>1</v>
      </c>
      <c r="I520" t="str">
        <f t="shared" si="49"/>
        <v>SE</v>
      </c>
      <c r="J520" t="str">
        <f t="shared" si="50"/>
        <v>2012</v>
      </c>
      <c r="K520">
        <f>F520-C520</f>
        <v>1.3873789999999997E-2</v>
      </c>
      <c r="M520" t="s">
        <v>1083</v>
      </c>
      <c r="N520">
        <v>1</v>
      </c>
      <c r="O520">
        <v>0.33116907000000001</v>
      </c>
      <c r="P520">
        <v>7.0772999999999999E-3</v>
      </c>
      <c r="Q520">
        <v>0.31729528000000001</v>
      </c>
      <c r="R520">
        <v>0.34504286000000001</v>
      </c>
      <c r="S520">
        <v>6627</v>
      </c>
      <c r="T520">
        <f t="shared" si="51"/>
        <v>1</v>
      </c>
      <c r="U520" t="str">
        <f t="shared" si="52"/>
        <v>SE</v>
      </c>
      <c r="V520" t="str">
        <f t="shared" si="53"/>
        <v>2012</v>
      </c>
    </row>
    <row r="521" spans="1:22">
      <c r="A521" t="s">
        <v>1084</v>
      </c>
      <c r="B521">
        <v>20</v>
      </c>
      <c r="C521">
        <v>-1.7018120000000001E-2</v>
      </c>
      <c r="D521">
        <v>8.8818999999999999E-3</v>
      </c>
      <c r="E521">
        <v>-3.4429510000000003E-2</v>
      </c>
      <c r="F521">
        <v>3.9326999999999998E-4</v>
      </c>
      <c r="G521">
        <v>6627</v>
      </c>
      <c r="H521">
        <f t="shared" si="48"/>
        <v>1</v>
      </c>
      <c r="I521" t="str">
        <f t="shared" si="49"/>
        <v>SE</v>
      </c>
      <c r="J521" t="str">
        <f t="shared" si="50"/>
        <v>2012</v>
      </c>
      <c r="K521">
        <f>F521-C521</f>
        <v>1.7411390000000002E-2</v>
      </c>
      <c r="M521" t="s">
        <v>1084</v>
      </c>
      <c r="N521">
        <v>20</v>
      </c>
      <c r="O521">
        <v>-1.7018120000000001E-2</v>
      </c>
      <c r="P521">
        <v>8.8818999999999999E-3</v>
      </c>
      <c r="Q521">
        <v>-3.4429510000000003E-2</v>
      </c>
      <c r="R521">
        <v>3.9326999999999998E-4</v>
      </c>
      <c r="S521">
        <v>6627</v>
      </c>
      <c r="T521">
        <f t="shared" si="51"/>
        <v>1</v>
      </c>
      <c r="U521" t="str">
        <f t="shared" si="52"/>
        <v>SE</v>
      </c>
      <c r="V521" t="str">
        <f t="shared" si="53"/>
        <v>2012</v>
      </c>
    </row>
    <row r="522" spans="1:22" hidden="1">
      <c r="A522" t="s">
        <v>1085</v>
      </c>
      <c r="B522">
        <v>0</v>
      </c>
      <c r="C522">
        <v>35759.832999999999</v>
      </c>
      <c r="D522">
        <v>478.12817999999999</v>
      </c>
      <c r="E522">
        <v>34822.536</v>
      </c>
      <c r="F522">
        <v>36697.129999999997</v>
      </c>
      <c r="G522">
        <v>6200</v>
      </c>
      <c r="H522">
        <f t="shared" si="48"/>
        <v>0</v>
      </c>
      <c r="I522" t="str">
        <f t="shared" si="49"/>
        <v>SE</v>
      </c>
      <c r="J522" t="str">
        <f t="shared" si="50"/>
        <v>2013</v>
      </c>
      <c r="M522" t="s">
        <v>1085</v>
      </c>
      <c r="N522">
        <v>0</v>
      </c>
      <c r="O522">
        <v>27571.5</v>
      </c>
      <c r="P522">
        <v>2355.2093</v>
      </c>
      <c r="Q522">
        <v>22954.473000000002</v>
      </c>
      <c r="R522">
        <v>32188.526999999998</v>
      </c>
      <c r="S522">
        <v>6200</v>
      </c>
      <c r="T522">
        <f t="shared" si="51"/>
        <v>0</v>
      </c>
      <c r="U522" t="str">
        <f t="shared" si="52"/>
        <v>SE</v>
      </c>
      <c r="V522" t="str">
        <f t="shared" si="53"/>
        <v>2013</v>
      </c>
    </row>
    <row r="523" spans="1:22" hidden="1">
      <c r="A523" t="s">
        <v>1086</v>
      </c>
      <c r="B523">
        <v>1</v>
      </c>
      <c r="C523">
        <v>35426.288999999997</v>
      </c>
      <c r="D523">
        <v>444.08085999999997</v>
      </c>
      <c r="E523">
        <v>34555.737000000001</v>
      </c>
      <c r="F523">
        <v>36296.841999999997</v>
      </c>
      <c r="G523">
        <v>6200</v>
      </c>
      <c r="H523">
        <f t="shared" si="48"/>
        <v>0</v>
      </c>
      <c r="I523" t="str">
        <f t="shared" si="49"/>
        <v>SE</v>
      </c>
      <c r="J523" t="str">
        <f t="shared" si="50"/>
        <v>2013</v>
      </c>
      <c r="M523" t="s">
        <v>1086</v>
      </c>
      <c r="N523">
        <v>1</v>
      </c>
      <c r="O523">
        <v>35426.288999999997</v>
      </c>
      <c r="P523">
        <v>444.08085999999997</v>
      </c>
      <c r="Q523">
        <v>34555.737000000001</v>
      </c>
      <c r="R523">
        <v>36296.841999999997</v>
      </c>
      <c r="S523">
        <v>6200</v>
      </c>
      <c r="T523">
        <f t="shared" si="51"/>
        <v>0</v>
      </c>
      <c r="U523" t="str">
        <f t="shared" si="52"/>
        <v>SE</v>
      </c>
      <c r="V523" t="str">
        <f t="shared" si="53"/>
        <v>2013</v>
      </c>
    </row>
    <row r="524" spans="1:22" hidden="1">
      <c r="A524" t="s">
        <v>1087</v>
      </c>
      <c r="B524">
        <v>10</v>
      </c>
      <c r="C524">
        <v>333.54424999999998</v>
      </c>
      <c r="D524">
        <v>621.35035000000005</v>
      </c>
      <c r="E524">
        <v>-884.51784999999995</v>
      </c>
      <c r="F524">
        <v>1551.6062999999999</v>
      </c>
      <c r="G524">
        <v>6200</v>
      </c>
      <c r="H524">
        <f t="shared" si="48"/>
        <v>0</v>
      </c>
      <c r="I524" t="str">
        <f t="shared" si="49"/>
        <v>SE</v>
      </c>
      <c r="J524" t="str">
        <f t="shared" si="50"/>
        <v>2013</v>
      </c>
      <c r="M524" t="s">
        <v>1087</v>
      </c>
      <c r="N524">
        <v>10</v>
      </c>
      <c r="O524">
        <v>-7854.7891</v>
      </c>
      <c r="P524">
        <v>2396.71</v>
      </c>
      <c r="Q524">
        <v>-12553.172</v>
      </c>
      <c r="R524">
        <v>-3156.4065999999998</v>
      </c>
      <c r="S524">
        <v>6200</v>
      </c>
      <c r="T524">
        <f t="shared" si="51"/>
        <v>0</v>
      </c>
      <c r="U524" t="str">
        <f t="shared" si="52"/>
        <v>SE</v>
      </c>
      <c r="V524" t="str">
        <f t="shared" si="53"/>
        <v>2013</v>
      </c>
    </row>
    <row r="525" spans="1:22" hidden="1">
      <c r="A525" t="s">
        <v>1088</v>
      </c>
      <c r="B525">
        <v>11</v>
      </c>
      <c r="C525">
        <v>1.0094152000000001</v>
      </c>
      <c r="D525">
        <v>1.7615329999999998E-2</v>
      </c>
      <c r="E525">
        <v>0.97488300999999999</v>
      </c>
      <c r="F525">
        <v>1.0439472999999999</v>
      </c>
      <c r="G525">
        <v>6200</v>
      </c>
      <c r="H525">
        <f t="shared" si="48"/>
        <v>0</v>
      </c>
      <c r="I525" t="str">
        <f t="shared" si="49"/>
        <v>SE</v>
      </c>
      <c r="J525" t="str">
        <f t="shared" si="50"/>
        <v>2013</v>
      </c>
      <c r="M525" t="s">
        <v>1088</v>
      </c>
      <c r="N525">
        <v>11</v>
      </c>
      <c r="O525">
        <v>0.77827796000000005</v>
      </c>
      <c r="P525">
        <v>6.719398E-2</v>
      </c>
      <c r="Q525">
        <v>0.64655446000000005</v>
      </c>
      <c r="R525">
        <v>0.91000146000000004</v>
      </c>
      <c r="S525">
        <v>6200</v>
      </c>
      <c r="T525">
        <f t="shared" si="51"/>
        <v>0</v>
      </c>
      <c r="U525" t="str">
        <f t="shared" si="52"/>
        <v>SE</v>
      </c>
      <c r="V525" t="str">
        <f t="shared" si="53"/>
        <v>2013</v>
      </c>
    </row>
    <row r="526" spans="1:22" hidden="1">
      <c r="A526" t="s">
        <v>1089</v>
      </c>
      <c r="B526">
        <v>0</v>
      </c>
      <c r="C526">
        <v>0.35100519000000002</v>
      </c>
      <c r="D526">
        <v>6.8530300000000004E-3</v>
      </c>
      <c r="E526">
        <v>0.33757088000000002</v>
      </c>
      <c r="F526">
        <v>0.36443951000000002</v>
      </c>
      <c r="G526">
        <v>6200</v>
      </c>
      <c r="H526">
        <f t="shared" si="48"/>
        <v>1</v>
      </c>
      <c r="I526" t="str">
        <f t="shared" si="49"/>
        <v>SE</v>
      </c>
      <c r="J526" t="str">
        <f t="shared" si="50"/>
        <v>2013</v>
      </c>
      <c r="K526">
        <f>F526-C526</f>
        <v>1.343432E-2</v>
      </c>
      <c r="M526" t="s">
        <v>1089</v>
      </c>
      <c r="N526">
        <v>0</v>
      </c>
      <c r="O526">
        <v>0.35100519000000002</v>
      </c>
      <c r="P526">
        <v>6.8530300000000004E-3</v>
      </c>
      <c r="Q526">
        <v>0.33757088000000002</v>
      </c>
      <c r="R526">
        <v>0.36443951000000002</v>
      </c>
      <c r="S526">
        <v>6200</v>
      </c>
      <c r="T526">
        <f t="shared" si="51"/>
        <v>1</v>
      </c>
      <c r="U526" t="str">
        <f t="shared" si="52"/>
        <v>SE</v>
      </c>
      <c r="V526" t="str">
        <f t="shared" si="53"/>
        <v>2013</v>
      </c>
    </row>
    <row r="527" spans="1:22" hidden="1">
      <c r="A527" t="s">
        <v>1090</v>
      </c>
      <c r="B527">
        <v>1</v>
      </c>
      <c r="C527">
        <v>0.32379339000000001</v>
      </c>
      <c r="D527">
        <v>6.4447999999999997E-3</v>
      </c>
      <c r="E527">
        <v>0.31115936</v>
      </c>
      <c r="F527">
        <v>0.33642743000000003</v>
      </c>
      <c r="G527">
        <v>6200</v>
      </c>
      <c r="H527">
        <f t="shared" si="48"/>
        <v>1</v>
      </c>
      <c r="I527" t="str">
        <f t="shared" si="49"/>
        <v>SE</v>
      </c>
      <c r="J527" t="str">
        <f t="shared" si="50"/>
        <v>2013</v>
      </c>
      <c r="K527">
        <f>F527-C527</f>
        <v>1.2634040000000013E-2</v>
      </c>
      <c r="M527" t="s">
        <v>1090</v>
      </c>
      <c r="N527">
        <v>1</v>
      </c>
      <c r="O527">
        <v>0.32379339000000001</v>
      </c>
      <c r="P527">
        <v>6.4447999999999997E-3</v>
      </c>
      <c r="Q527">
        <v>0.31115936</v>
      </c>
      <c r="R527">
        <v>0.33642743000000003</v>
      </c>
      <c r="S527">
        <v>6200</v>
      </c>
      <c r="T527">
        <f t="shared" si="51"/>
        <v>1</v>
      </c>
      <c r="U527" t="str">
        <f t="shared" si="52"/>
        <v>SE</v>
      </c>
      <c r="V527" t="str">
        <f t="shared" si="53"/>
        <v>2013</v>
      </c>
    </row>
    <row r="528" spans="1:22">
      <c r="A528" t="s">
        <v>1091</v>
      </c>
      <c r="B528">
        <v>20</v>
      </c>
      <c r="C528">
        <v>-2.7211800000000001E-2</v>
      </c>
      <c r="D528">
        <v>9.1421699999999998E-3</v>
      </c>
      <c r="E528">
        <v>-4.5133609999999998E-2</v>
      </c>
      <c r="F528">
        <v>-9.2899799999999998E-3</v>
      </c>
      <c r="G528">
        <v>6200</v>
      </c>
      <c r="H528">
        <f t="shared" si="48"/>
        <v>1</v>
      </c>
      <c r="I528" t="str">
        <f t="shared" si="49"/>
        <v>SE</v>
      </c>
      <c r="J528" t="str">
        <f t="shared" si="50"/>
        <v>2013</v>
      </c>
      <c r="K528">
        <f>F528-C528</f>
        <v>1.7921820000000001E-2</v>
      </c>
      <c r="M528" t="s">
        <v>1091</v>
      </c>
      <c r="N528">
        <v>20</v>
      </c>
      <c r="O528">
        <v>-2.7211800000000001E-2</v>
      </c>
      <c r="P528">
        <v>9.1421699999999998E-3</v>
      </c>
      <c r="Q528">
        <v>-4.5133609999999998E-2</v>
      </c>
      <c r="R528">
        <v>-9.2899799999999998E-3</v>
      </c>
      <c r="S528">
        <v>6200</v>
      </c>
      <c r="T528">
        <f t="shared" si="51"/>
        <v>1</v>
      </c>
      <c r="U528" t="str">
        <f t="shared" si="52"/>
        <v>SE</v>
      </c>
      <c r="V528" t="str">
        <f t="shared" si="53"/>
        <v>2013</v>
      </c>
    </row>
    <row r="529" spans="1:22" hidden="1">
      <c r="A529" t="s">
        <v>1092</v>
      </c>
      <c r="B529">
        <v>0</v>
      </c>
      <c r="C529">
        <v>37049.910000000003</v>
      </c>
      <c r="D529">
        <v>588.74503000000004</v>
      </c>
      <c r="E529">
        <v>35895.75</v>
      </c>
      <c r="F529">
        <v>38204.07</v>
      </c>
      <c r="G529">
        <v>5799</v>
      </c>
      <c r="H529">
        <f t="shared" si="48"/>
        <v>0</v>
      </c>
      <c r="I529" t="str">
        <f t="shared" si="49"/>
        <v>SE</v>
      </c>
      <c r="J529" t="str">
        <f t="shared" si="50"/>
        <v>2014</v>
      </c>
      <c r="M529" t="s">
        <v>1092</v>
      </c>
      <c r="N529">
        <v>0</v>
      </c>
      <c r="O529">
        <v>34126.936999999998</v>
      </c>
      <c r="P529">
        <v>3493.8885</v>
      </c>
      <c r="Q529">
        <v>27277.612000000001</v>
      </c>
      <c r="R529">
        <v>40976.262000000002</v>
      </c>
      <c r="S529">
        <v>5799</v>
      </c>
      <c r="T529">
        <f t="shared" si="51"/>
        <v>0</v>
      </c>
      <c r="U529" t="str">
        <f t="shared" si="52"/>
        <v>SE</v>
      </c>
      <c r="V529" t="str">
        <f t="shared" si="53"/>
        <v>2014</v>
      </c>
    </row>
    <row r="530" spans="1:22" hidden="1">
      <c r="A530" t="s">
        <v>1093</v>
      </c>
      <c r="B530">
        <v>1</v>
      </c>
      <c r="C530">
        <v>35516.593999999997</v>
      </c>
      <c r="D530">
        <v>473.85910999999999</v>
      </c>
      <c r="E530">
        <v>34587.654000000002</v>
      </c>
      <c r="F530">
        <v>36445.535000000003</v>
      </c>
      <c r="G530">
        <v>5799</v>
      </c>
      <c r="H530">
        <f t="shared" si="48"/>
        <v>0</v>
      </c>
      <c r="I530" t="str">
        <f t="shared" si="49"/>
        <v>SE</v>
      </c>
      <c r="J530" t="str">
        <f t="shared" si="50"/>
        <v>2014</v>
      </c>
      <c r="M530" t="s">
        <v>1093</v>
      </c>
      <c r="N530">
        <v>1</v>
      </c>
      <c r="O530">
        <v>35516.593999999997</v>
      </c>
      <c r="P530">
        <v>473.85910999999999</v>
      </c>
      <c r="Q530">
        <v>34587.654000000002</v>
      </c>
      <c r="R530">
        <v>36445.535000000003</v>
      </c>
      <c r="S530">
        <v>5799</v>
      </c>
      <c r="T530">
        <f t="shared" si="51"/>
        <v>0</v>
      </c>
      <c r="U530" t="str">
        <f t="shared" si="52"/>
        <v>SE</v>
      </c>
      <c r="V530" t="str">
        <f t="shared" si="53"/>
        <v>2014</v>
      </c>
    </row>
    <row r="531" spans="1:22" hidden="1">
      <c r="A531" t="s">
        <v>1094</v>
      </c>
      <c r="B531">
        <v>10</v>
      </c>
      <c r="C531">
        <v>1533.3158000000001</v>
      </c>
      <c r="D531">
        <v>716.89516000000003</v>
      </c>
      <c r="E531">
        <v>127.93377</v>
      </c>
      <c r="F531">
        <v>2938.6977999999999</v>
      </c>
      <c r="G531">
        <v>5799</v>
      </c>
      <c r="H531">
        <f t="shared" si="48"/>
        <v>0</v>
      </c>
      <c r="I531" t="str">
        <f t="shared" si="49"/>
        <v>SE</v>
      </c>
      <c r="J531" t="str">
        <f t="shared" si="50"/>
        <v>2014</v>
      </c>
      <c r="M531" t="s">
        <v>1094</v>
      </c>
      <c r="N531">
        <v>10</v>
      </c>
      <c r="O531">
        <v>-1389.6576</v>
      </c>
      <c r="P531">
        <v>3525.8757000000001</v>
      </c>
      <c r="Q531">
        <v>-8301.6895999999997</v>
      </c>
      <c r="R531">
        <v>5522.3743999999997</v>
      </c>
      <c r="S531">
        <v>5799</v>
      </c>
      <c r="T531">
        <f t="shared" si="51"/>
        <v>0</v>
      </c>
      <c r="U531" t="str">
        <f t="shared" si="52"/>
        <v>SE</v>
      </c>
      <c r="V531" t="str">
        <f t="shared" si="53"/>
        <v>2014</v>
      </c>
    </row>
    <row r="532" spans="1:22" hidden="1">
      <c r="A532" t="s">
        <v>1095</v>
      </c>
      <c r="B532">
        <v>11</v>
      </c>
      <c r="C532">
        <v>1.0431718000000001</v>
      </c>
      <c r="D532">
        <v>2.05224E-2</v>
      </c>
      <c r="E532">
        <v>1.0029402000000001</v>
      </c>
      <c r="F532">
        <v>1.0834033999999999</v>
      </c>
      <c r="G532">
        <v>5799</v>
      </c>
      <c r="H532">
        <f t="shared" si="48"/>
        <v>0</v>
      </c>
      <c r="I532" t="str">
        <f t="shared" si="49"/>
        <v>SE</v>
      </c>
      <c r="J532" t="str">
        <f t="shared" si="50"/>
        <v>2014</v>
      </c>
      <c r="M532" t="s">
        <v>1095</v>
      </c>
      <c r="N532">
        <v>11</v>
      </c>
      <c r="O532">
        <v>0.96087299999999998</v>
      </c>
      <c r="P532">
        <v>9.9205230000000005E-2</v>
      </c>
      <c r="Q532">
        <v>0.76639374000000005</v>
      </c>
      <c r="R532">
        <v>1.1553523000000001</v>
      </c>
      <c r="S532">
        <v>5799</v>
      </c>
      <c r="T532">
        <f t="shared" si="51"/>
        <v>0</v>
      </c>
      <c r="U532" t="str">
        <f t="shared" si="52"/>
        <v>SE</v>
      </c>
      <c r="V532" t="str">
        <f t="shared" si="53"/>
        <v>2014</v>
      </c>
    </row>
    <row r="533" spans="1:22" hidden="1">
      <c r="A533" t="s">
        <v>1096</v>
      </c>
      <c r="B533">
        <v>0</v>
      </c>
      <c r="C533">
        <v>0.35308404999999998</v>
      </c>
      <c r="D533">
        <v>8.5270099999999998E-3</v>
      </c>
      <c r="E533">
        <v>0.33636791999999999</v>
      </c>
      <c r="F533">
        <v>0.36980017999999998</v>
      </c>
      <c r="G533">
        <v>5799</v>
      </c>
      <c r="H533">
        <f t="shared" si="48"/>
        <v>1</v>
      </c>
      <c r="I533" t="str">
        <f t="shared" si="49"/>
        <v>SE</v>
      </c>
      <c r="J533" t="str">
        <f t="shared" si="50"/>
        <v>2014</v>
      </c>
      <c r="K533">
        <f>F533-C533</f>
        <v>1.6716129999999996E-2</v>
      </c>
      <c r="M533" t="s">
        <v>1096</v>
      </c>
      <c r="N533">
        <v>0</v>
      </c>
      <c r="O533">
        <v>0.35308404999999998</v>
      </c>
      <c r="P533">
        <v>8.5270099999999998E-3</v>
      </c>
      <c r="Q533">
        <v>0.33636791999999999</v>
      </c>
      <c r="R533">
        <v>0.36980017999999998</v>
      </c>
      <c r="S533">
        <v>5799</v>
      </c>
      <c r="T533">
        <f t="shared" si="51"/>
        <v>1</v>
      </c>
      <c r="U533" t="str">
        <f t="shared" si="52"/>
        <v>SE</v>
      </c>
      <c r="V533" t="str">
        <f t="shared" si="53"/>
        <v>2014</v>
      </c>
    </row>
    <row r="534" spans="1:22" hidden="1">
      <c r="A534" t="s">
        <v>1097</v>
      </c>
      <c r="B534">
        <v>1</v>
      </c>
      <c r="C534">
        <v>0.33747565000000002</v>
      </c>
      <c r="D534">
        <v>6.7827699999999996E-3</v>
      </c>
      <c r="E534">
        <v>0.32417889</v>
      </c>
      <c r="F534">
        <v>0.35077239999999998</v>
      </c>
      <c r="G534">
        <v>5799</v>
      </c>
      <c r="H534">
        <f t="shared" si="48"/>
        <v>1</v>
      </c>
      <c r="I534" t="str">
        <f t="shared" si="49"/>
        <v>SE</v>
      </c>
      <c r="J534" t="str">
        <f t="shared" si="50"/>
        <v>2014</v>
      </c>
      <c r="K534">
        <f>F534-C534</f>
        <v>1.3296749999999968E-2</v>
      </c>
      <c r="M534" t="s">
        <v>1097</v>
      </c>
      <c r="N534">
        <v>1</v>
      </c>
      <c r="O534">
        <v>0.33747565000000002</v>
      </c>
      <c r="P534">
        <v>6.7827699999999996E-3</v>
      </c>
      <c r="Q534">
        <v>0.32417889</v>
      </c>
      <c r="R534">
        <v>0.35077239999999998</v>
      </c>
      <c r="S534">
        <v>5799</v>
      </c>
      <c r="T534">
        <f t="shared" si="51"/>
        <v>1</v>
      </c>
      <c r="U534" t="str">
        <f t="shared" si="52"/>
        <v>SE</v>
      </c>
      <c r="V534" t="str">
        <f t="shared" si="53"/>
        <v>2014</v>
      </c>
    </row>
    <row r="535" spans="1:22">
      <c r="A535" t="s">
        <v>1098</v>
      </c>
      <c r="B535">
        <v>20</v>
      </c>
      <c r="C535">
        <v>-1.56084E-2</v>
      </c>
      <c r="D535">
        <v>1.045512E-2</v>
      </c>
      <c r="E535">
        <v>-3.6104339999999999E-2</v>
      </c>
      <c r="F535">
        <v>4.8875300000000002E-3</v>
      </c>
      <c r="G535">
        <v>5799</v>
      </c>
      <c r="H535">
        <f t="shared" si="48"/>
        <v>1</v>
      </c>
      <c r="I535" t="str">
        <f t="shared" si="49"/>
        <v>SE</v>
      </c>
      <c r="J535" t="str">
        <f t="shared" si="50"/>
        <v>2014</v>
      </c>
      <c r="K535">
        <f>F535-C535</f>
        <v>2.0495929999999999E-2</v>
      </c>
      <c r="M535" t="s">
        <v>1098</v>
      </c>
      <c r="N535">
        <v>20</v>
      </c>
      <c r="O535">
        <v>-1.56084E-2</v>
      </c>
      <c r="P535">
        <v>1.045512E-2</v>
      </c>
      <c r="Q535">
        <v>-3.6104339999999999E-2</v>
      </c>
      <c r="R535">
        <v>4.8875300000000002E-3</v>
      </c>
      <c r="S535">
        <v>5799</v>
      </c>
      <c r="T535">
        <f t="shared" si="51"/>
        <v>1</v>
      </c>
      <c r="U535" t="str">
        <f t="shared" si="52"/>
        <v>SE</v>
      </c>
      <c r="V535" t="str">
        <f t="shared" si="53"/>
        <v>2014</v>
      </c>
    </row>
    <row r="536" spans="1:22" hidden="1">
      <c r="A536" t="s">
        <v>1099</v>
      </c>
      <c r="B536">
        <v>0</v>
      </c>
      <c r="C536">
        <v>35830.027999999998</v>
      </c>
      <c r="D536">
        <v>640.83569999999997</v>
      </c>
      <c r="E536">
        <v>34573.752999999997</v>
      </c>
      <c r="F536">
        <v>37086.302000000003</v>
      </c>
      <c r="G536">
        <v>5858</v>
      </c>
      <c r="H536">
        <f t="shared" si="48"/>
        <v>0</v>
      </c>
      <c r="I536" t="str">
        <f t="shared" si="49"/>
        <v>SE</v>
      </c>
      <c r="J536" t="str">
        <f t="shared" si="50"/>
        <v>2015</v>
      </c>
      <c r="M536" t="s">
        <v>1099</v>
      </c>
      <c r="N536">
        <v>0</v>
      </c>
      <c r="O536">
        <v>36303.75</v>
      </c>
      <c r="P536">
        <v>3059.6241</v>
      </c>
      <c r="Q536">
        <v>30305.758000000002</v>
      </c>
      <c r="R536">
        <v>42301.743000000002</v>
      </c>
      <c r="S536">
        <v>5858</v>
      </c>
      <c r="T536">
        <f t="shared" si="51"/>
        <v>0</v>
      </c>
      <c r="U536" t="str">
        <f t="shared" si="52"/>
        <v>SE</v>
      </c>
      <c r="V536" t="str">
        <f t="shared" si="53"/>
        <v>2015</v>
      </c>
    </row>
    <row r="537" spans="1:22" hidden="1">
      <c r="A537" t="s">
        <v>1100</v>
      </c>
      <c r="B537">
        <v>1</v>
      </c>
      <c r="C537">
        <v>34972.239999999998</v>
      </c>
      <c r="D537">
        <v>502.85840000000002</v>
      </c>
      <c r="E537">
        <v>33986.451999999997</v>
      </c>
      <c r="F537">
        <v>35958.027999999998</v>
      </c>
      <c r="G537">
        <v>5858</v>
      </c>
      <c r="H537">
        <f t="shared" si="48"/>
        <v>0</v>
      </c>
      <c r="I537" t="str">
        <f t="shared" si="49"/>
        <v>SE</v>
      </c>
      <c r="J537" t="str">
        <f t="shared" si="50"/>
        <v>2015</v>
      </c>
      <c r="M537" t="s">
        <v>1100</v>
      </c>
      <c r="N537">
        <v>1</v>
      </c>
      <c r="O537">
        <v>34972.239999999998</v>
      </c>
      <c r="P537">
        <v>502.85840000000002</v>
      </c>
      <c r="Q537">
        <v>33986.451999999997</v>
      </c>
      <c r="R537">
        <v>35958.027999999998</v>
      </c>
      <c r="S537">
        <v>5858</v>
      </c>
      <c r="T537">
        <f t="shared" si="51"/>
        <v>0</v>
      </c>
      <c r="U537" t="str">
        <f t="shared" si="52"/>
        <v>SE</v>
      </c>
      <c r="V537" t="str">
        <f t="shared" si="53"/>
        <v>2015</v>
      </c>
    </row>
    <row r="538" spans="1:22" hidden="1">
      <c r="A538" t="s">
        <v>1101</v>
      </c>
      <c r="B538">
        <v>10</v>
      </c>
      <c r="C538">
        <v>857.78787</v>
      </c>
      <c r="D538">
        <v>784.90170000000001</v>
      </c>
      <c r="E538">
        <v>-680.90911000000006</v>
      </c>
      <c r="F538">
        <v>2396.4848999999999</v>
      </c>
      <c r="G538">
        <v>5858</v>
      </c>
      <c r="H538">
        <f t="shared" si="48"/>
        <v>0</v>
      </c>
      <c r="I538" t="str">
        <f t="shared" si="49"/>
        <v>SE</v>
      </c>
      <c r="J538" t="str">
        <f t="shared" si="50"/>
        <v>2015</v>
      </c>
      <c r="M538" t="s">
        <v>1101</v>
      </c>
      <c r="N538">
        <v>10</v>
      </c>
      <c r="O538">
        <v>1331.5103999999999</v>
      </c>
      <c r="P538">
        <v>3100.6718000000001</v>
      </c>
      <c r="Q538">
        <v>-4746.9507000000003</v>
      </c>
      <c r="R538">
        <v>7409.9714000000004</v>
      </c>
      <c r="S538">
        <v>5858</v>
      </c>
      <c r="T538">
        <f t="shared" si="51"/>
        <v>0</v>
      </c>
      <c r="U538" t="str">
        <f t="shared" si="52"/>
        <v>SE</v>
      </c>
      <c r="V538" t="str">
        <f t="shared" si="53"/>
        <v>2015</v>
      </c>
    </row>
    <row r="539" spans="1:22" hidden="1">
      <c r="A539" t="s">
        <v>1102</v>
      </c>
      <c r="B539">
        <v>11</v>
      </c>
      <c r="C539">
        <v>1.0245276999999999</v>
      </c>
      <c r="D539">
        <v>2.2650130000000001E-2</v>
      </c>
      <c r="E539">
        <v>0.98012507000000004</v>
      </c>
      <c r="F539">
        <v>1.0689303000000001</v>
      </c>
      <c r="G539">
        <v>5858</v>
      </c>
      <c r="H539">
        <f t="shared" si="48"/>
        <v>0</v>
      </c>
      <c r="I539" t="str">
        <f t="shared" si="49"/>
        <v>SE</v>
      </c>
      <c r="J539" t="str">
        <f t="shared" si="50"/>
        <v>2015</v>
      </c>
      <c r="M539" t="s">
        <v>1102</v>
      </c>
      <c r="N539">
        <v>11</v>
      </c>
      <c r="O539">
        <v>1.0380734</v>
      </c>
      <c r="P539">
        <v>8.8751369999999996E-2</v>
      </c>
      <c r="Q539">
        <v>0.86408790999999996</v>
      </c>
      <c r="R539">
        <v>1.2120588000000001</v>
      </c>
      <c r="S539">
        <v>5858</v>
      </c>
      <c r="T539">
        <f t="shared" si="51"/>
        <v>0</v>
      </c>
      <c r="U539" t="str">
        <f t="shared" si="52"/>
        <v>SE</v>
      </c>
      <c r="V539" t="str">
        <f t="shared" si="53"/>
        <v>2015</v>
      </c>
    </row>
    <row r="540" spans="1:22" hidden="1">
      <c r="A540" t="s">
        <v>1103</v>
      </c>
      <c r="B540">
        <v>0</v>
      </c>
      <c r="C540">
        <v>0.37334017000000003</v>
      </c>
      <c r="D540">
        <v>9.34749E-3</v>
      </c>
      <c r="E540">
        <v>0.35501564000000002</v>
      </c>
      <c r="F540">
        <v>0.39166469999999998</v>
      </c>
      <c r="G540">
        <v>5858</v>
      </c>
      <c r="H540">
        <f t="shared" si="48"/>
        <v>1</v>
      </c>
      <c r="I540" t="str">
        <f t="shared" si="49"/>
        <v>SE</v>
      </c>
      <c r="J540" t="str">
        <f t="shared" si="50"/>
        <v>2015</v>
      </c>
      <c r="K540">
        <f>F540-C540</f>
        <v>1.832452999999995E-2</v>
      </c>
      <c r="M540" t="s">
        <v>1103</v>
      </c>
      <c r="N540">
        <v>0</v>
      </c>
      <c r="O540">
        <v>0.37334017000000003</v>
      </c>
      <c r="P540">
        <v>9.34749E-3</v>
      </c>
      <c r="Q540">
        <v>0.35501564000000002</v>
      </c>
      <c r="R540">
        <v>0.39166469999999998</v>
      </c>
      <c r="S540">
        <v>5858</v>
      </c>
      <c r="T540">
        <f t="shared" si="51"/>
        <v>1</v>
      </c>
      <c r="U540" t="str">
        <f t="shared" si="52"/>
        <v>SE</v>
      </c>
      <c r="V540" t="str">
        <f t="shared" si="53"/>
        <v>2015</v>
      </c>
    </row>
    <row r="541" spans="1:22" hidden="1">
      <c r="A541" t="s">
        <v>1104</v>
      </c>
      <c r="B541">
        <v>1</v>
      </c>
      <c r="C541">
        <v>0.34110333999999998</v>
      </c>
      <c r="D541">
        <v>7.5045299999999997E-3</v>
      </c>
      <c r="E541">
        <v>0.32639170000000001</v>
      </c>
      <c r="F541">
        <v>0.35581499</v>
      </c>
      <c r="G541">
        <v>5858</v>
      </c>
      <c r="H541">
        <f t="shared" si="48"/>
        <v>1</v>
      </c>
      <c r="I541" t="str">
        <f t="shared" si="49"/>
        <v>SE</v>
      </c>
      <c r="J541" t="str">
        <f t="shared" si="50"/>
        <v>2015</v>
      </c>
      <c r="K541">
        <f>F541-C541</f>
        <v>1.4711650000000021E-2</v>
      </c>
      <c r="M541" t="s">
        <v>1104</v>
      </c>
      <c r="N541">
        <v>1</v>
      </c>
      <c r="O541">
        <v>0.34110333999999998</v>
      </c>
      <c r="P541">
        <v>7.5045299999999997E-3</v>
      </c>
      <c r="Q541">
        <v>0.32639170000000001</v>
      </c>
      <c r="R541">
        <v>0.35581499</v>
      </c>
      <c r="S541">
        <v>5858</v>
      </c>
      <c r="T541">
        <f t="shared" si="51"/>
        <v>1</v>
      </c>
      <c r="U541" t="str">
        <f t="shared" si="52"/>
        <v>SE</v>
      </c>
      <c r="V541" t="str">
        <f t="shared" si="53"/>
        <v>2015</v>
      </c>
    </row>
    <row r="542" spans="1:22">
      <c r="A542" t="s">
        <v>1105</v>
      </c>
      <c r="B542">
        <v>20</v>
      </c>
      <c r="C542">
        <v>-3.2236830000000001E-2</v>
      </c>
      <c r="D542">
        <v>1.1165720000000001E-2</v>
      </c>
      <c r="E542">
        <v>-5.4125760000000002E-2</v>
      </c>
      <c r="F542">
        <v>-1.03479E-2</v>
      </c>
      <c r="G542">
        <v>5858</v>
      </c>
      <c r="H542">
        <f t="shared" si="48"/>
        <v>1</v>
      </c>
      <c r="I542" t="str">
        <f t="shared" si="49"/>
        <v>SE</v>
      </c>
      <c r="J542" t="str">
        <f t="shared" si="50"/>
        <v>2015</v>
      </c>
      <c r="K542">
        <f>F542-C542</f>
        <v>2.1888930000000001E-2</v>
      </c>
      <c r="M542" t="s">
        <v>1105</v>
      </c>
      <c r="N542">
        <v>20</v>
      </c>
      <c r="O542">
        <v>-3.2236830000000001E-2</v>
      </c>
      <c r="P542">
        <v>1.1165720000000001E-2</v>
      </c>
      <c r="Q542">
        <v>-5.4125760000000002E-2</v>
      </c>
      <c r="R542">
        <v>-1.03479E-2</v>
      </c>
      <c r="S542">
        <v>5858</v>
      </c>
      <c r="T542">
        <f t="shared" si="51"/>
        <v>1</v>
      </c>
      <c r="U542" t="str">
        <f t="shared" si="52"/>
        <v>SE</v>
      </c>
      <c r="V542" t="str">
        <f t="shared" si="53"/>
        <v>2015</v>
      </c>
    </row>
    <row r="543" spans="1:22" hidden="1">
      <c r="A543" t="s">
        <v>1106</v>
      </c>
      <c r="B543">
        <v>0</v>
      </c>
      <c r="C543">
        <v>35795.195</v>
      </c>
      <c r="D543">
        <v>592.33663999999999</v>
      </c>
      <c r="E543">
        <v>34633.993000000002</v>
      </c>
      <c r="F543">
        <v>36956.396000000001</v>
      </c>
      <c r="G543">
        <v>5786</v>
      </c>
      <c r="H543">
        <f t="shared" si="48"/>
        <v>0</v>
      </c>
      <c r="I543" t="str">
        <f t="shared" si="49"/>
        <v>SE</v>
      </c>
      <c r="J543" t="str">
        <f t="shared" si="50"/>
        <v>2016</v>
      </c>
      <c r="M543" t="s">
        <v>1106</v>
      </c>
      <c r="N543">
        <v>0</v>
      </c>
      <c r="O543">
        <v>30445.864000000001</v>
      </c>
      <c r="P543">
        <v>3389.2487000000001</v>
      </c>
      <c r="Q543">
        <v>23801.669000000002</v>
      </c>
      <c r="R543">
        <v>37090.06</v>
      </c>
      <c r="S543">
        <v>5786</v>
      </c>
      <c r="T543">
        <f t="shared" si="51"/>
        <v>0</v>
      </c>
      <c r="U543" t="str">
        <f t="shared" si="52"/>
        <v>SE</v>
      </c>
      <c r="V543" t="str">
        <f t="shared" si="53"/>
        <v>2016</v>
      </c>
    </row>
    <row r="544" spans="1:22" hidden="1">
      <c r="A544" t="s">
        <v>1107</v>
      </c>
      <c r="B544">
        <v>1</v>
      </c>
      <c r="C544">
        <v>35866.485000000001</v>
      </c>
      <c r="D544">
        <v>469.60834999999997</v>
      </c>
      <c r="E544">
        <v>34945.877</v>
      </c>
      <c r="F544">
        <v>36787.093000000001</v>
      </c>
      <c r="G544">
        <v>5786</v>
      </c>
      <c r="H544">
        <f t="shared" si="48"/>
        <v>0</v>
      </c>
      <c r="I544" t="str">
        <f t="shared" si="49"/>
        <v>SE</v>
      </c>
      <c r="J544" t="str">
        <f t="shared" si="50"/>
        <v>2016</v>
      </c>
      <c r="M544" t="s">
        <v>1107</v>
      </c>
      <c r="N544">
        <v>1</v>
      </c>
      <c r="O544">
        <v>35866.485000000001</v>
      </c>
      <c r="P544">
        <v>469.60834999999997</v>
      </c>
      <c r="Q544">
        <v>34945.877</v>
      </c>
      <c r="R544">
        <v>36787.093000000001</v>
      </c>
      <c r="S544">
        <v>5786</v>
      </c>
      <c r="T544">
        <f t="shared" si="51"/>
        <v>0</v>
      </c>
      <c r="U544" t="str">
        <f t="shared" si="52"/>
        <v>SE</v>
      </c>
      <c r="V544" t="str">
        <f t="shared" si="53"/>
        <v>2016</v>
      </c>
    </row>
    <row r="545" spans="1:22" hidden="1">
      <c r="A545" t="s">
        <v>1108</v>
      </c>
      <c r="B545">
        <v>10</v>
      </c>
      <c r="C545">
        <v>-71.290081999999998</v>
      </c>
      <c r="D545">
        <v>714.99336000000005</v>
      </c>
      <c r="E545">
        <v>-1472.9445000000001</v>
      </c>
      <c r="F545">
        <v>1330.3643999999999</v>
      </c>
      <c r="G545">
        <v>5786</v>
      </c>
      <c r="H545">
        <f t="shared" si="48"/>
        <v>0</v>
      </c>
      <c r="I545" t="str">
        <f t="shared" si="49"/>
        <v>SE</v>
      </c>
      <c r="J545" t="str">
        <f t="shared" si="50"/>
        <v>2016</v>
      </c>
      <c r="M545" t="s">
        <v>1108</v>
      </c>
      <c r="N545">
        <v>10</v>
      </c>
      <c r="O545">
        <v>-5420.6202000000003</v>
      </c>
      <c r="P545">
        <v>3421.6280999999999</v>
      </c>
      <c r="Q545">
        <v>-12128.290999999999</v>
      </c>
      <c r="R545">
        <v>1287.0507</v>
      </c>
      <c r="S545">
        <v>5786</v>
      </c>
      <c r="T545">
        <f t="shared" si="51"/>
        <v>0</v>
      </c>
      <c r="U545" t="str">
        <f t="shared" si="52"/>
        <v>SE</v>
      </c>
      <c r="V545" t="str">
        <f t="shared" si="53"/>
        <v>2016</v>
      </c>
    </row>
    <row r="546" spans="1:22" hidden="1">
      <c r="A546" t="s">
        <v>1109</v>
      </c>
      <c r="B546">
        <v>11</v>
      </c>
      <c r="C546">
        <v>0.99801234999999999</v>
      </c>
      <c r="D546">
        <v>1.9920110000000001E-2</v>
      </c>
      <c r="E546">
        <v>0.95896148000000003</v>
      </c>
      <c r="F546">
        <v>1.0370632</v>
      </c>
      <c r="G546">
        <v>5786</v>
      </c>
      <c r="H546">
        <f t="shared" si="48"/>
        <v>0</v>
      </c>
      <c r="I546" t="str">
        <f t="shared" si="49"/>
        <v>SE</v>
      </c>
      <c r="J546" t="str">
        <f t="shared" si="50"/>
        <v>2016</v>
      </c>
      <c r="M546" t="s">
        <v>1109</v>
      </c>
      <c r="N546">
        <v>11</v>
      </c>
      <c r="O546">
        <v>0.84886669999999997</v>
      </c>
      <c r="P546">
        <v>9.5147640000000006E-2</v>
      </c>
      <c r="Q546">
        <v>0.66234172999999996</v>
      </c>
      <c r="R546">
        <v>1.0353916999999999</v>
      </c>
      <c r="S546">
        <v>5786</v>
      </c>
      <c r="T546">
        <f t="shared" si="51"/>
        <v>0</v>
      </c>
      <c r="U546" t="str">
        <f t="shared" si="52"/>
        <v>SE</v>
      </c>
      <c r="V546" t="str">
        <f t="shared" si="53"/>
        <v>2016</v>
      </c>
    </row>
    <row r="547" spans="1:22" hidden="1">
      <c r="A547" t="s">
        <v>1110</v>
      </c>
      <c r="B547">
        <v>0</v>
      </c>
      <c r="C547">
        <v>0.36228865999999998</v>
      </c>
      <c r="D547">
        <v>8.8025599999999992E-3</v>
      </c>
      <c r="E547">
        <v>0.34503233999999999</v>
      </c>
      <c r="F547">
        <v>0.37954496999999998</v>
      </c>
      <c r="G547">
        <v>5786</v>
      </c>
      <c r="H547">
        <f t="shared" si="48"/>
        <v>1</v>
      </c>
      <c r="I547" t="str">
        <f t="shared" si="49"/>
        <v>SE</v>
      </c>
      <c r="J547" t="str">
        <f t="shared" si="50"/>
        <v>2016</v>
      </c>
      <c r="K547">
        <f>F547-C547</f>
        <v>1.7256309999999997E-2</v>
      </c>
      <c r="M547" t="s">
        <v>1110</v>
      </c>
      <c r="N547">
        <v>0</v>
      </c>
      <c r="O547">
        <v>0.36228865999999998</v>
      </c>
      <c r="P547">
        <v>8.8025599999999992E-3</v>
      </c>
      <c r="Q547">
        <v>0.34503233999999999</v>
      </c>
      <c r="R547">
        <v>0.37954496999999998</v>
      </c>
      <c r="S547">
        <v>5786</v>
      </c>
      <c r="T547">
        <f t="shared" si="51"/>
        <v>1</v>
      </c>
      <c r="U547" t="str">
        <f t="shared" si="52"/>
        <v>SE</v>
      </c>
      <c r="V547" t="str">
        <f t="shared" si="53"/>
        <v>2016</v>
      </c>
    </row>
    <row r="548" spans="1:22" hidden="1">
      <c r="A548" t="s">
        <v>1111</v>
      </c>
      <c r="B548">
        <v>1</v>
      </c>
      <c r="C548">
        <v>0.33495950000000002</v>
      </c>
      <c r="D548">
        <v>6.5138699999999997E-3</v>
      </c>
      <c r="E548">
        <v>0.32218987999999998</v>
      </c>
      <c r="F548">
        <v>0.34772912</v>
      </c>
      <c r="G548">
        <v>5786</v>
      </c>
      <c r="H548">
        <f t="shared" si="48"/>
        <v>1</v>
      </c>
      <c r="I548" t="str">
        <f t="shared" si="49"/>
        <v>SE</v>
      </c>
      <c r="J548" t="str">
        <f t="shared" si="50"/>
        <v>2016</v>
      </c>
      <c r="K548">
        <f>F548-C548</f>
        <v>1.2769619999999982E-2</v>
      </c>
      <c r="M548" t="s">
        <v>1111</v>
      </c>
      <c r="N548">
        <v>1</v>
      </c>
      <c r="O548">
        <v>0.33495950000000002</v>
      </c>
      <c r="P548">
        <v>6.5138699999999997E-3</v>
      </c>
      <c r="Q548">
        <v>0.32218987999999998</v>
      </c>
      <c r="R548">
        <v>0.34772912</v>
      </c>
      <c r="S548">
        <v>5786</v>
      </c>
      <c r="T548">
        <f t="shared" si="51"/>
        <v>1</v>
      </c>
      <c r="U548" t="str">
        <f t="shared" si="52"/>
        <v>SE</v>
      </c>
      <c r="V548" t="str">
        <f t="shared" si="53"/>
        <v>2016</v>
      </c>
    </row>
    <row r="549" spans="1:22">
      <c r="A549" t="s">
        <v>1112</v>
      </c>
      <c r="B549">
        <v>20</v>
      </c>
      <c r="C549">
        <v>-2.732915E-2</v>
      </c>
      <c r="D549">
        <v>1.020425E-2</v>
      </c>
      <c r="E549">
        <v>-4.7333310000000003E-2</v>
      </c>
      <c r="F549">
        <v>-7.3249999999999999E-3</v>
      </c>
      <c r="G549">
        <v>5786</v>
      </c>
      <c r="H549">
        <f t="shared" si="48"/>
        <v>1</v>
      </c>
      <c r="I549" t="str">
        <f t="shared" si="49"/>
        <v>SE</v>
      </c>
      <c r="J549" t="str">
        <f t="shared" si="50"/>
        <v>2016</v>
      </c>
      <c r="K549">
        <f>F549-C549</f>
        <v>2.0004149999999998E-2</v>
      </c>
      <c r="M549" t="s">
        <v>1112</v>
      </c>
      <c r="N549">
        <v>20</v>
      </c>
      <c r="O549">
        <v>-2.732915E-2</v>
      </c>
      <c r="P549">
        <v>1.020425E-2</v>
      </c>
      <c r="Q549">
        <v>-4.7333310000000003E-2</v>
      </c>
      <c r="R549">
        <v>-7.3249999999999999E-3</v>
      </c>
      <c r="S549">
        <v>5786</v>
      </c>
      <c r="T549">
        <f t="shared" si="51"/>
        <v>1</v>
      </c>
      <c r="U549" t="str">
        <f t="shared" si="52"/>
        <v>SE</v>
      </c>
      <c r="V549" t="str">
        <f t="shared" si="53"/>
        <v>2016</v>
      </c>
    </row>
    <row r="550" spans="1:22" hidden="1">
      <c r="A550" t="s">
        <v>1113</v>
      </c>
      <c r="B550">
        <v>0</v>
      </c>
      <c r="C550">
        <v>35660.786999999997</v>
      </c>
      <c r="D550">
        <v>476.88504</v>
      </c>
      <c r="E550">
        <v>34725.917999999998</v>
      </c>
      <c r="F550">
        <v>36595.654999999999</v>
      </c>
      <c r="G550">
        <v>5927</v>
      </c>
      <c r="H550">
        <f t="shared" si="48"/>
        <v>0</v>
      </c>
      <c r="I550" t="str">
        <f t="shared" si="49"/>
        <v>SE</v>
      </c>
      <c r="J550" t="str">
        <f t="shared" si="50"/>
        <v>2017</v>
      </c>
      <c r="M550" t="s">
        <v>1113</v>
      </c>
      <c r="N550">
        <v>0</v>
      </c>
      <c r="O550">
        <v>23873.028999999999</v>
      </c>
      <c r="P550">
        <v>2903.8136</v>
      </c>
      <c r="Q550">
        <v>18180.495999999999</v>
      </c>
      <c r="R550">
        <v>29565.561000000002</v>
      </c>
      <c r="S550">
        <v>5927</v>
      </c>
      <c r="T550">
        <f t="shared" si="51"/>
        <v>0</v>
      </c>
      <c r="U550" t="str">
        <f t="shared" si="52"/>
        <v>SE</v>
      </c>
      <c r="V550" t="str">
        <f t="shared" si="53"/>
        <v>2017</v>
      </c>
    </row>
    <row r="551" spans="1:22" hidden="1">
      <c r="A551" t="s">
        <v>1114</v>
      </c>
      <c r="B551">
        <v>1</v>
      </c>
      <c r="C551">
        <v>36195.673999999999</v>
      </c>
      <c r="D551">
        <v>458.03591</v>
      </c>
      <c r="E551">
        <v>35297.756999999998</v>
      </c>
      <c r="F551">
        <v>37093.591999999997</v>
      </c>
      <c r="G551">
        <v>5927</v>
      </c>
      <c r="H551">
        <f t="shared" si="48"/>
        <v>0</v>
      </c>
      <c r="I551" t="str">
        <f t="shared" si="49"/>
        <v>SE</v>
      </c>
      <c r="J551" t="str">
        <f t="shared" si="50"/>
        <v>2017</v>
      </c>
      <c r="M551" t="s">
        <v>1114</v>
      </c>
      <c r="N551">
        <v>1</v>
      </c>
      <c r="O551">
        <v>36195.673999999999</v>
      </c>
      <c r="P551">
        <v>458.03591</v>
      </c>
      <c r="Q551">
        <v>35297.756999999998</v>
      </c>
      <c r="R551">
        <v>37093.591999999997</v>
      </c>
      <c r="S551">
        <v>5927</v>
      </c>
      <c r="T551">
        <f t="shared" si="51"/>
        <v>0</v>
      </c>
      <c r="U551" t="str">
        <f t="shared" si="52"/>
        <v>SE</v>
      </c>
      <c r="V551" t="str">
        <f t="shared" si="53"/>
        <v>2017</v>
      </c>
    </row>
    <row r="552" spans="1:22" hidden="1">
      <c r="A552" t="s">
        <v>1115</v>
      </c>
      <c r="B552">
        <v>10</v>
      </c>
      <c r="C552">
        <v>-534.88742000000002</v>
      </c>
      <c r="D552">
        <v>633.47828000000004</v>
      </c>
      <c r="E552">
        <v>-1776.7356</v>
      </c>
      <c r="F552">
        <v>706.96079999999995</v>
      </c>
      <c r="G552">
        <v>5927</v>
      </c>
      <c r="H552">
        <f t="shared" si="48"/>
        <v>0</v>
      </c>
      <c r="I552" t="str">
        <f t="shared" si="49"/>
        <v>SE</v>
      </c>
      <c r="J552" t="str">
        <f t="shared" si="50"/>
        <v>2017</v>
      </c>
      <c r="M552" t="s">
        <v>1115</v>
      </c>
      <c r="N552">
        <v>10</v>
      </c>
      <c r="O552">
        <v>-12322.646000000001</v>
      </c>
      <c r="P552">
        <v>2939.7159999999999</v>
      </c>
      <c r="Q552">
        <v>-18085.560000000001</v>
      </c>
      <c r="R552">
        <v>-6559.7313000000004</v>
      </c>
      <c r="S552">
        <v>5927</v>
      </c>
      <c r="T552">
        <f t="shared" si="51"/>
        <v>0</v>
      </c>
      <c r="U552" t="str">
        <f t="shared" si="52"/>
        <v>SE</v>
      </c>
      <c r="V552" t="str">
        <f t="shared" si="53"/>
        <v>2017</v>
      </c>
    </row>
    <row r="553" spans="1:22" hidden="1">
      <c r="A553" t="s">
        <v>1116</v>
      </c>
      <c r="B553">
        <v>11</v>
      </c>
      <c r="C553">
        <v>0.98522233999999997</v>
      </c>
      <c r="D553">
        <v>1.7378419999999999E-2</v>
      </c>
      <c r="E553">
        <v>0.95115430000000001</v>
      </c>
      <c r="F553">
        <v>1.0192904</v>
      </c>
      <c r="G553">
        <v>5927</v>
      </c>
      <c r="H553">
        <f t="shared" si="48"/>
        <v>0</v>
      </c>
      <c r="I553" t="str">
        <f t="shared" si="49"/>
        <v>SE</v>
      </c>
      <c r="J553" t="str">
        <f t="shared" si="50"/>
        <v>2017</v>
      </c>
      <c r="M553" t="s">
        <v>1116</v>
      </c>
      <c r="N553">
        <v>11</v>
      </c>
      <c r="O553">
        <v>0.65955474000000003</v>
      </c>
      <c r="P553">
        <v>8.0658419999999995E-2</v>
      </c>
      <c r="Q553">
        <v>0.50143486000000004</v>
      </c>
      <c r="R553">
        <v>0.81767462999999996</v>
      </c>
      <c r="S553">
        <v>5927</v>
      </c>
      <c r="T553">
        <f t="shared" si="51"/>
        <v>0</v>
      </c>
      <c r="U553" t="str">
        <f t="shared" si="52"/>
        <v>SE</v>
      </c>
      <c r="V553" t="str">
        <f t="shared" si="53"/>
        <v>2017</v>
      </c>
    </row>
    <row r="554" spans="1:22" hidden="1">
      <c r="A554" t="s">
        <v>1117</v>
      </c>
      <c r="B554">
        <v>0</v>
      </c>
      <c r="C554">
        <v>0.35300351000000002</v>
      </c>
      <c r="D554">
        <v>6.7811199999999999E-3</v>
      </c>
      <c r="E554">
        <v>0.33971003999999999</v>
      </c>
      <c r="F554">
        <v>0.36629697999999999</v>
      </c>
      <c r="G554">
        <v>5927</v>
      </c>
      <c r="H554">
        <f t="shared" si="48"/>
        <v>1</v>
      </c>
      <c r="I554" t="str">
        <f t="shared" si="49"/>
        <v>SE</v>
      </c>
      <c r="J554" t="str">
        <f t="shared" si="50"/>
        <v>2017</v>
      </c>
      <c r="K554">
        <f>F554-C554</f>
        <v>1.3293469999999974E-2</v>
      </c>
      <c r="M554" t="s">
        <v>1117</v>
      </c>
      <c r="N554">
        <v>0</v>
      </c>
      <c r="O554">
        <v>0.35300351000000002</v>
      </c>
      <c r="P554">
        <v>6.7811199999999999E-3</v>
      </c>
      <c r="Q554">
        <v>0.33971003999999999</v>
      </c>
      <c r="R554">
        <v>0.36629697999999999</v>
      </c>
      <c r="S554">
        <v>5927</v>
      </c>
      <c r="T554">
        <f t="shared" si="51"/>
        <v>1</v>
      </c>
      <c r="U554" t="str">
        <f t="shared" si="52"/>
        <v>SE</v>
      </c>
      <c r="V554" t="str">
        <f t="shared" si="53"/>
        <v>2017</v>
      </c>
    </row>
    <row r="555" spans="1:22" hidden="1">
      <c r="A555" t="s">
        <v>1118</v>
      </c>
      <c r="B555">
        <v>1</v>
      </c>
      <c r="C555">
        <v>0.32674194000000001</v>
      </c>
      <c r="D555">
        <v>6.67331E-3</v>
      </c>
      <c r="E555">
        <v>0.31365982999999997</v>
      </c>
      <c r="F555">
        <v>0.33982404999999999</v>
      </c>
      <c r="G555">
        <v>5927</v>
      </c>
      <c r="H555">
        <f t="shared" si="48"/>
        <v>1</v>
      </c>
      <c r="I555" t="str">
        <f t="shared" si="49"/>
        <v>SE</v>
      </c>
      <c r="J555" t="str">
        <f t="shared" si="50"/>
        <v>2017</v>
      </c>
      <c r="K555">
        <f>F555-C555</f>
        <v>1.308210999999998E-2</v>
      </c>
      <c r="M555" t="s">
        <v>1118</v>
      </c>
      <c r="N555">
        <v>1</v>
      </c>
      <c r="O555">
        <v>0.32674194000000001</v>
      </c>
      <c r="P555">
        <v>6.67331E-3</v>
      </c>
      <c r="Q555">
        <v>0.31365982999999997</v>
      </c>
      <c r="R555">
        <v>0.33982404999999999</v>
      </c>
      <c r="S555">
        <v>5927</v>
      </c>
      <c r="T555">
        <f t="shared" si="51"/>
        <v>1</v>
      </c>
      <c r="U555" t="str">
        <f t="shared" si="52"/>
        <v>SE</v>
      </c>
      <c r="V555" t="str">
        <f t="shared" si="53"/>
        <v>2017</v>
      </c>
    </row>
    <row r="556" spans="1:22">
      <c r="A556" t="s">
        <v>1119</v>
      </c>
      <c r="B556">
        <v>20</v>
      </c>
      <c r="C556">
        <v>-2.6261570000000001E-2</v>
      </c>
      <c r="D556">
        <v>9.1968599999999994E-3</v>
      </c>
      <c r="E556">
        <v>-4.429077E-2</v>
      </c>
      <c r="F556">
        <v>-8.2323599999999993E-3</v>
      </c>
      <c r="G556">
        <v>5927</v>
      </c>
      <c r="H556">
        <f t="shared" si="48"/>
        <v>1</v>
      </c>
      <c r="I556" t="str">
        <f t="shared" si="49"/>
        <v>SE</v>
      </c>
      <c r="J556" t="str">
        <f t="shared" si="50"/>
        <v>2017</v>
      </c>
      <c r="K556">
        <f>F556-C556</f>
        <v>1.8029210000000004E-2</v>
      </c>
      <c r="M556" t="s">
        <v>1119</v>
      </c>
      <c r="N556">
        <v>20</v>
      </c>
      <c r="O556">
        <v>-2.6261570000000001E-2</v>
      </c>
      <c r="P556">
        <v>9.1968599999999994E-3</v>
      </c>
      <c r="Q556">
        <v>-4.429077E-2</v>
      </c>
      <c r="R556">
        <v>-8.2323599999999993E-3</v>
      </c>
      <c r="S556">
        <v>5927</v>
      </c>
      <c r="T556">
        <f t="shared" si="51"/>
        <v>1</v>
      </c>
      <c r="U556" t="str">
        <f t="shared" si="52"/>
        <v>SE</v>
      </c>
      <c r="V556" t="str">
        <f t="shared" si="53"/>
        <v>2017</v>
      </c>
    </row>
    <row r="557" spans="1:22" hidden="1">
      <c r="A557" t="s">
        <v>1120</v>
      </c>
      <c r="B557">
        <v>0</v>
      </c>
      <c r="C557">
        <v>13084.599</v>
      </c>
      <c r="D557">
        <v>130.50827000000001</v>
      </c>
      <c r="E557">
        <v>12828.77</v>
      </c>
      <c r="F557">
        <v>13340.427</v>
      </c>
      <c r="G557">
        <v>8286</v>
      </c>
      <c r="H557">
        <f t="shared" si="48"/>
        <v>0</v>
      </c>
      <c r="I557" t="str">
        <f t="shared" si="49"/>
        <v>SI</v>
      </c>
      <c r="J557" t="str">
        <f t="shared" si="50"/>
        <v>2005</v>
      </c>
      <c r="M557" t="s">
        <v>1120</v>
      </c>
      <c r="N557">
        <v>0</v>
      </c>
      <c r="O557">
        <v>9459.0419000000002</v>
      </c>
      <c r="P557">
        <v>565.91692</v>
      </c>
      <c r="Q557">
        <v>8349.7031000000006</v>
      </c>
      <c r="R557">
        <v>10568.380999999999</v>
      </c>
      <c r="S557">
        <v>8286</v>
      </c>
      <c r="T557">
        <f t="shared" si="51"/>
        <v>0</v>
      </c>
      <c r="U557" t="str">
        <f t="shared" si="52"/>
        <v>SI</v>
      </c>
      <c r="V557" t="str">
        <f t="shared" si="53"/>
        <v>2005</v>
      </c>
    </row>
    <row r="558" spans="1:22" hidden="1">
      <c r="A558" t="s">
        <v>1121</v>
      </c>
      <c r="B558">
        <v>1</v>
      </c>
      <c r="C558">
        <v>13982.674000000001</v>
      </c>
      <c r="D558">
        <v>179.40154999999999</v>
      </c>
      <c r="E558">
        <v>13631.002</v>
      </c>
      <c r="F558">
        <v>14334.346</v>
      </c>
      <c r="G558">
        <v>8286</v>
      </c>
      <c r="H558">
        <f t="shared" si="48"/>
        <v>0</v>
      </c>
      <c r="I558" t="str">
        <f t="shared" si="49"/>
        <v>SI</v>
      </c>
      <c r="J558" t="str">
        <f t="shared" si="50"/>
        <v>2005</v>
      </c>
      <c r="M558" t="s">
        <v>1121</v>
      </c>
      <c r="N558">
        <v>1</v>
      </c>
      <c r="O558">
        <v>13982.674000000001</v>
      </c>
      <c r="P558">
        <v>179.40154999999999</v>
      </c>
      <c r="Q558">
        <v>13631.002</v>
      </c>
      <c r="R558">
        <v>14334.346</v>
      </c>
      <c r="S558">
        <v>8286</v>
      </c>
      <c r="T558">
        <f t="shared" si="51"/>
        <v>0</v>
      </c>
      <c r="U558" t="str">
        <f t="shared" si="52"/>
        <v>SI</v>
      </c>
      <c r="V558" t="str">
        <f t="shared" si="53"/>
        <v>2005</v>
      </c>
    </row>
    <row r="559" spans="1:22" hidden="1">
      <c r="A559" t="s">
        <v>1122</v>
      </c>
      <c r="B559">
        <v>10</v>
      </c>
      <c r="C559">
        <v>-898.0752</v>
      </c>
      <c r="D559">
        <v>207.87685999999999</v>
      </c>
      <c r="E559">
        <v>-1305.5659000000001</v>
      </c>
      <c r="F559">
        <v>-490.58451000000002</v>
      </c>
      <c r="G559">
        <v>8286</v>
      </c>
      <c r="H559">
        <f t="shared" si="48"/>
        <v>0</v>
      </c>
      <c r="I559" t="str">
        <f t="shared" si="49"/>
        <v>SI</v>
      </c>
      <c r="J559" t="str">
        <f t="shared" si="50"/>
        <v>2005</v>
      </c>
      <c r="M559" t="s">
        <v>1122</v>
      </c>
      <c r="N559">
        <v>10</v>
      </c>
      <c r="O559">
        <v>-4523.6318000000001</v>
      </c>
      <c r="P559">
        <v>593.67237</v>
      </c>
      <c r="Q559">
        <v>-5687.3783000000003</v>
      </c>
      <c r="R559">
        <v>-3359.8854000000001</v>
      </c>
      <c r="S559">
        <v>8286</v>
      </c>
      <c r="T559">
        <f t="shared" si="51"/>
        <v>0</v>
      </c>
      <c r="U559" t="str">
        <f t="shared" si="52"/>
        <v>SI</v>
      </c>
      <c r="V559" t="str">
        <f t="shared" si="53"/>
        <v>2005</v>
      </c>
    </row>
    <row r="560" spans="1:22" hidden="1">
      <c r="A560" t="s">
        <v>1123</v>
      </c>
      <c r="B560">
        <v>11</v>
      </c>
      <c r="C560">
        <v>0.93577228000000001</v>
      </c>
      <c r="D560">
        <v>1.423116E-2</v>
      </c>
      <c r="E560">
        <v>0.90787565000000003</v>
      </c>
      <c r="F560">
        <v>0.96366892000000004</v>
      </c>
      <c r="G560">
        <v>8286</v>
      </c>
      <c r="H560">
        <f t="shared" si="48"/>
        <v>0</v>
      </c>
      <c r="I560" t="str">
        <f t="shared" si="49"/>
        <v>SI</v>
      </c>
      <c r="J560" t="str">
        <f t="shared" si="50"/>
        <v>2005</v>
      </c>
      <c r="M560" t="s">
        <v>1123</v>
      </c>
      <c r="N560">
        <v>11</v>
      </c>
      <c r="O560">
        <v>0.67648306000000002</v>
      </c>
      <c r="P560">
        <v>4.1392930000000001E-2</v>
      </c>
      <c r="Q560">
        <v>0.59534255999999997</v>
      </c>
      <c r="R560">
        <v>0.75762355999999997</v>
      </c>
      <c r="S560">
        <v>8286</v>
      </c>
      <c r="T560">
        <f t="shared" si="51"/>
        <v>0</v>
      </c>
      <c r="U560" t="str">
        <f t="shared" si="52"/>
        <v>SI</v>
      </c>
      <c r="V560" t="str">
        <f t="shared" si="53"/>
        <v>2005</v>
      </c>
    </row>
    <row r="561" spans="1:22" hidden="1">
      <c r="A561" t="s">
        <v>1124</v>
      </c>
      <c r="B561">
        <v>0</v>
      </c>
      <c r="C561">
        <v>0.36032182000000001</v>
      </c>
      <c r="D561">
        <v>4.4676500000000001E-3</v>
      </c>
      <c r="E561">
        <v>0.35156411999999998</v>
      </c>
      <c r="F561">
        <v>0.36907952999999999</v>
      </c>
      <c r="G561">
        <v>8286</v>
      </c>
      <c r="H561">
        <f t="shared" si="48"/>
        <v>1</v>
      </c>
      <c r="I561" t="str">
        <f t="shared" si="49"/>
        <v>SI</v>
      </c>
      <c r="J561" t="str">
        <f t="shared" si="50"/>
        <v>2005</v>
      </c>
      <c r="K561">
        <f>F561-C561</f>
        <v>8.7577099999999741E-3</v>
      </c>
      <c r="M561" t="s">
        <v>1124</v>
      </c>
      <c r="N561">
        <v>0</v>
      </c>
      <c r="O561">
        <v>0.36032182000000001</v>
      </c>
      <c r="P561">
        <v>4.4676500000000001E-3</v>
      </c>
      <c r="Q561">
        <v>0.35156411999999998</v>
      </c>
      <c r="R561">
        <v>0.36907952999999999</v>
      </c>
      <c r="S561">
        <v>8286</v>
      </c>
      <c r="T561">
        <f t="shared" si="51"/>
        <v>1</v>
      </c>
      <c r="U561" t="str">
        <f t="shared" si="52"/>
        <v>SI</v>
      </c>
      <c r="V561" t="str">
        <f t="shared" si="53"/>
        <v>2005</v>
      </c>
    </row>
    <row r="562" spans="1:22" hidden="1">
      <c r="A562" t="s">
        <v>1125</v>
      </c>
      <c r="B562">
        <v>1</v>
      </c>
      <c r="C562">
        <v>0.32526617000000002</v>
      </c>
      <c r="D562">
        <v>5.5586100000000003E-3</v>
      </c>
      <c r="E562">
        <v>0.31436988999999999</v>
      </c>
      <c r="F562">
        <v>0.33616244000000001</v>
      </c>
      <c r="G562">
        <v>8286</v>
      </c>
      <c r="H562">
        <f t="shared" si="48"/>
        <v>1</v>
      </c>
      <c r="I562" t="str">
        <f t="shared" si="49"/>
        <v>SI</v>
      </c>
      <c r="J562" t="str">
        <f t="shared" si="50"/>
        <v>2005</v>
      </c>
      <c r="K562">
        <f>F562-C562</f>
        <v>1.0896269999999986E-2</v>
      </c>
      <c r="M562" t="s">
        <v>1125</v>
      </c>
      <c r="N562">
        <v>1</v>
      </c>
      <c r="O562">
        <v>0.32526617000000002</v>
      </c>
      <c r="P562">
        <v>5.5586100000000003E-3</v>
      </c>
      <c r="Q562">
        <v>0.31436988999999999</v>
      </c>
      <c r="R562">
        <v>0.33616244000000001</v>
      </c>
      <c r="S562">
        <v>8286</v>
      </c>
      <c r="T562">
        <f t="shared" si="51"/>
        <v>1</v>
      </c>
      <c r="U562" t="str">
        <f t="shared" si="52"/>
        <v>SI</v>
      </c>
      <c r="V562" t="str">
        <f t="shared" si="53"/>
        <v>2005</v>
      </c>
    </row>
    <row r="563" spans="1:22">
      <c r="A563" t="s">
        <v>1126</v>
      </c>
      <c r="B563">
        <v>20</v>
      </c>
      <c r="C563">
        <v>-3.5055660000000002E-2</v>
      </c>
      <c r="D563">
        <v>6.9770600000000002E-3</v>
      </c>
      <c r="E563">
        <v>-4.8732440000000002E-2</v>
      </c>
      <c r="F563">
        <v>-2.1378870000000001E-2</v>
      </c>
      <c r="G563">
        <v>8286</v>
      </c>
      <c r="H563">
        <f t="shared" si="48"/>
        <v>1</v>
      </c>
      <c r="I563" t="str">
        <f t="shared" si="49"/>
        <v>SI</v>
      </c>
      <c r="J563" t="str">
        <f t="shared" si="50"/>
        <v>2005</v>
      </c>
      <c r="K563">
        <f>F563-C563</f>
        <v>1.3676790000000001E-2</v>
      </c>
      <c r="M563" t="s">
        <v>1126</v>
      </c>
      <c r="N563">
        <v>20</v>
      </c>
      <c r="O563">
        <v>-3.5055660000000002E-2</v>
      </c>
      <c r="P563">
        <v>6.9770600000000002E-3</v>
      </c>
      <c r="Q563">
        <v>-4.8732440000000002E-2</v>
      </c>
      <c r="R563">
        <v>-2.1378870000000001E-2</v>
      </c>
      <c r="S563">
        <v>8286</v>
      </c>
      <c r="T563">
        <f t="shared" si="51"/>
        <v>1</v>
      </c>
      <c r="U563" t="str">
        <f t="shared" si="52"/>
        <v>SI</v>
      </c>
      <c r="V563" t="str">
        <f t="shared" si="53"/>
        <v>2005</v>
      </c>
    </row>
    <row r="564" spans="1:22" hidden="1">
      <c r="A564" t="s">
        <v>1127</v>
      </c>
      <c r="B564">
        <v>0</v>
      </c>
      <c r="C564">
        <v>13886.892</v>
      </c>
      <c r="D564">
        <v>128.66974999999999</v>
      </c>
      <c r="E564">
        <v>13634.671</v>
      </c>
      <c r="F564">
        <v>14139.111999999999</v>
      </c>
      <c r="G564">
        <v>9477</v>
      </c>
      <c r="H564">
        <f t="shared" si="48"/>
        <v>0</v>
      </c>
      <c r="I564" t="str">
        <f t="shared" si="49"/>
        <v>SI</v>
      </c>
      <c r="J564" t="str">
        <f t="shared" si="50"/>
        <v>2006</v>
      </c>
      <c r="M564" t="s">
        <v>1127</v>
      </c>
      <c r="N564">
        <v>0</v>
      </c>
      <c r="O564">
        <v>8799.0645000000004</v>
      </c>
      <c r="P564">
        <v>990.54253000000006</v>
      </c>
      <c r="Q564">
        <v>6857.3887999999997</v>
      </c>
      <c r="R564">
        <v>10740.74</v>
      </c>
      <c r="S564">
        <v>9477</v>
      </c>
      <c r="T564">
        <f t="shared" si="51"/>
        <v>0</v>
      </c>
      <c r="U564" t="str">
        <f t="shared" si="52"/>
        <v>SI</v>
      </c>
      <c r="V564" t="str">
        <f t="shared" si="53"/>
        <v>2006</v>
      </c>
    </row>
    <row r="565" spans="1:22" hidden="1">
      <c r="A565" t="s">
        <v>1128</v>
      </c>
      <c r="B565">
        <v>1</v>
      </c>
      <c r="C565">
        <v>14816.636</v>
      </c>
      <c r="D565">
        <v>175.87214</v>
      </c>
      <c r="E565">
        <v>14471.888999999999</v>
      </c>
      <c r="F565">
        <v>15161.383</v>
      </c>
      <c r="G565">
        <v>9477</v>
      </c>
      <c r="H565">
        <f t="shared" si="48"/>
        <v>0</v>
      </c>
      <c r="I565" t="str">
        <f t="shared" si="49"/>
        <v>SI</v>
      </c>
      <c r="J565" t="str">
        <f t="shared" si="50"/>
        <v>2006</v>
      </c>
      <c r="M565" t="s">
        <v>1128</v>
      </c>
      <c r="N565">
        <v>1</v>
      </c>
      <c r="O565">
        <v>14816.636</v>
      </c>
      <c r="P565">
        <v>175.87214</v>
      </c>
      <c r="Q565">
        <v>14471.888999999999</v>
      </c>
      <c r="R565">
        <v>15161.383</v>
      </c>
      <c r="S565">
        <v>9477</v>
      </c>
      <c r="T565">
        <f t="shared" si="51"/>
        <v>0</v>
      </c>
      <c r="U565" t="str">
        <f t="shared" si="52"/>
        <v>SI</v>
      </c>
      <c r="V565" t="str">
        <f t="shared" si="53"/>
        <v>2006</v>
      </c>
    </row>
    <row r="566" spans="1:22" hidden="1">
      <c r="A566" t="s">
        <v>1129</v>
      </c>
      <c r="B566">
        <v>10</v>
      </c>
      <c r="C566">
        <v>-929.74487999999997</v>
      </c>
      <c r="D566">
        <v>200.91004000000001</v>
      </c>
      <c r="E566">
        <v>-1323.5716</v>
      </c>
      <c r="F566">
        <v>-535.91813999999999</v>
      </c>
      <c r="G566">
        <v>9477</v>
      </c>
      <c r="H566">
        <f t="shared" si="48"/>
        <v>0</v>
      </c>
      <c r="I566" t="str">
        <f t="shared" si="49"/>
        <v>SI</v>
      </c>
      <c r="J566" t="str">
        <f t="shared" si="50"/>
        <v>2006</v>
      </c>
      <c r="M566" t="s">
        <v>1129</v>
      </c>
      <c r="N566">
        <v>10</v>
      </c>
      <c r="O566">
        <v>-6017.5718999999999</v>
      </c>
      <c r="P566">
        <v>1006.0345</v>
      </c>
      <c r="Q566">
        <v>-7989.6153000000004</v>
      </c>
      <c r="R566">
        <v>-4045.5286000000001</v>
      </c>
      <c r="S566">
        <v>9477</v>
      </c>
      <c r="T566">
        <f t="shared" si="51"/>
        <v>0</v>
      </c>
      <c r="U566" t="str">
        <f t="shared" si="52"/>
        <v>SI</v>
      </c>
      <c r="V566" t="str">
        <f t="shared" si="53"/>
        <v>2006</v>
      </c>
    </row>
    <row r="567" spans="1:22" hidden="1">
      <c r="A567" t="s">
        <v>1130</v>
      </c>
      <c r="B567">
        <v>11</v>
      </c>
      <c r="C567">
        <v>0.93724993999999995</v>
      </c>
      <c r="D567">
        <v>1.299136E-2</v>
      </c>
      <c r="E567">
        <v>0.91178409999999999</v>
      </c>
      <c r="F567">
        <v>0.96271578000000002</v>
      </c>
      <c r="G567">
        <v>9477</v>
      </c>
      <c r="H567">
        <f t="shared" si="48"/>
        <v>0</v>
      </c>
      <c r="I567" t="str">
        <f t="shared" si="49"/>
        <v>SI</v>
      </c>
      <c r="J567" t="str">
        <f t="shared" si="50"/>
        <v>2006</v>
      </c>
      <c r="M567" t="s">
        <v>1130</v>
      </c>
      <c r="N567">
        <v>11</v>
      </c>
      <c r="O567">
        <v>0.59386382999999998</v>
      </c>
      <c r="P567">
        <v>6.7224010000000001E-2</v>
      </c>
      <c r="Q567">
        <v>0.46209036999999997</v>
      </c>
      <c r="R567">
        <v>0.72563728999999999</v>
      </c>
      <c r="S567">
        <v>9477</v>
      </c>
      <c r="T567">
        <f t="shared" si="51"/>
        <v>0</v>
      </c>
      <c r="U567" t="str">
        <f t="shared" si="52"/>
        <v>SI</v>
      </c>
      <c r="V567" t="str">
        <f t="shared" si="53"/>
        <v>2006</v>
      </c>
    </row>
    <row r="568" spans="1:22" hidden="1">
      <c r="A568" t="s">
        <v>1131</v>
      </c>
      <c r="B568">
        <v>0</v>
      </c>
      <c r="C568">
        <v>0.35827231999999998</v>
      </c>
      <c r="D568">
        <v>3.9615700000000002E-3</v>
      </c>
      <c r="E568">
        <v>0.35050678000000002</v>
      </c>
      <c r="F568">
        <v>0.36603785</v>
      </c>
      <c r="G568">
        <v>9477</v>
      </c>
      <c r="H568">
        <f t="shared" si="48"/>
        <v>1</v>
      </c>
      <c r="I568" t="str">
        <f t="shared" si="49"/>
        <v>SI</v>
      </c>
      <c r="J568" t="str">
        <f t="shared" si="50"/>
        <v>2006</v>
      </c>
      <c r="K568">
        <f>F568-C568</f>
        <v>7.7655300000000205E-3</v>
      </c>
      <c r="M568" t="s">
        <v>1131</v>
      </c>
      <c r="N568">
        <v>0</v>
      </c>
      <c r="O568">
        <v>0.35827231999999998</v>
      </c>
      <c r="P568">
        <v>3.9615700000000002E-3</v>
      </c>
      <c r="Q568">
        <v>0.35050678000000002</v>
      </c>
      <c r="R568">
        <v>0.36603785</v>
      </c>
      <c r="S568">
        <v>9477</v>
      </c>
      <c r="T568">
        <f t="shared" si="51"/>
        <v>1</v>
      </c>
      <c r="U568" t="str">
        <f t="shared" si="52"/>
        <v>SI</v>
      </c>
      <c r="V568" t="str">
        <f t="shared" si="53"/>
        <v>2006</v>
      </c>
    </row>
    <row r="569" spans="1:22" hidden="1">
      <c r="A569" t="s">
        <v>1132</v>
      </c>
      <c r="B569">
        <v>1</v>
      </c>
      <c r="C569">
        <v>0.33135081999999999</v>
      </c>
      <c r="D569">
        <v>5.25371E-3</v>
      </c>
      <c r="E569">
        <v>0.32105242000000001</v>
      </c>
      <c r="F569">
        <v>0.34164920999999998</v>
      </c>
      <c r="G569">
        <v>9477</v>
      </c>
      <c r="H569">
        <f t="shared" si="48"/>
        <v>1</v>
      </c>
      <c r="I569" t="str">
        <f t="shared" si="49"/>
        <v>SI</v>
      </c>
      <c r="J569" t="str">
        <f t="shared" si="50"/>
        <v>2006</v>
      </c>
      <c r="K569">
        <f>F569-C569</f>
        <v>1.0298389999999991E-2</v>
      </c>
      <c r="M569" t="s">
        <v>1132</v>
      </c>
      <c r="N569">
        <v>1</v>
      </c>
      <c r="O569">
        <v>0.33135081999999999</v>
      </c>
      <c r="P569">
        <v>5.25371E-3</v>
      </c>
      <c r="Q569">
        <v>0.32105242000000001</v>
      </c>
      <c r="R569">
        <v>0.34164920999999998</v>
      </c>
      <c r="S569">
        <v>9477</v>
      </c>
      <c r="T569">
        <f t="shared" si="51"/>
        <v>1</v>
      </c>
      <c r="U569" t="str">
        <f t="shared" si="52"/>
        <v>SI</v>
      </c>
      <c r="V569" t="str">
        <f t="shared" si="53"/>
        <v>2006</v>
      </c>
    </row>
    <row r="570" spans="1:22">
      <c r="A570" t="s">
        <v>1133</v>
      </c>
      <c r="B570">
        <v>20</v>
      </c>
      <c r="C570">
        <v>-2.6921500000000001E-2</v>
      </c>
      <c r="D570">
        <v>6.3426100000000003E-3</v>
      </c>
      <c r="E570">
        <v>-3.935437E-2</v>
      </c>
      <c r="F570">
        <v>-1.4488630000000001E-2</v>
      </c>
      <c r="G570">
        <v>9477</v>
      </c>
      <c r="H570">
        <f t="shared" si="48"/>
        <v>1</v>
      </c>
      <c r="I570" t="str">
        <f t="shared" si="49"/>
        <v>SI</v>
      </c>
      <c r="J570" t="str">
        <f t="shared" si="50"/>
        <v>2006</v>
      </c>
      <c r="K570">
        <f>F570-C570</f>
        <v>1.243287E-2</v>
      </c>
      <c r="M570" t="s">
        <v>1133</v>
      </c>
      <c r="N570">
        <v>20</v>
      </c>
      <c r="O570">
        <v>-2.6921500000000001E-2</v>
      </c>
      <c r="P570">
        <v>6.3426100000000003E-3</v>
      </c>
      <c r="Q570">
        <v>-3.935437E-2</v>
      </c>
      <c r="R570">
        <v>-1.4488630000000001E-2</v>
      </c>
      <c r="S570">
        <v>9477</v>
      </c>
      <c r="T570">
        <f t="shared" si="51"/>
        <v>1</v>
      </c>
      <c r="U570" t="str">
        <f t="shared" si="52"/>
        <v>SI</v>
      </c>
      <c r="V570" t="str">
        <f t="shared" si="53"/>
        <v>2006</v>
      </c>
    </row>
    <row r="571" spans="1:22" hidden="1">
      <c r="A571" t="s">
        <v>1134</v>
      </c>
      <c r="B571">
        <v>0</v>
      </c>
      <c r="C571">
        <v>14550.262000000001</v>
      </c>
      <c r="D571">
        <v>144.97098</v>
      </c>
      <c r="E571">
        <v>14266.084000000001</v>
      </c>
      <c r="F571">
        <v>14834.439</v>
      </c>
      <c r="G571">
        <v>8706</v>
      </c>
      <c r="H571">
        <f t="shared" si="48"/>
        <v>0</v>
      </c>
      <c r="I571" t="str">
        <f t="shared" si="49"/>
        <v>SI</v>
      </c>
      <c r="J571" t="str">
        <f t="shared" si="50"/>
        <v>2007</v>
      </c>
      <c r="M571" t="s">
        <v>1134</v>
      </c>
      <c r="N571">
        <v>0</v>
      </c>
      <c r="O571">
        <v>9034.7698</v>
      </c>
      <c r="P571">
        <v>1249.1719000000001</v>
      </c>
      <c r="Q571">
        <v>6586.0973999999997</v>
      </c>
      <c r="R571">
        <v>11483.441999999999</v>
      </c>
      <c r="S571">
        <v>8706</v>
      </c>
      <c r="T571">
        <f t="shared" si="51"/>
        <v>0</v>
      </c>
      <c r="U571" t="str">
        <f t="shared" si="52"/>
        <v>SI</v>
      </c>
      <c r="V571" t="str">
        <f t="shared" si="53"/>
        <v>2007</v>
      </c>
    </row>
    <row r="572" spans="1:22" hidden="1">
      <c r="A572" t="s">
        <v>1135</v>
      </c>
      <c r="B572">
        <v>1</v>
      </c>
      <c r="C572">
        <v>15564.376</v>
      </c>
      <c r="D572">
        <v>188.03867</v>
      </c>
      <c r="E572">
        <v>15195.776</v>
      </c>
      <c r="F572">
        <v>15932.976000000001</v>
      </c>
      <c r="G572">
        <v>8706</v>
      </c>
      <c r="H572">
        <f t="shared" si="48"/>
        <v>0</v>
      </c>
      <c r="I572" t="str">
        <f t="shared" si="49"/>
        <v>SI</v>
      </c>
      <c r="J572" t="str">
        <f t="shared" si="50"/>
        <v>2007</v>
      </c>
      <c r="M572" t="s">
        <v>1135</v>
      </c>
      <c r="N572">
        <v>1</v>
      </c>
      <c r="O572">
        <v>15564.376</v>
      </c>
      <c r="P572">
        <v>188.03867</v>
      </c>
      <c r="Q572">
        <v>15195.776</v>
      </c>
      <c r="R572">
        <v>15932.976000000001</v>
      </c>
      <c r="S572">
        <v>8706</v>
      </c>
      <c r="T572">
        <f t="shared" si="51"/>
        <v>0</v>
      </c>
      <c r="U572" t="str">
        <f t="shared" si="52"/>
        <v>SI</v>
      </c>
      <c r="V572" t="str">
        <f t="shared" si="53"/>
        <v>2007</v>
      </c>
    </row>
    <row r="573" spans="1:22" hidden="1">
      <c r="A573" t="s">
        <v>1136</v>
      </c>
      <c r="B573">
        <v>10</v>
      </c>
      <c r="C573">
        <v>-1014.1144</v>
      </c>
      <c r="D573">
        <v>222.79161999999999</v>
      </c>
      <c r="E573">
        <v>-1450.8387</v>
      </c>
      <c r="F573">
        <v>-577.39014999999995</v>
      </c>
      <c r="G573">
        <v>8706</v>
      </c>
      <c r="H573">
        <f t="shared" si="48"/>
        <v>0</v>
      </c>
      <c r="I573" t="str">
        <f t="shared" si="49"/>
        <v>SI</v>
      </c>
      <c r="J573" t="str">
        <f t="shared" si="50"/>
        <v>2007</v>
      </c>
      <c r="M573" t="s">
        <v>1136</v>
      </c>
      <c r="N573">
        <v>10</v>
      </c>
      <c r="O573">
        <v>-6529.6062000000002</v>
      </c>
      <c r="P573">
        <v>1263.2454</v>
      </c>
      <c r="Q573">
        <v>-9005.866</v>
      </c>
      <c r="R573">
        <v>-4053.3463999999999</v>
      </c>
      <c r="S573">
        <v>8706</v>
      </c>
      <c r="T573">
        <f t="shared" si="51"/>
        <v>0</v>
      </c>
      <c r="U573" t="str">
        <f t="shared" si="52"/>
        <v>SI</v>
      </c>
      <c r="V573" t="str">
        <f t="shared" si="53"/>
        <v>2007</v>
      </c>
    </row>
    <row r="574" spans="1:22" hidden="1">
      <c r="A574" t="s">
        <v>1137</v>
      </c>
      <c r="B574">
        <v>11</v>
      </c>
      <c r="C574">
        <v>0.93484387999999996</v>
      </c>
      <c r="D574">
        <v>1.372255E-2</v>
      </c>
      <c r="E574">
        <v>0.90794443999999996</v>
      </c>
      <c r="F574">
        <v>0.96174331000000002</v>
      </c>
      <c r="G574">
        <v>8706</v>
      </c>
      <c r="H574">
        <f t="shared" si="48"/>
        <v>0</v>
      </c>
      <c r="I574" t="str">
        <f t="shared" si="49"/>
        <v>SI</v>
      </c>
      <c r="J574" t="str">
        <f t="shared" si="50"/>
        <v>2007</v>
      </c>
      <c r="M574" t="s">
        <v>1137</v>
      </c>
      <c r="N574">
        <v>11</v>
      </c>
      <c r="O574">
        <v>0.58047747999999999</v>
      </c>
      <c r="P574">
        <v>8.0564209999999997E-2</v>
      </c>
      <c r="Q574">
        <v>0.42255257000000002</v>
      </c>
      <c r="R574">
        <v>0.73840238999999996</v>
      </c>
      <c r="S574">
        <v>8706</v>
      </c>
      <c r="T574">
        <f t="shared" si="51"/>
        <v>0</v>
      </c>
      <c r="U574" t="str">
        <f t="shared" si="52"/>
        <v>SI</v>
      </c>
      <c r="V574" t="str">
        <f t="shared" si="53"/>
        <v>2007</v>
      </c>
    </row>
    <row r="575" spans="1:22" hidden="1">
      <c r="A575" t="s">
        <v>1138</v>
      </c>
      <c r="B575">
        <v>0</v>
      </c>
      <c r="C575">
        <v>0.35674375000000003</v>
      </c>
      <c r="D575">
        <v>4.4010000000000004E-3</v>
      </c>
      <c r="E575">
        <v>0.34811674999999997</v>
      </c>
      <c r="F575">
        <v>0.36537076000000002</v>
      </c>
      <c r="G575">
        <v>8706</v>
      </c>
      <c r="H575">
        <f t="shared" si="48"/>
        <v>1</v>
      </c>
      <c r="I575" t="str">
        <f t="shared" si="49"/>
        <v>SI</v>
      </c>
      <c r="J575" t="str">
        <f t="shared" si="50"/>
        <v>2007</v>
      </c>
      <c r="K575">
        <f>F575-C575</f>
        <v>8.6270099999999905E-3</v>
      </c>
      <c r="M575" t="s">
        <v>1138</v>
      </c>
      <c r="N575">
        <v>0</v>
      </c>
      <c r="O575">
        <v>0.35674375000000003</v>
      </c>
      <c r="P575">
        <v>4.4010000000000004E-3</v>
      </c>
      <c r="Q575">
        <v>0.34811674999999997</v>
      </c>
      <c r="R575">
        <v>0.36537076000000002</v>
      </c>
      <c r="S575">
        <v>8706</v>
      </c>
      <c r="T575">
        <f t="shared" si="51"/>
        <v>1</v>
      </c>
      <c r="U575" t="str">
        <f t="shared" si="52"/>
        <v>SI</v>
      </c>
      <c r="V575" t="str">
        <f t="shared" si="53"/>
        <v>2007</v>
      </c>
    </row>
    <row r="576" spans="1:22" hidden="1">
      <c r="A576" t="s">
        <v>1139</v>
      </c>
      <c r="B576">
        <v>1</v>
      </c>
      <c r="C576">
        <v>0.32784004999999999</v>
      </c>
      <c r="D576">
        <v>5.0301399999999998E-3</v>
      </c>
      <c r="E576">
        <v>0.31797977999999999</v>
      </c>
      <c r="F576">
        <v>0.33770032</v>
      </c>
      <c r="G576">
        <v>8706</v>
      </c>
      <c r="H576">
        <f t="shared" si="48"/>
        <v>1</v>
      </c>
      <c r="I576" t="str">
        <f t="shared" si="49"/>
        <v>SI</v>
      </c>
      <c r="J576" t="str">
        <f t="shared" si="50"/>
        <v>2007</v>
      </c>
      <c r="K576">
        <f>F576-C576</f>
        <v>9.8602700000000043E-3</v>
      </c>
      <c r="M576" t="s">
        <v>1139</v>
      </c>
      <c r="N576">
        <v>1</v>
      </c>
      <c r="O576">
        <v>0.32784004999999999</v>
      </c>
      <c r="P576">
        <v>5.0301399999999998E-3</v>
      </c>
      <c r="Q576">
        <v>0.31797977999999999</v>
      </c>
      <c r="R576">
        <v>0.33770032</v>
      </c>
      <c r="S576">
        <v>8706</v>
      </c>
      <c r="T576">
        <f t="shared" si="51"/>
        <v>1</v>
      </c>
      <c r="U576" t="str">
        <f t="shared" si="52"/>
        <v>SI</v>
      </c>
      <c r="V576" t="str">
        <f t="shared" si="53"/>
        <v>2007</v>
      </c>
    </row>
    <row r="577" spans="1:22">
      <c r="A577" t="s">
        <v>1140</v>
      </c>
      <c r="B577">
        <v>20</v>
      </c>
      <c r="C577">
        <v>-2.8903700000000001E-2</v>
      </c>
      <c r="D577">
        <v>6.5446100000000002E-3</v>
      </c>
      <c r="E577">
        <v>-4.1732680000000001E-2</v>
      </c>
      <c r="F577">
        <v>-1.6074729999999999E-2</v>
      </c>
      <c r="G577">
        <v>8706</v>
      </c>
      <c r="H577">
        <f t="shared" si="48"/>
        <v>1</v>
      </c>
      <c r="I577" t="str">
        <f t="shared" si="49"/>
        <v>SI</v>
      </c>
      <c r="J577" t="str">
        <f t="shared" si="50"/>
        <v>2007</v>
      </c>
      <c r="K577">
        <f>F577-C577</f>
        <v>1.2828970000000002E-2</v>
      </c>
      <c r="M577" t="s">
        <v>1140</v>
      </c>
      <c r="N577">
        <v>20</v>
      </c>
      <c r="O577">
        <v>-2.8903700000000001E-2</v>
      </c>
      <c r="P577">
        <v>6.5446100000000002E-3</v>
      </c>
      <c r="Q577">
        <v>-4.1732680000000001E-2</v>
      </c>
      <c r="R577">
        <v>-1.6074729999999999E-2</v>
      </c>
      <c r="S577">
        <v>8706</v>
      </c>
      <c r="T577">
        <f t="shared" si="51"/>
        <v>1</v>
      </c>
      <c r="U577" t="str">
        <f t="shared" si="52"/>
        <v>SI</v>
      </c>
      <c r="V577" t="str">
        <f t="shared" si="53"/>
        <v>2007</v>
      </c>
    </row>
    <row r="578" spans="1:22" hidden="1">
      <c r="A578" t="s">
        <v>1141</v>
      </c>
      <c r="B578">
        <v>0</v>
      </c>
      <c r="C578">
        <v>15575.073</v>
      </c>
      <c r="D578">
        <v>150.88344000000001</v>
      </c>
      <c r="E578">
        <v>15279.308000000001</v>
      </c>
      <c r="F578">
        <v>15870.839</v>
      </c>
      <c r="G578">
        <v>9027</v>
      </c>
      <c r="H578">
        <f t="shared" si="48"/>
        <v>0</v>
      </c>
      <c r="I578" t="str">
        <f t="shared" si="49"/>
        <v>SI</v>
      </c>
      <c r="J578" t="str">
        <f t="shared" si="50"/>
        <v>2008</v>
      </c>
      <c r="M578" t="s">
        <v>1141</v>
      </c>
      <c r="N578">
        <v>0</v>
      </c>
      <c r="O578">
        <v>10188.689</v>
      </c>
      <c r="P578">
        <v>1480.7365</v>
      </c>
      <c r="Q578">
        <v>7286.1095999999998</v>
      </c>
      <c r="R578">
        <v>13091.268</v>
      </c>
      <c r="S578">
        <v>9027</v>
      </c>
      <c r="T578">
        <f t="shared" si="51"/>
        <v>0</v>
      </c>
      <c r="U578" t="str">
        <f t="shared" si="52"/>
        <v>SI</v>
      </c>
      <c r="V578" t="str">
        <f t="shared" si="53"/>
        <v>2008</v>
      </c>
    </row>
    <row r="579" spans="1:22" hidden="1">
      <c r="A579" t="s">
        <v>1142</v>
      </c>
      <c r="B579">
        <v>1</v>
      </c>
      <c r="C579">
        <v>16853.78</v>
      </c>
      <c r="D579">
        <v>221.3409</v>
      </c>
      <c r="E579">
        <v>16419.901999999998</v>
      </c>
      <c r="F579">
        <v>17287.659</v>
      </c>
      <c r="G579">
        <v>9027</v>
      </c>
      <c r="H579">
        <f t="shared" si="48"/>
        <v>0</v>
      </c>
      <c r="I579" t="str">
        <f t="shared" si="49"/>
        <v>SI</v>
      </c>
      <c r="J579" t="str">
        <f t="shared" si="50"/>
        <v>2008</v>
      </c>
      <c r="M579" t="s">
        <v>1142</v>
      </c>
      <c r="N579">
        <v>1</v>
      </c>
      <c r="O579">
        <v>16853.78</v>
      </c>
      <c r="P579">
        <v>221.3409</v>
      </c>
      <c r="Q579">
        <v>16419.901999999998</v>
      </c>
      <c r="R579">
        <v>17287.659</v>
      </c>
      <c r="S579">
        <v>9027</v>
      </c>
      <c r="T579">
        <f t="shared" si="51"/>
        <v>0</v>
      </c>
      <c r="U579" t="str">
        <f t="shared" si="52"/>
        <v>SI</v>
      </c>
      <c r="V579" t="str">
        <f t="shared" si="53"/>
        <v>2008</v>
      </c>
    </row>
    <row r="580" spans="1:22" hidden="1">
      <c r="A580" t="s">
        <v>1143</v>
      </c>
      <c r="B580">
        <v>10</v>
      </c>
      <c r="C580">
        <v>-1278.7067999999999</v>
      </c>
      <c r="D580">
        <v>246.96408</v>
      </c>
      <c r="E580">
        <v>-1762.8124</v>
      </c>
      <c r="F580">
        <v>-794.60122000000001</v>
      </c>
      <c r="G580">
        <v>9027</v>
      </c>
      <c r="H580">
        <f t="shared" si="48"/>
        <v>0</v>
      </c>
      <c r="I580" t="str">
        <f t="shared" si="49"/>
        <v>SI</v>
      </c>
      <c r="J580" t="str">
        <f t="shared" si="50"/>
        <v>2008</v>
      </c>
      <c r="M580" t="s">
        <v>1143</v>
      </c>
      <c r="N580">
        <v>10</v>
      </c>
      <c r="O580">
        <v>-6665.0911999999998</v>
      </c>
      <c r="P580">
        <v>1497.1882000000001</v>
      </c>
      <c r="Q580">
        <v>-9599.9195999999993</v>
      </c>
      <c r="R580">
        <v>-3730.2629000000002</v>
      </c>
      <c r="S580">
        <v>9027</v>
      </c>
      <c r="T580">
        <f t="shared" si="51"/>
        <v>0</v>
      </c>
      <c r="U580" t="str">
        <f t="shared" si="52"/>
        <v>SI</v>
      </c>
      <c r="V580" t="str">
        <f t="shared" si="53"/>
        <v>2008</v>
      </c>
    </row>
    <row r="581" spans="1:22" hidden="1">
      <c r="A581" t="s">
        <v>1144</v>
      </c>
      <c r="B581">
        <v>11</v>
      </c>
      <c r="C581">
        <v>0.92412938</v>
      </c>
      <c r="D581">
        <v>1.387145E-2</v>
      </c>
      <c r="E581">
        <v>0.89693818999999997</v>
      </c>
      <c r="F581">
        <v>0.95132055999999998</v>
      </c>
      <c r="G581">
        <v>9027</v>
      </c>
      <c r="H581">
        <f t="shared" ref="H581:H644" si="54">IFERROR(IF(FIND(H$2, A581)&gt;0,1,0), 0)</f>
        <v>0</v>
      </c>
      <c r="I581" t="str">
        <f t="shared" ref="I581:I644" si="55">LEFT(A581,2)</f>
        <v>SI</v>
      </c>
      <c r="J581" t="str">
        <f t="shared" ref="J581:J644" si="56">RIGHT(LEFT(A581,7), 4)</f>
        <v>2008</v>
      </c>
      <c r="M581" t="s">
        <v>1144</v>
      </c>
      <c r="N581">
        <v>11</v>
      </c>
      <c r="O581">
        <v>0.60453435</v>
      </c>
      <c r="P581">
        <v>8.821582E-2</v>
      </c>
      <c r="Q581">
        <v>0.43161133000000002</v>
      </c>
      <c r="R581">
        <v>0.77745735999999999</v>
      </c>
      <c r="S581">
        <v>9027</v>
      </c>
      <c r="T581">
        <f t="shared" ref="T581:T644" si="57">IFERROR(IF(FIND(T$2, M581)&gt;0,1,0), 0)</f>
        <v>0</v>
      </c>
      <c r="U581" t="str">
        <f t="shared" ref="U581:U644" si="58">LEFT(M581,2)</f>
        <v>SI</v>
      </c>
      <c r="V581" t="str">
        <f t="shared" ref="V581:V644" si="59">RIGHT(LEFT(M581,7), 4)</f>
        <v>2008</v>
      </c>
    </row>
    <row r="582" spans="1:22" hidden="1">
      <c r="A582" t="s">
        <v>1145</v>
      </c>
      <c r="B582">
        <v>0</v>
      </c>
      <c r="C582">
        <v>0.34071183999999999</v>
      </c>
      <c r="D582">
        <v>4.2080399999999997E-3</v>
      </c>
      <c r="E582">
        <v>0.33246313999999999</v>
      </c>
      <c r="F582">
        <v>0.34896054999999998</v>
      </c>
      <c r="G582">
        <v>9027</v>
      </c>
      <c r="H582">
        <f t="shared" si="54"/>
        <v>1</v>
      </c>
      <c r="I582" t="str">
        <f t="shared" si="55"/>
        <v>SI</v>
      </c>
      <c r="J582" t="str">
        <f t="shared" si="56"/>
        <v>2008</v>
      </c>
      <c r="K582">
        <f>F582-C582</f>
        <v>8.2487099999999924E-3</v>
      </c>
      <c r="M582" t="s">
        <v>1145</v>
      </c>
      <c r="N582">
        <v>0</v>
      </c>
      <c r="O582">
        <v>0.34071183999999999</v>
      </c>
      <c r="P582">
        <v>4.2080399999999997E-3</v>
      </c>
      <c r="Q582">
        <v>0.33246313999999999</v>
      </c>
      <c r="R582">
        <v>0.34896054999999998</v>
      </c>
      <c r="S582">
        <v>9027</v>
      </c>
      <c r="T582">
        <f t="shared" si="57"/>
        <v>1</v>
      </c>
      <c r="U582" t="str">
        <f t="shared" si="58"/>
        <v>SI</v>
      </c>
      <c r="V582" t="str">
        <f t="shared" si="59"/>
        <v>2008</v>
      </c>
    </row>
    <row r="583" spans="1:22" hidden="1">
      <c r="A583" t="s">
        <v>1146</v>
      </c>
      <c r="B583">
        <v>1</v>
      </c>
      <c r="C583">
        <v>0.33152471999999999</v>
      </c>
      <c r="D583">
        <v>5.9865999999999999E-3</v>
      </c>
      <c r="E583">
        <v>0.31978962</v>
      </c>
      <c r="F583">
        <v>0.34325981</v>
      </c>
      <c r="G583">
        <v>9027</v>
      </c>
      <c r="H583">
        <f t="shared" si="54"/>
        <v>1</v>
      </c>
      <c r="I583" t="str">
        <f t="shared" si="55"/>
        <v>SI</v>
      </c>
      <c r="J583" t="str">
        <f t="shared" si="56"/>
        <v>2008</v>
      </c>
      <c r="K583">
        <f>F583-C583</f>
        <v>1.1735090000000004E-2</v>
      </c>
      <c r="M583" t="s">
        <v>1146</v>
      </c>
      <c r="N583">
        <v>1</v>
      </c>
      <c r="O583">
        <v>0.33152471999999999</v>
      </c>
      <c r="P583">
        <v>5.9865999999999999E-3</v>
      </c>
      <c r="Q583">
        <v>0.31978962</v>
      </c>
      <c r="R583">
        <v>0.34325981</v>
      </c>
      <c r="S583">
        <v>9027</v>
      </c>
      <c r="T583">
        <f t="shared" si="57"/>
        <v>1</v>
      </c>
      <c r="U583" t="str">
        <f t="shared" si="58"/>
        <v>SI</v>
      </c>
      <c r="V583" t="str">
        <f t="shared" si="59"/>
        <v>2008</v>
      </c>
    </row>
    <row r="584" spans="1:22">
      <c r="A584" t="s">
        <v>1147</v>
      </c>
      <c r="B584">
        <v>20</v>
      </c>
      <c r="C584">
        <v>-9.1871299999999999E-3</v>
      </c>
      <c r="D584">
        <v>6.9759699999999997E-3</v>
      </c>
      <c r="E584">
        <v>-2.2861610000000001E-2</v>
      </c>
      <c r="F584">
        <v>4.4873600000000001E-3</v>
      </c>
      <c r="G584">
        <v>9027</v>
      </c>
      <c r="H584">
        <f t="shared" si="54"/>
        <v>1</v>
      </c>
      <c r="I584" t="str">
        <f t="shared" si="55"/>
        <v>SI</v>
      </c>
      <c r="J584" t="str">
        <f t="shared" si="56"/>
        <v>2008</v>
      </c>
      <c r="K584">
        <f>F584-C584</f>
        <v>1.3674490000000001E-2</v>
      </c>
      <c r="M584" t="s">
        <v>1147</v>
      </c>
      <c r="N584">
        <v>20</v>
      </c>
      <c r="O584">
        <v>-9.1871299999999999E-3</v>
      </c>
      <c r="P584">
        <v>6.9759699999999997E-3</v>
      </c>
      <c r="Q584">
        <v>-2.2861610000000001E-2</v>
      </c>
      <c r="R584">
        <v>4.4873600000000001E-3</v>
      </c>
      <c r="S584">
        <v>9027</v>
      </c>
      <c r="T584">
        <f t="shared" si="57"/>
        <v>1</v>
      </c>
      <c r="U584" t="str">
        <f t="shared" si="58"/>
        <v>SI</v>
      </c>
      <c r="V584" t="str">
        <f t="shared" si="59"/>
        <v>2008</v>
      </c>
    </row>
    <row r="585" spans="1:22" hidden="1">
      <c r="A585" t="s">
        <v>1148</v>
      </c>
      <c r="B585">
        <v>0</v>
      </c>
      <c r="C585">
        <v>16922.539000000001</v>
      </c>
      <c r="D585">
        <v>152.53176999999999</v>
      </c>
      <c r="E585">
        <v>16623.543000000001</v>
      </c>
      <c r="F585">
        <v>17221.534</v>
      </c>
      <c r="G585">
        <v>9281</v>
      </c>
      <c r="H585">
        <f t="shared" si="54"/>
        <v>0</v>
      </c>
      <c r="I585" t="str">
        <f t="shared" si="55"/>
        <v>SI</v>
      </c>
      <c r="J585" t="str">
        <f t="shared" si="56"/>
        <v>2009</v>
      </c>
      <c r="M585" t="s">
        <v>1148</v>
      </c>
      <c r="N585">
        <v>0</v>
      </c>
      <c r="O585">
        <v>10325.563</v>
      </c>
      <c r="P585">
        <v>810.66711999999995</v>
      </c>
      <c r="Q585">
        <v>8736.4775000000009</v>
      </c>
      <c r="R585">
        <v>11914.648999999999</v>
      </c>
      <c r="S585">
        <v>9281</v>
      </c>
      <c r="T585">
        <f t="shared" si="57"/>
        <v>0</v>
      </c>
      <c r="U585" t="str">
        <f t="shared" si="58"/>
        <v>SI</v>
      </c>
      <c r="V585" t="str">
        <f t="shared" si="59"/>
        <v>2009</v>
      </c>
    </row>
    <row r="586" spans="1:22" hidden="1">
      <c r="A586" t="s">
        <v>1149</v>
      </c>
      <c r="B586">
        <v>1</v>
      </c>
      <c r="C586">
        <v>17885.043000000001</v>
      </c>
      <c r="D586">
        <v>203.2491</v>
      </c>
      <c r="E586">
        <v>17486.63</v>
      </c>
      <c r="F586">
        <v>18283.455999999998</v>
      </c>
      <c r="G586">
        <v>9281</v>
      </c>
      <c r="H586">
        <f t="shared" si="54"/>
        <v>0</v>
      </c>
      <c r="I586" t="str">
        <f t="shared" si="55"/>
        <v>SI</v>
      </c>
      <c r="J586" t="str">
        <f t="shared" si="56"/>
        <v>2009</v>
      </c>
      <c r="M586" t="s">
        <v>1149</v>
      </c>
      <c r="N586">
        <v>1</v>
      </c>
      <c r="O586">
        <v>17885.043000000001</v>
      </c>
      <c r="P586">
        <v>203.2491</v>
      </c>
      <c r="Q586">
        <v>17486.63</v>
      </c>
      <c r="R586">
        <v>18283.455999999998</v>
      </c>
      <c r="S586">
        <v>9281</v>
      </c>
      <c r="T586">
        <f t="shared" si="57"/>
        <v>0</v>
      </c>
      <c r="U586" t="str">
        <f t="shared" si="58"/>
        <v>SI</v>
      </c>
      <c r="V586" t="str">
        <f t="shared" si="59"/>
        <v>2009</v>
      </c>
    </row>
    <row r="587" spans="1:22" hidden="1">
      <c r="A587" t="s">
        <v>1150</v>
      </c>
      <c r="B587">
        <v>10</v>
      </c>
      <c r="C587">
        <v>-962.50413000000003</v>
      </c>
      <c r="D587">
        <v>238.73990000000001</v>
      </c>
      <c r="E587">
        <v>-1430.4867999999999</v>
      </c>
      <c r="F587">
        <v>-494.52148999999997</v>
      </c>
      <c r="G587">
        <v>9281</v>
      </c>
      <c r="H587">
        <f t="shared" si="54"/>
        <v>0</v>
      </c>
      <c r="I587" t="str">
        <f t="shared" si="55"/>
        <v>SI</v>
      </c>
      <c r="J587" t="str">
        <f t="shared" si="56"/>
        <v>2009</v>
      </c>
      <c r="M587" t="s">
        <v>1150</v>
      </c>
      <c r="N587">
        <v>10</v>
      </c>
      <c r="O587">
        <v>-7559.4795999999997</v>
      </c>
      <c r="P587">
        <v>835.75797</v>
      </c>
      <c r="Q587">
        <v>-9197.7487000000001</v>
      </c>
      <c r="R587">
        <v>-5921.2103999999999</v>
      </c>
      <c r="S587">
        <v>9281</v>
      </c>
      <c r="T587">
        <f t="shared" si="57"/>
        <v>0</v>
      </c>
      <c r="U587" t="str">
        <f t="shared" si="58"/>
        <v>SI</v>
      </c>
      <c r="V587" t="str">
        <f t="shared" si="59"/>
        <v>2009</v>
      </c>
    </row>
    <row r="588" spans="1:22" hidden="1">
      <c r="A588" t="s">
        <v>1151</v>
      </c>
      <c r="B588">
        <v>11</v>
      </c>
      <c r="C588">
        <v>0.94618385000000005</v>
      </c>
      <c r="D588">
        <v>1.288152E-2</v>
      </c>
      <c r="E588">
        <v>0.92093323999999999</v>
      </c>
      <c r="F588">
        <v>0.97143446</v>
      </c>
      <c r="G588">
        <v>9281</v>
      </c>
      <c r="H588">
        <f t="shared" si="54"/>
        <v>0</v>
      </c>
      <c r="I588" t="str">
        <f t="shared" si="55"/>
        <v>SI</v>
      </c>
      <c r="J588" t="str">
        <f t="shared" si="56"/>
        <v>2009</v>
      </c>
      <c r="M588" t="s">
        <v>1151</v>
      </c>
      <c r="N588">
        <v>11</v>
      </c>
      <c r="O588">
        <v>0.57732952000000004</v>
      </c>
      <c r="P588">
        <v>4.5798909999999998E-2</v>
      </c>
      <c r="Q588">
        <v>0.48755358999999998</v>
      </c>
      <c r="R588">
        <v>0.66710544999999999</v>
      </c>
      <c r="S588">
        <v>9281</v>
      </c>
      <c r="T588">
        <f t="shared" si="57"/>
        <v>0</v>
      </c>
      <c r="U588" t="str">
        <f t="shared" si="58"/>
        <v>SI</v>
      </c>
      <c r="V588" t="str">
        <f t="shared" si="59"/>
        <v>2009</v>
      </c>
    </row>
    <row r="589" spans="1:22" hidden="1">
      <c r="A589" t="s">
        <v>1152</v>
      </c>
      <c r="B589">
        <v>0</v>
      </c>
      <c r="C589">
        <v>0.3306557</v>
      </c>
      <c r="D589">
        <v>4.02732E-3</v>
      </c>
      <c r="E589">
        <v>0.32276126999999999</v>
      </c>
      <c r="F589">
        <v>0.33855013</v>
      </c>
      <c r="G589">
        <v>9281</v>
      </c>
      <c r="H589">
        <f t="shared" si="54"/>
        <v>1</v>
      </c>
      <c r="I589" t="str">
        <f t="shared" si="55"/>
        <v>SI</v>
      </c>
      <c r="J589" t="str">
        <f t="shared" si="56"/>
        <v>2009</v>
      </c>
      <c r="K589">
        <f>F589-C589</f>
        <v>7.8944300000000078E-3</v>
      </c>
      <c r="M589" t="s">
        <v>1152</v>
      </c>
      <c r="N589">
        <v>0</v>
      </c>
      <c r="O589">
        <v>0.3306557</v>
      </c>
      <c r="P589">
        <v>4.02732E-3</v>
      </c>
      <c r="Q589">
        <v>0.32276126999999999</v>
      </c>
      <c r="R589">
        <v>0.33855013</v>
      </c>
      <c r="S589">
        <v>9281</v>
      </c>
      <c r="T589">
        <f t="shared" si="57"/>
        <v>1</v>
      </c>
      <c r="U589" t="str">
        <f t="shared" si="58"/>
        <v>SI</v>
      </c>
      <c r="V589" t="str">
        <f t="shared" si="59"/>
        <v>2009</v>
      </c>
    </row>
    <row r="590" spans="1:22" hidden="1">
      <c r="A590" t="s">
        <v>1153</v>
      </c>
      <c r="B590">
        <v>1</v>
      </c>
      <c r="C590">
        <v>0.32893823</v>
      </c>
      <c r="D590">
        <v>4.8840100000000003E-3</v>
      </c>
      <c r="E590">
        <v>0.31936449</v>
      </c>
      <c r="F590">
        <v>0.33851196</v>
      </c>
      <c r="G590">
        <v>9281</v>
      </c>
      <c r="H590">
        <f t="shared" si="54"/>
        <v>1</v>
      </c>
      <c r="I590" t="str">
        <f t="shared" si="55"/>
        <v>SI</v>
      </c>
      <c r="J590" t="str">
        <f t="shared" si="56"/>
        <v>2009</v>
      </c>
      <c r="K590">
        <f>F590-C590</f>
        <v>9.5737300000000025E-3</v>
      </c>
      <c r="M590" t="s">
        <v>1153</v>
      </c>
      <c r="N590">
        <v>1</v>
      </c>
      <c r="O590">
        <v>0.32893823</v>
      </c>
      <c r="P590">
        <v>4.8840100000000003E-3</v>
      </c>
      <c r="Q590">
        <v>0.31936449</v>
      </c>
      <c r="R590">
        <v>0.33851196</v>
      </c>
      <c r="S590">
        <v>9281</v>
      </c>
      <c r="T590">
        <f t="shared" si="57"/>
        <v>1</v>
      </c>
      <c r="U590" t="str">
        <f t="shared" si="58"/>
        <v>SI</v>
      </c>
      <c r="V590" t="str">
        <f t="shared" si="59"/>
        <v>2009</v>
      </c>
    </row>
    <row r="591" spans="1:22">
      <c r="A591" t="s">
        <v>1154</v>
      </c>
      <c r="B591">
        <v>20</v>
      </c>
      <c r="C591">
        <v>-1.71748E-3</v>
      </c>
      <c r="D591">
        <v>6.2272999999999998E-3</v>
      </c>
      <c r="E591">
        <v>-1.392434E-2</v>
      </c>
      <c r="F591">
        <v>1.0489389999999999E-2</v>
      </c>
      <c r="G591">
        <v>9281</v>
      </c>
      <c r="H591">
        <f t="shared" si="54"/>
        <v>1</v>
      </c>
      <c r="I591" t="str">
        <f t="shared" si="55"/>
        <v>SI</v>
      </c>
      <c r="J591" t="str">
        <f t="shared" si="56"/>
        <v>2009</v>
      </c>
      <c r="K591">
        <f>F591-C591</f>
        <v>1.220687E-2</v>
      </c>
      <c r="M591" t="s">
        <v>1154</v>
      </c>
      <c r="N591">
        <v>20</v>
      </c>
      <c r="O591">
        <v>-1.71748E-3</v>
      </c>
      <c r="P591">
        <v>6.2272999999999998E-3</v>
      </c>
      <c r="Q591">
        <v>-1.392434E-2</v>
      </c>
      <c r="R591">
        <v>1.0489389999999999E-2</v>
      </c>
      <c r="S591">
        <v>9281</v>
      </c>
      <c r="T591">
        <f t="shared" si="57"/>
        <v>1</v>
      </c>
      <c r="U591" t="str">
        <f t="shared" si="58"/>
        <v>SI</v>
      </c>
      <c r="V591" t="str">
        <f t="shared" si="59"/>
        <v>2009</v>
      </c>
    </row>
    <row r="592" spans="1:22" hidden="1">
      <c r="A592" t="s">
        <v>1155</v>
      </c>
      <c r="B592">
        <v>0</v>
      </c>
      <c r="C592">
        <v>17464.289000000001</v>
      </c>
      <c r="D592">
        <v>166.25296</v>
      </c>
      <c r="E592">
        <v>17138.397000000001</v>
      </c>
      <c r="F592">
        <v>17790.181</v>
      </c>
      <c r="G592">
        <v>9363</v>
      </c>
      <c r="H592">
        <f t="shared" si="54"/>
        <v>0</v>
      </c>
      <c r="I592" t="str">
        <f t="shared" si="55"/>
        <v>SI</v>
      </c>
      <c r="J592" t="str">
        <f t="shared" si="56"/>
        <v>2010</v>
      </c>
      <c r="M592" t="s">
        <v>1155</v>
      </c>
      <c r="N592">
        <v>0</v>
      </c>
      <c r="O592">
        <v>10965.023999999999</v>
      </c>
      <c r="P592">
        <v>1060.5410999999999</v>
      </c>
      <c r="Q592">
        <v>8886.1332999999995</v>
      </c>
      <c r="R592">
        <v>13043.915000000001</v>
      </c>
      <c r="S592">
        <v>9363</v>
      </c>
      <c r="T592">
        <f t="shared" si="57"/>
        <v>0</v>
      </c>
      <c r="U592" t="str">
        <f t="shared" si="58"/>
        <v>SI</v>
      </c>
      <c r="V592" t="str">
        <f t="shared" si="59"/>
        <v>2010</v>
      </c>
    </row>
    <row r="593" spans="1:22" hidden="1">
      <c r="A593" t="s">
        <v>1156</v>
      </c>
      <c r="B593">
        <v>1</v>
      </c>
      <c r="C593">
        <v>17985.558000000001</v>
      </c>
      <c r="D593">
        <v>223.94749999999999</v>
      </c>
      <c r="E593">
        <v>17546.573</v>
      </c>
      <c r="F593">
        <v>18424.544000000002</v>
      </c>
      <c r="G593">
        <v>9363</v>
      </c>
      <c r="H593">
        <f t="shared" si="54"/>
        <v>0</v>
      </c>
      <c r="I593" t="str">
        <f t="shared" si="55"/>
        <v>SI</v>
      </c>
      <c r="J593" t="str">
        <f t="shared" si="56"/>
        <v>2010</v>
      </c>
      <c r="M593" t="s">
        <v>1156</v>
      </c>
      <c r="N593">
        <v>1</v>
      </c>
      <c r="O593">
        <v>17985.558000000001</v>
      </c>
      <c r="P593">
        <v>223.94749999999999</v>
      </c>
      <c r="Q593">
        <v>17546.573</v>
      </c>
      <c r="R593">
        <v>18424.544000000002</v>
      </c>
      <c r="S593">
        <v>9363</v>
      </c>
      <c r="T593">
        <f t="shared" si="57"/>
        <v>0</v>
      </c>
      <c r="U593" t="str">
        <f t="shared" si="58"/>
        <v>SI</v>
      </c>
      <c r="V593" t="str">
        <f t="shared" si="59"/>
        <v>2010</v>
      </c>
    </row>
    <row r="594" spans="1:22" hidden="1">
      <c r="A594" t="s">
        <v>1157</v>
      </c>
      <c r="B594">
        <v>10</v>
      </c>
      <c r="C594">
        <v>-521.26976999999999</v>
      </c>
      <c r="D594">
        <v>265.35156999999998</v>
      </c>
      <c r="E594">
        <v>-1041.4165</v>
      </c>
      <c r="F594">
        <v>-1.1230213</v>
      </c>
      <c r="G594">
        <v>9363</v>
      </c>
      <c r="H594">
        <f t="shared" si="54"/>
        <v>0</v>
      </c>
      <c r="I594" t="str">
        <f t="shared" si="55"/>
        <v>SI</v>
      </c>
      <c r="J594" t="str">
        <f t="shared" si="56"/>
        <v>2010</v>
      </c>
      <c r="M594" t="s">
        <v>1157</v>
      </c>
      <c r="N594">
        <v>10</v>
      </c>
      <c r="O594">
        <v>-7020.5340999999999</v>
      </c>
      <c r="P594">
        <v>1083.9280000000001</v>
      </c>
      <c r="Q594">
        <v>-9145.2685999999994</v>
      </c>
      <c r="R594">
        <v>-4895.7996000000003</v>
      </c>
      <c r="S594">
        <v>9363</v>
      </c>
      <c r="T594">
        <f t="shared" si="57"/>
        <v>0</v>
      </c>
      <c r="U594" t="str">
        <f t="shared" si="58"/>
        <v>SI</v>
      </c>
      <c r="V594" t="str">
        <f t="shared" si="59"/>
        <v>2010</v>
      </c>
    </row>
    <row r="595" spans="1:22" hidden="1">
      <c r="A595" t="s">
        <v>1158</v>
      </c>
      <c r="B595">
        <v>11</v>
      </c>
      <c r="C595">
        <v>0.97101731999999996</v>
      </c>
      <c r="D595">
        <v>1.447318E-2</v>
      </c>
      <c r="E595">
        <v>0.94264672999999999</v>
      </c>
      <c r="F595">
        <v>0.9993879</v>
      </c>
      <c r="G595">
        <v>9363</v>
      </c>
      <c r="H595">
        <f t="shared" si="54"/>
        <v>0</v>
      </c>
      <c r="I595" t="str">
        <f t="shared" si="55"/>
        <v>SI</v>
      </c>
      <c r="J595" t="str">
        <f t="shared" si="56"/>
        <v>2010</v>
      </c>
      <c r="M595" t="s">
        <v>1158</v>
      </c>
      <c r="N595">
        <v>11</v>
      </c>
      <c r="O595">
        <v>0.60965714999999998</v>
      </c>
      <c r="P595">
        <v>5.945288E-2</v>
      </c>
      <c r="Q595">
        <v>0.49311658000000003</v>
      </c>
      <c r="R595">
        <v>0.72619772999999999</v>
      </c>
      <c r="S595">
        <v>9363</v>
      </c>
      <c r="T595">
        <f t="shared" si="57"/>
        <v>0</v>
      </c>
      <c r="U595" t="str">
        <f t="shared" si="58"/>
        <v>SI</v>
      </c>
      <c r="V595" t="str">
        <f t="shared" si="59"/>
        <v>2010</v>
      </c>
    </row>
    <row r="596" spans="1:22" hidden="1">
      <c r="A596" t="s">
        <v>1159</v>
      </c>
      <c r="B596">
        <v>0</v>
      </c>
      <c r="C596">
        <v>0.34585819000000001</v>
      </c>
      <c r="D596">
        <v>3.9875199999999996E-3</v>
      </c>
      <c r="E596">
        <v>0.33804177000000002</v>
      </c>
      <c r="F596">
        <v>0.35367460000000001</v>
      </c>
      <c r="G596">
        <v>9363</v>
      </c>
      <c r="H596">
        <f t="shared" si="54"/>
        <v>1</v>
      </c>
      <c r="I596" t="str">
        <f t="shared" si="55"/>
        <v>SI</v>
      </c>
      <c r="J596" t="str">
        <f t="shared" si="56"/>
        <v>2010</v>
      </c>
      <c r="K596">
        <f>F596-C596</f>
        <v>7.8164099999999959E-3</v>
      </c>
      <c r="M596" t="s">
        <v>1159</v>
      </c>
      <c r="N596">
        <v>0</v>
      </c>
      <c r="O596">
        <v>0.34585819000000001</v>
      </c>
      <c r="P596">
        <v>3.9875199999999996E-3</v>
      </c>
      <c r="Q596">
        <v>0.33804177000000002</v>
      </c>
      <c r="R596">
        <v>0.35367460000000001</v>
      </c>
      <c r="S596">
        <v>9363</v>
      </c>
      <c r="T596">
        <f t="shared" si="57"/>
        <v>1</v>
      </c>
      <c r="U596" t="str">
        <f t="shared" si="58"/>
        <v>SI</v>
      </c>
      <c r="V596" t="str">
        <f t="shared" si="59"/>
        <v>2010</v>
      </c>
    </row>
    <row r="597" spans="1:22" hidden="1">
      <c r="A597" t="s">
        <v>1160</v>
      </c>
      <c r="B597">
        <v>1</v>
      </c>
      <c r="C597">
        <v>0.33423356999999998</v>
      </c>
      <c r="D597">
        <v>5.3835200000000001E-3</v>
      </c>
      <c r="E597">
        <v>0.32368070999999998</v>
      </c>
      <c r="F597">
        <v>0.34478642999999998</v>
      </c>
      <c r="G597">
        <v>9363</v>
      </c>
      <c r="H597">
        <f t="shared" si="54"/>
        <v>1</v>
      </c>
      <c r="I597" t="str">
        <f t="shared" si="55"/>
        <v>SI</v>
      </c>
      <c r="J597" t="str">
        <f t="shared" si="56"/>
        <v>2010</v>
      </c>
      <c r="K597">
        <f>F597-C597</f>
        <v>1.0552859999999997E-2</v>
      </c>
      <c r="M597" t="s">
        <v>1160</v>
      </c>
      <c r="N597">
        <v>1</v>
      </c>
      <c r="O597">
        <v>0.33423356999999998</v>
      </c>
      <c r="P597">
        <v>5.3835200000000001E-3</v>
      </c>
      <c r="Q597">
        <v>0.32368070999999998</v>
      </c>
      <c r="R597">
        <v>0.34478642999999998</v>
      </c>
      <c r="S597">
        <v>9363</v>
      </c>
      <c r="T597">
        <f t="shared" si="57"/>
        <v>1</v>
      </c>
      <c r="U597" t="str">
        <f t="shared" si="58"/>
        <v>SI</v>
      </c>
      <c r="V597" t="str">
        <f t="shared" si="59"/>
        <v>2010</v>
      </c>
    </row>
    <row r="598" spans="1:22">
      <c r="A598" t="s">
        <v>1161</v>
      </c>
      <c r="B598">
        <v>20</v>
      </c>
      <c r="C598">
        <v>-1.162462E-2</v>
      </c>
      <c r="D598">
        <v>6.6336700000000004E-3</v>
      </c>
      <c r="E598">
        <v>-2.4628049999999999E-2</v>
      </c>
      <c r="F598">
        <v>1.3788100000000001E-3</v>
      </c>
      <c r="G598">
        <v>9363</v>
      </c>
      <c r="H598">
        <f t="shared" si="54"/>
        <v>1</v>
      </c>
      <c r="I598" t="str">
        <f t="shared" si="55"/>
        <v>SI</v>
      </c>
      <c r="J598" t="str">
        <f t="shared" si="56"/>
        <v>2010</v>
      </c>
      <c r="K598">
        <f>F598-C598</f>
        <v>1.300343E-2</v>
      </c>
      <c r="M598" t="s">
        <v>1161</v>
      </c>
      <c r="N598">
        <v>20</v>
      </c>
      <c r="O598">
        <v>-1.162462E-2</v>
      </c>
      <c r="P598">
        <v>6.6336700000000004E-3</v>
      </c>
      <c r="Q598">
        <v>-2.4628049999999999E-2</v>
      </c>
      <c r="R598">
        <v>1.3788100000000001E-3</v>
      </c>
      <c r="S598">
        <v>9363</v>
      </c>
      <c r="T598">
        <f t="shared" si="57"/>
        <v>1</v>
      </c>
      <c r="U598" t="str">
        <f t="shared" si="58"/>
        <v>SI</v>
      </c>
      <c r="V598" t="str">
        <f t="shared" si="59"/>
        <v>2010</v>
      </c>
    </row>
    <row r="599" spans="1:22" hidden="1">
      <c r="A599" t="s">
        <v>1162</v>
      </c>
      <c r="B599">
        <v>0</v>
      </c>
      <c r="C599">
        <v>17515.170999999998</v>
      </c>
      <c r="D599">
        <v>160.24760000000001</v>
      </c>
      <c r="E599">
        <v>17201.05</v>
      </c>
      <c r="F599">
        <v>17829.292000000001</v>
      </c>
      <c r="G599">
        <v>9246</v>
      </c>
      <c r="H599">
        <f t="shared" si="54"/>
        <v>0</v>
      </c>
      <c r="I599" t="str">
        <f t="shared" si="55"/>
        <v>SI</v>
      </c>
      <c r="J599" t="str">
        <f t="shared" si="56"/>
        <v>2011</v>
      </c>
      <c r="M599" t="s">
        <v>1162</v>
      </c>
      <c r="N599">
        <v>0</v>
      </c>
      <c r="O599">
        <v>11290.458000000001</v>
      </c>
      <c r="P599">
        <v>1171.6646000000001</v>
      </c>
      <c r="Q599">
        <v>8993.7366999999995</v>
      </c>
      <c r="R599">
        <v>13587.179</v>
      </c>
      <c r="S599">
        <v>9246</v>
      </c>
      <c r="T599">
        <f t="shared" si="57"/>
        <v>0</v>
      </c>
      <c r="U599" t="str">
        <f t="shared" si="58"/>
        <v>SI</v>
      </c>
      <c r="V599" t="str">
        <f t="shared" si="59"/>
        <v>2011</v>
      </c>
    </row>
    <row r="600" spans="1:22" hidden="1">
      <c r="A600" t="s">
        <v>1163</v>
      </c>
      <c r="B600">
        <v>1</v>
      </c>
      <c r="C600">
        <v>18550.922999999999</v>
      </c>
      <c r="D600">
        <v>231.14251999999999</v>
      </c>
      <c r="E600">
        <v>18097.832999999999</v>
      </c>
      <c r="F600">
        <v>19004.012999999999</v>
      </c>
      <c r="G600">
        <v>9246</v>
      </c>
      <c r="H600">
        <f t="shared" si="54"/>
        <v>0</v>
      </c>
      <c r="I600" t="str">
        <f t="shared" si="55"/>
        <v>SI</v>
      </c>
      <c r="J600" t="str">
        <f t="shared" si="56"/>
        <v>2011</v>
      </c>
      <c r="M600" t="s">
        <v>1163</v>
      </c>
      <c r="N600">
        <v>1</v>
      </c>
      <c r="O600">
        <v>18550.922999999999</v>
      </c>
      <c r="P600">
        <v>231.14251999999999</v>
      </c>
      <c r="Q600">
        <v>18097.832999999999</v>
      </c>
      <c r="R600">
        <v>19004.012999999999</v>
      </c>
      <c r="S600">
        <v>9246</v>
      </c>
      <c r="T600">
        <f t="shared" si="57"/>
        <v>0</v>
      </c>
      <c r="U600" t="str">
        <f t="shared" si="58"/>
        <v>SI</v>
      </c>
      <c r="V600" t="str">
        <f t="shared" si="59"/>
        <v>2011</v>
      </c>
    </row>
    <row r="601" spans="1:22" hidden="1">
      <c r="A601" t="s">
        <v>1164</v>
      </c>
      <c r="B601">
        <v>10</v>
      </c>
      <c r="C601">
        <v>-1035.752</v>
      </c>
      <c r="D601">
        <v>266.52557000000002</v>
      </c>
      <c r="E601">
        <v>-1558.2009</v>
      </c>
      <c r="F601">
        <v>-513.30313999999998</v>
      </c>
      <c r="G601">
        <v>9246</v>
      </c>
      <c r="H601">
        <f t="shared" si="54"/>
        <v>0</v>
      </c>
      <c r="I601" t="str">
        <f t="shared" si="55"/>
        <v>SI</v>
      </c>
      <c r="J601" t="str">
        <f t="shared" si="56"/>
        <v>2011</v>
      </c>
      <c r="M601" t="s">
        <v>1164</v>
      </c>
      <c r="N601">
        <v>10</v>
      </c>
      <c r="O601">
        <v>-7260.4652999999998</v>
      </c>
      <c r="P601">
        <v>1194.2465</v>
      </c>
      <c r="Q601">
        <v>-9601.4519</v>
      </c>
      <c r="R601">
        <v>-4919.4786000000004</v>
      </c>
      <c r="S601">
        <v>9246</v>
      </c>
      <c r="T601">
        <f t="shared" si="57"/>
        <v>0</v>
      </c>
      <c r="U601" t="str">
        <f t="shared" si="58"/>
        <v>SI</v>
      </c>
      <c r="V601" t="str">
        <f t="shared" si="59"/>
        <v>2011</v>
      </c>
    </row>
    <row r="602" spans="1:22" hidden="1">
      <c r="A602" t="s">
        <v>1165</v>
      </c>
      <c r="B602">
        <v>11</v>
      </c>
      <c r="C602">
        <v>0.94416708999999999</v>
      </c>
      <c r="D602">
        <v>1.381575E-2</v>
      </c>
      <c r="E602">
        <v>0.91708518000000006</v>
      </c>
      <c r="F602">
        <v>0.97124900000000003</v>
      </c>
      <c r="G602">
        <v>9246</v>
      </c>
      <c r="H602">
        <f t="shared" si="54"/>
        <v>0</v>
      </c>
      <c r="I602" t="str">
        <f t="shared" si="55"/>
        <v>SI</v>
      </c>
      <c r="J602" t="str">
        <f t="shared" si="56"/>
        <v>2011</v>
      </c>
      <c r="M602" t="s">
        <v>1165</v>
      </c>
      <c r="N602">
        <v>11</v>
      </c>
      <c r="O602">
        <v>0.60861973000000003</v>
      </c>
      <c r="P602">
        <v>6.3612989999999994E-2</v>
      </c>
      <c r="Q602">
        <v>0.48392423000000001</v>
      </c>
      <c r="R602">
        <v>0.73331522999999998</v>
      </c>
      <c r="S602">
        <v>9246</v>
      </c>
      <c r="T602">
        <f t="shared" si="57"/>
        <v>0</v>
      </c>
      <c r="U602" t="str">
        <f t="shared" si="58"/>
        <v>SI</v>
      </c>
      <c r="V602" t="str">
        <f t="shared" si="59"/>
        <v>2011</v>
      </c>
    </row>
    <row r="603" spans="1:22" hidden="1">
      <c r="A603" t="s">
        <v>1166</v>
      </c>
      <c r="B603">
        <v>0</v>
      </c>
      <c r="C603">
        <v>0.33854961</v>
      </c>
      <c r="D603">
        <v>3.9285800000000001E-3</v>
      </c>
      <c r="E603">
        <v>0.33084872999999998</v>
      </c>
      <c r="F603">
        <v>0.34625049000000002</v>
      </c>
      <c r="G603">
        <v>9246</v>
      </c>
      <c r="H603">
        <f t="shared" si="54"/>
        <v>1</v>
      </c>
      <c r="I603" t="str">
        <f t="shared" si="55"/>
        <v>SI</v>
      </c>
      <c r="J603" t="str">
        <f t="shared" si="56"/>
        <v>2011</v>
      </c>
      <c r="K603">
        <f>F603-C603</f>
        <v>7.700880000000021E-3</v>
      </c>
      <c r="M603" t="s">
        <v>1166</v>
      </c>
      <c r="N603">
        <v>0</v>
      </c>
      <c r="O603">
        <v>0.33854961</v>
      </c>
      <c r="P603">
        <v>3.9285800000000001E-3</v>
      </c>
      <c r="Q603">
        <v>0.33084872999999998</v>
      </c>
      <c r="R603">
        <v>0.34625049000000002</v>
      </c>
      <c r="S603">
        <v>9246</v>
      </c>
      <c r="T603">
        <f t="shared" si="57"/>
        <v>1</v>
      </c>
      <c r="U603" t="str">
        <f t="shared" si="58"/>
        <v>SI</v>
      </c>
      <c r="V603" t="str">
        <f t="shared" si="59"/>
        <v>2011</v>
      </c>
    </row>
    <row r="604" spans="1:22" hidden="1">
      <c r="A604" t="s">
        <v>1167</v>
      </c>
      <c r="B604">
        <v>1</v>
      </c>
      <c r="C604">
        <v>0.33570840000000002</v>
      </c>
      <c r="D604">
        <v>5.3539599999999996E-3</v>
      </c>
      <c r="E604">
        <v>0.32521347</v>
      </c>
      <c r="F604">
        <v>0.34620332999999998</v>
      </c>
      <c r="G604">
        <v>9246</v>
      </c>
      <c r="H604">
        <f t="shared" si="54"/>
        <v>1</v>
      </c>
      <c r="I604" t="str">
        <f t="shared" si="55"/>
        <v>SI</v>
      </c>
      <c r="J604" t="str">
        <f t="shared" si="56"/>
        <v>2011</v>
      </c>
      <c r="K604">
        <f>F604-C604</f>
        <v>1.0494929999999958E-2</v>
      </c>
      <c r="M604" t="s">
        <v>1167</v>
      </c>
      <c r="N604">
        <v>1</v>
      </c>
      <c r="O604">
        <v>0.33570840000000002</v>
      </c>
      <c r="P604">
        <v>5.3539599999999996E-3</v>
      </c>
      <c r="Q604">
        <v>0.32521347</v>
      </c>
      <c r="R604">
        <v>0.34620332999999998</v>
      </c>
      <c r="S604">
        <v>9246</v>
      </c>
      <c r="T604">
        <f t="shared" si="57"/>
        <v>1</v>
      </c>
      <c r="U604" t="str">
        <f t="shared" si="58"/>
        <v>SI</v>
      </c>
      <c r="V604" t="str">
        <f t="shared" si="59"/>
        <v>2011</v>
      </c>
    </row>
    <row r="605" spans="1:22">
      <c r="A605" t="s">
        <v>1168</v>
      </c>
      <c r="B605">
        <v>20</v>
      </c>
      <c r="C605">
        <v>-2.8412099999999998E-3</v>
      </c>
      <c r="D605">
        <v>6.50608E-3</v>
      </c>
      <c r="E605">
        <v>-1.559456E-2</v>
      </c>
      <c r="F605">
        <v>9.9121399999999998E-3</v>
      </c>
      <c r="G605">
        <v>9246</v>
      </c>
      <c r="H605">
        <f t="shared" si="54"/>
        <v>1</v>
      </c>
      <c r="I605" t="str">
        <f t="shared" si="55"/>
        <v>SI</v>
      </c>
      <c r="J605" t="str">
        <f t="shared" si="56"/>
        <v>2011</v>
      </c>
      <c r="K605">
        <f>F605-C605</f>
        <v>1.275335E-2</v>
      </c>
      <c r="M605" t="s">
        <v>1168</v>
      </c>
      <c r="N605">
        <v>20</v>
      </c>
      <c r="O605">
        <v>-2.8412099999999998E-3</v>
      </c>
      <c r="P605">
        <v>6.50608E-3</v>
      </c>
      <c r="Q605">
        <v>-1.559456E-2</v>
      </c>
      <c r="R605">
        <v>9.9121399999999998E-3</v>
      </c>
      <c r="S605">
        <v>9246</v>
      </c>
      <c r="T605">
        <f t="shared" si="57"/>
        <v>1</v>
      </c>
      <c r="U605" t="str">
        <f t="shared" si="58"/>
        <v>SI</v>
      </c>
      <c r="V605" t="str">
        <f t="shared" si="59"/>
        <v>2011</v>
      </c>
    </row>
    <row r="606" spans="1:22" hidden="1">
      <c r="A606" t="s">
        <v>1169</v>
      </c>
      <c r="B606">
        <v>0</v>
      </c>
      <c r="C606">
        <v>17934.452000000001</v>
      </c>
      <c r="D606">
        <v>164.61416</v>
      </c>
      <c r="E606">
        <v>17611.771000000001</v>
      </c>
      <c r="F606">
        <v>18257.132000000001</v>
      </c>
      <c r="G606">
        <v>9204</v>
      </c>
      <c r="H606">
        <f t="shared" si="54"/>
        <v>0</v>
      </c>
      <c r="I606" t="str">
        <f t="shared" si="55"/>
        <v>SI</v>
      </c>
      <c r="J606" t="str">
        <f t="shared" si="56"/>
        <v>2012</v>
      </c>
      <c r="M606" t="s">
        <v>1169</v>
      </c>
      <c r="N606">
        <v>0</v>
      </c>
      <c r="O606">
        <v>12077.790999999999</v>
      </c>
      <c r="P606">
        <v>1108.2873999999999</v>
      </c>
      <c r="Q606">
        <v>9905.3017999999993</v>
      </c>
      <c r="R606">
        <v>14250.28</v>
      </c>
      <c r="S606">
        <v>9204</v>
      </c>
      <c r="T606">
        <f t="shared" si="57"/>
        <v>0</v>
      </c>
      <c r="U606" t="str">
        <f t="shared" si="58"/>
        <v>SI</v>
      </c>
      <c r="V606" t="str">
        <f t="shared" si="59"/>
        <v>2012</v>
      </c>
    </row>
    <row r="607" spans="1:22" hidden="1">
      <c r="A607" t="s">
        <v>1170</v>
      </c>
      <c r="B607">
        <v>1</v>
      </c>
      <c r="C607">
        <v>18923.796999999999</v>
      </c>
      <c r="D607">
        <v>247.13629</v>
      </c>
      <c r="E607">
        <v>18439.355</v>
      </c>
      <c r="F607">
        <v>19408.239000000001</v>
      </c>
      <c r="G607">
        <v>9204</v>
      </c>
      <c r="H607">
        <f t="shared" si="54"/>
        <v>0</v>
      </c>
      <c r="I607" t="str">
        <f t="shared" si="55"/>
        <v>SI</v>
      </c>
      <c r="J607" t="str">
        <f t="shared" si="56"/>
        <v>2012</v>
      </c>
      <c r="M607" t="s">
        <v>1170</v>
      </c>
      <c r="N607">
        <v>1</v>
      </c>
      <c r="O607">
        <v>18923.796999999999</v>
      </c>
      <c r="P607">
        <v>247.13629</v>
      </c>
      <c r="Q607">
        <v>18439.355</v>
      </c>
      <c r="R607">
        <v>19408.239000000001</v>
      </c>
      <c r="S607">
        <v>9204</v>
      </c>
      <c r="T607">
        <f t="shared" si="57"/>
        <v>0</v>
      </c>
      <c r="U607" t="str">
        <f t="shared" si="58"/>
        <v>SI</v>
      </c>
      <c r="V607" t="str">
        <f t="shared" si="59"/>
        <v>2012</v>
      </c>
    </row>
    <row r="608" spans="1:22" hidden="1">
      <c r="A608" t="s">
        <v>1171</v>
      </c>
      <c r="B608">
        <v>10</v>
      </c>
      <c r="C608">
        <v>-989.34514999999999</v>
      </c>
      <c r="D608">
        <v>281.91471000000001</v>
      </c>
      <c r="E608">
        <v>-1541.9604999999999</v>
      </c>
      <c r="F608">
        <v>-436.72978999999998</v>
      </c>
      <c r="G608">
        <v>9204</v>
      </c>
      <c r="H608">
        <f t="shared" si="54"/>
        <v>0</v>
      </c>
      <c r="I608" t="str">
        <f t="shared" si="55"/>
        <v>SI</v>
      </c>
      <c r="J608" t="str">
        <f t="shared" si="56"/>
        <v>2012</v>
      </c>
      <c r="M608" t="s">
        <v>1171</v>
      </c>
      <c r="N608">
        <v>10</v>
      </c>
      <c r="O608">
        <v>-6846.0060000000003</v>
      </c>
      <c r="P608">
        <v>1135.5074999999999</v>
      </c>
      <c r="Q608">
        <v>-9071.8525000000009</v>
      </c>
      <c r="R608">
        <v>-4620.1594999999998</v>
      </c>
      <c r="S608">
        <v>9204</v>
      </c>
      <c r="T608">
        <f t="shared" si="57"/>
        <v>0</v>
      </c>
      <c r="U608" t="str">
        <f t="shared" si="58"/>
        <v>SI</v>
      </c>
      <c r="V608" t="str">
        <f t="shared" si="59"/>
        <v>2012</v>
      </c>
    </row>
    <row r="609" spans="1:22" hidden="1">
      <c r="A609" t="s">
        <v>1172</v>
      </c>
      <c r="B609">
        <v>11</v>
      </c>
      <c r="C609">
        <v>0.94771952000000004</v>
      </c>
      <c r="D609">
        <v>1.4346930000000001E-2</v>
      </c>
      <c r="E609">
        <v>0.91959634999999995</v>
      </c>
      <c r="F609">
        <v>0.97584269000000001</v>
      </c>
      <c r="G609">
        <v>9204</v>
      </c>
      <c r="H609">
        <f t="shared" si="54"/>
        <v>0</v>
      </c>
      <c r="I609" t="str">
        <f t="shared" si="55"/>
        <v>SI</v>
      </c>
      <c r="J609" t="str">
        <f t="shared" si="56"/>
        <v>2012</v>
      </c>
      <c r="M609" t="s">
        <v>1172</v>
      </c>
      <c r="N609">
        <v>11</v>
      </c>
      <c r="O609">
        <v>0.63823295999999996</v>
      </c>
      <c r="P609">
        <v>5.9155949999999999E-2</v>
      </c>
      <c r="Q609">
        <v>0.52227418000000003</v>
      </c>
      <c r="R609">
        <v>0.75419174</v>
      </c>
      <c r="S609">
        <v>9204</v>
      </c>
      <c r="T609">
        <f t="shared" si="57"/>
        <v>0</v>
      </c>
      <c r="U609" t="str">
        <f t="shared" si="58"/>
        <v>SI</v>
      </c>
      <c r="V609" t="str">
        <f t="shared" si="59"/>
        <v>2012</v>
      </c>
    </row>
    <row r="610" spans="1:22" hidden="1">
      <c r="A610" t="s">
        <v>1173</v>
      </c>
      <c r="B610">
        <v>0</v>
      </c>
      <c r="C610">
        <v>0.33911954</v>
      </c>
      <c r="D610">
        <v>4.0477100000000004E-3</v>
      </c>
      <c r="E610">
        <v>0.33118512999999999</v>
      </c>
      <c r="F610">
        <v>0.34705394000000001</v>
      </c>
      <c r="G610">
        <v>9204</v>
      </c>
      <c r="H610">
        <f t="shared" si="54"/>
        <v>1</v>
      </c>
      <c r="I610" t="str">
        <f t="shared" si="55"/>
        <v>SI</v>
      </c>
      <c r="J610" t="str">
        <f t="shared" si="56"/>
        <v>2012</v>
      </c>
      <c r="K610">
        <f>F610-C610</f>
        <v>7.9344000000000081E-3</v>
      </c>
      <c r="M610" t="s">
        <v>1173</v>
      </c>
      <c r="N610">
        <v>0</v>
      </c>
      <c r="O610">
        <v>0.33911954</v>
      </c>
      <c r="P610">
        <v>4.0477100000000004E-3</v>
      </c>
      <c r="Q610">
        <v>0.33118512999999999</v>
      </c>
      <c r="R610">
        <v>0.34705394000000001</v>
      </c>
      <c r="S610">
        <v>9204</v>
      </c>
      <c r="T610">
        <f t="shared" si="57"/>
        <v>1</v>
      </c>
      <c r="U610" t="str">
        <f t="shared" si="58"/>
        <v>SI</v>
      </c>
      <c r="V610" t="str">
        <f t="shared" si="59"/>
        <v>2012</v>
      </c>
    </row>
    <row r="611" spans="1:22" hidden="1">
      <c r="A611" t="s">
        <v>1174</v>
      </c>
      <c r="B611">
        <v>1</v>
      </c>
      <c r="C611">
        <v>0.33254368000000001</v>
      </c>
      <c r="D611">
        <v>5.5322899999999996E-3</v>
      </c>
      <c r="E611">
        <v>0.32169915999999998</v>
      </c>
      <c r="F611">
        <v>0.34338819999999998</v>
      </c>
      <c r="G611">
        <v>9204</v>
      </c>
      <c r="H611">
        <f t="shared" si="54"/>
        <v>1</v>
      </c>
      <c r="I611" t="str">
        <f t="shared" si="55"/>
        <v>SI</v>
      </c>
      <c r="J611" t="str">
        <f t="shared" si="56"/>
        <v>2012</v>
      </c>
      <c r="K611">
        <f>F611-C611</f>
        <v>1.0844519999999969E-2</v>
      </c>
      <c r="M611" t="s">
        <v>1174</v>
      </c>
      <c r="N611">
        <v>1</v>
      </c>
      <c r="O611">
        <v>0.33254368000000001</v>
      </c>
      <c r="P611">
        <v>5.5322899999999996E-3</v>
      </c>
      <c r="Q611">
        <v>0.32169915999999998</v>
      </c>
      <c r="R611">
        <v>0.34338819999999998</v>
      </c>
      <c r="S611">
        <v>9204</v>
      </c>
      <c r="T611">
        <f t="shared" si="57"/>
        <v>1</v>
      </c>
      <c r="U611" t="str">
        <f t="shared" si="58"/>
        <v>SI</v>
      </c>
      <c r="V611" t="str">
        <f t="shared" si="59"/>
        <v>2012</v>
      </c>
    </row>
    <row r="612" spans="1:22">
      <c r="A612" t="s">
        <v>1175</v>
      </c>
      <c r="B612">
        <v>20</v>
      </c>
      <c r="C612">
        <v>-6.5758600000000002E-3</v>
      </c>
      <c r="D612">
        <v>6.7528600000000003E-3</v>
      </c>
      <c r="E612">
        <v>-1.9812949999999999E-2</v>
      </c>
      <c r="F612">
        <v>6.6612399999999997E-3</v>
      </c>
      <c r="G612">
        <v>9204</v>
      </c>
      <c r="H612">
        <f t="shared" si="54"/>
        <v>1</v>
      </c>
      <c r="I612" t="str">
        <f t="shared" si="55"/>
        <v>SI</v>
      </c>
      <c r="J612" t="str">
        <f t="shared" si="56"/>
        <v>2012</v>
      </c>
      <c r="K612">
        <f>F612-C612</f>
        <v>1.32371E-2</v>
      </c>
      <c r="M612" t="s">
        <v>1175</v>
      </c>
      <c r="N612">
        <v>20</v>
      </c>
      <c r="O612">
        <v>-6.5758600000000002E-3</v>
      </c>
      <c r="P612">
        <v>6.7528600000000003E-3</v>
      </c>
      <c r="Q612">
        <v>-1.9812949999999999E-2</v>
      </c>
      <c r="R612">
        <v>6.6612399999999997E-3</v>
      </c>
      <c r="S612">
        <v>9204</v>
      </c>
      <c r="T612">
        <f t="shared" si="57"/>
        <v>1</v>
      </c>
      <c r="U612" t="str">
        <f t="shared" si="58"/>
        <v>SI</v>
      </c>
      <c r="V612" t="str">
        <f t="shared" si="59"/>
        <v>2012</v>
      </c>
    </row>
    <row r="613" spans="1:22" hidden="1">
      <c r="A613" t="s">
        <v>1176</v>
      </c>
      <c r="B613">
        <v>0</v>
      </c>
      <c r="C613">
        <v>17630.952000000001</v>
      </c>
      <c r="D613">
        <v>169.8657</v>
      </c>
      <c r="E613">
        <v>17297.976999999999</v>
      </c>
      <c r="F613">
        <v>17963.928</v>
      </c>
      <c r="G613">
        <v>9000</v>
      </c>
      <c r="H613">
        <f t="shared" si="54"/>
        <v>0</v>
      </c>
      <c r="I613" t="str">
        <f t="shared" si="55"/>
        <v>SI</v>
      </c>
      <c r="J613" t="str">
        <f t="shared" si="56"/>
        <v>2013</v>
      </c>
      <c r="M613" t="s">
        <v>1176</v>
      </c>
      <c r="N613">
        <v>0</v>
      </c>
      <c r="O613">
        <v>11657.598</v>
      </c>
      <c r="P613">
        <v>972.46100000000001</v>
      </c>
      <c r="Q613">
        <v>9751.3534999999993</v>
      </c>
      <c r="R613">
        <v>13563.843000000001</v>
      </c>
      <c r="S613">
        <v>9000</v>
      </c>
      <c r="T613">
        <f t="shared" si="57"/>
        <v>0</v>
      </c>
      <c r="U613" t="str">
        <f t="shared" si="58"/>
        <v>SI</v>
      </c>
      <c r="V613" t="str">
        <f t="shared" si="59"/>
        <v>2013</v>
      </c>
    </row>
    <row r="614" spans="1:22" hidden="1">
      <c r="A614" t="s">
        <v>1177</v>
      </c>
      <c r="B614">
        <v>1</v>
      </c>
      <c r="C614">
        <v>19216.204000000002</v>
      </c>
      <c r="D614">
        <v>273.63767000000001</v>
      </c>
      <c r="E614">
        <v>18679.812000000002</v>
      </c>
      <c r="F614">
        <v>19752.596000000001</v>
      </c>
      <c r="G614">
        <v>9000</v>
      </c>
      <c r="H614">
        <f t="shared" si="54"/>
        <v>0</v>
      </c>
      <c r="I614" t="str">
        <f t="shared" si="55"/>
        <v>SI</v>
      </c>
      <c r="J614" t="str">
        <f t="shared" si="56"/>
        <v>2013</v>
      </c>
      <c r="M614" t="s">
        <v>1177</v>
      </c>
      <c r="N614">
        <v>1</v>
      </c>
      <c r="O614">
        <v>19216.204000000002</v>
      </c>
      <c r="P614">
        <v>273.63767000000001</v>
      </c>
      <c r="Q614">
        <v>18679.812000000002</v>
      </c>
      <c r="R614">
        <v>19752.596000000001</v>
      </c>
      <c r="S614">
        <v>9000</v>
      </c>
      <c r="T614">
        <f t="shared" si="57"/>
        <v>0</v>
      </c>
      <c r="U614" t="str">
        <f t="shared" si="58"/>
        <v>SI</v>
      </c>
      <c r="V614" t="str">
        <f t="shared" si="59"/>
        <v>2013</v>
      </c>
    </row>
    <row r="615" spans="1:22" hidden="1">
      <c r="A615" t="s">
        <v>1178</v>
      </c>
      <c r="B615">
        <v>10</v>
      </c>
      <c r="C615">
        <v>-1585.2519</v>
      </c>
      <c r="D615">
        <v>309.49921000000001</v>
      </c>
      <c r="E615">
        <v>-2191.9407999999999</v>
      </c>
      <c r="F615">
        <v>-978.56296999999995</v>
      </c>
      <c r="G615">
        <v>9000</v>
      </c>
      <c r="H615">
        <f t="shared" si="54"/>
        <v>0</v>
      </c>
      <c r="I615" t="str">
        <f t="shared" si="55"/>
        <v>SI</v>
      </c>
      <c r="J615" t="str">
        <f t="shared" si="56"/>
        <v>2013</v>
      </c>
      <c r="M615" t="s">
        <v>1178</v>
      </c>
      <c r="N615">
        <v>10</v>
      </c>
      <c r="O615">
        <v>-7558.6058000000003</v>
      </c>
      <c r="P615">
        <v>1010.2267000000001</v>
      </c>
      <c r="Q615">
        <v>-9538.8799999999992</v>
      </c>
      <c r="R615">
        <v>-5578.3315000000002</v>
      </c>
      <c r="S615">
        <v>9000</v>
      </c>
      <c r="T615">
        <f t="shared" si="57"/>
        <v>0</v>
      </c>
      <c r="U615" t="str">
        <f t="shared" si="58"/>
        <v>SI</v>
      </c>
      <c r="V615" t="str">
        <f t="shared" si="59"/>
        <v>2013</v>
      </c>
    </row>
    <row r="616" spans="1:22" hidden="1">
      <c r="A616" t="s">
        <v>1179</v>
      </c>
      <c r="B616">
        <v>11</v>
      </c>
      <c r="C616">
        <v>0.91750441999999999</v>
      </c>
      <c r="D616">
        <v>1.513626E-2</v>
      </c>
      <c r="E616">
        <v>0.88783391</v>
      </c>
      <c r="F616">
        <v>0.94717494000000002</v>
      </c>
      <c r="G616">
        <v>9000</v>
      </c>
      <c r="H616">
        <f t="shared" si="54"/>
        <v>0</v>
      </c>
      <c r="I616" t="str">
        <f t="shared" si="55"/>
        <v>SI</v>
      </c>
      <c r="J616" t="str">
        <f t="shared" si="56"/>
        <v>2013</v>
      </c>
      <c r="M616" t="s">
        <v>1179</v>
      </c>
      <c r="N616">
        <v>11</v>
      </c>
      <c r="O616">
        <v>0.60665458999999999</v>
      </c>
      <c r="P616">
        <v>5.1338340000000003E-2</v>
      </c>
      <c r="Q616">
        <v>0.50601974999999999</v>
      </c>
      <c r="R616">
        <v>0.70728941999999995</v>
      </c>
      <c r="S616">
        <v>9000</v>
      </c>
      <c r="T616">
        <f t="shared" si="57"/>
        <v>0</v>
      </c>
      <c r="U616" t="str">
        <f t="shared" si="58"/>
        <v>SI</v>
      </c>
      <c r="V616" t="str">
        <f t="shared" si="59"/>
        <v>2013</v>
      </c>
    </row>
    <row r="617" spans="1:22" hidden="1">
      <c r="A617" t="s">
        <v>1180</v>
      </c>
      <c r="B617">
        <v>0</v>
      </c>
      <c r="C617">
        <v>0.34917911000000001</v>
      </c>
      <c r="D617">
        <v>4.2522300000000001E-3</v>
      </c>
      <c r="E617">
        <v>0.34084376999999999</v>
      </c>
      <c r="F617">
        <v>0.35751445999999998</v>
      </c>
      <c r="G617">
        <v>9000</v>
      </c>
      <c r="H617">
        <f t="shared" si="54"/>
        <v>1</v>
      </c>
      <c r="I617" t="str">
        <f t="shared" si="55"/>
        <v>SI</v>
      </c>
      <c r="J617" t="str">
        <f t="shared" si="56"/>
        <v>2013</v>
      </c>
      <c r="K617">
        <f>F617-C617</f>
        <v>8.3353499999999636E-3</v>
      </c>
      <c r="M617" t="s">
        <v>1180</v>
      </c>
      <c r="N617">
        <v>0</v>
      </c>
      <c r="O617">
        <v>0.34917911000000001</v>
      </c>
      <c r="P617">
        <v>4.2522300000000001E-3</v>
      </c>
      <c r="Q617">
        <v>0.34084376999999999</v>
      </c>
      <c r="R617">
        <v>0.35751445999999998</v>
      </c>
      <c r="S617">
        <v>9000</v>
      </c>
      <c r="T617">
        <f t="shared" si="57"/>
        <v>1</v>
      </c>
      <c r="U617" t="str">
        <f t="shared" si="58"/>
        <v>SI</v>
      </c>
      <c r="V617" t="str">
        <f t="shared" si="59"/>
        <v>2013</v>
      </c>
    </row>
    <row r="618" spans="1:22" hidden="1">
      <c r="A618" t="s">
        <v>1181</v>
      </c>
      <c r="B618">
        <v>1</v>
      </c>
      <c r="C618">
        <v>0.33970352999999998</v>
      </c>
      <c r="D618">
        <v>5.9688800000000002E-3</v>
      </c>
      <c r="E618">
        <v>0.32800317000000001</v>
      </c>
      <c r="F618">
        <v>0.35140388</v>
      </c>
      <c r="G618">
        <v>9000</v>
      </c>
      <c r="H618">
        <f t="shared" si="54"/>
        <v>1</v>
      </c>
      <c r="I618" t="str">
        <f t="shared" si="55"/>
        <v>SI</v>
      </c>
      <c r="J618" t="str">
        <f t="shared" si="56"/>
        <v>2013</v>
      </c>
      <c r="K618">
        <f>F618-C618</f>
        <v>1.1700350000000026E-2</v>
      </c>
      <c r="M618" t="s">
        <v>1181</v>
      </c>
      <c r="N618">
        <v>1</v>
      </c>
      <c r="O618">
        <v>0.33970352999999998</v>
      </c>
      <c r="P618">
        <v>5.9688800000000002E-3</v>
      </c>
      <c r="Q618">
        <v>0.32800317000000001</v>
      </c>
      <c r="R618">
        <v>0.35140388</v>
      </c>
      <c r="S618">
        <v>9000</v>
      </c>
      <c r="T618">
        <f t="shared" si="57"/>
        <v>1</v>
      </c>
      <c r="U618" t="str">
        <f t="shared" si="58"/>
        <v>SI</v>
      </c>
      <c r="V618" t="str">
        <f t="shared" si="59"/>
        <v>2013</v>
      </c>
    </row>
    <row r="619" spans="1:22">
      <c r="A619" t="s">
        <v>1182</v>
      </c>
      <c r="B619">
        <v>20</v>
      </c>
      <c r="C619">
        <v>-9.4755800000000008E-3</v>
      </c>
      <c r="D619">
        <v>7.2434999999999999E-3</v>
      </c>
      <c r="E619">
        <v>-2.3674489999999999E-2</v>
      </c>
      <c r="F619">
        <v>4.7233199999999996E-3</v>
      </c>
      <c r="G619">
        <v>9000</v>
      </c>
      <c r="H619">
        <f t="shared" si="54"/>
        <v>1</v>
      </c>
      <c r="I619" t="str">
        <f t="shared" si="55"/>
        <v>SI</v>
      </c>
      <c r="J619" t="str">
        <f t="shared" si="56"/>
        <v>2013</v>
      </c>
      <c r="K619">
        <f>F619-C619</f>
        <v>1.41989E-2</v>
      </c>
      <c r="M619" t="s">
        <v>1182</v>
      </c>
      <c r="N619">
        <v>20</v>
      </c>
      <c r="O619">
        <v>-9.4755800000000008E-3</v>
      </c>
      <c r="P619">
        <v>7.2434999999999999E-3</v>
      </c>
      <c r="Q619">
        <v>-2.3674489999999999E-2</v>
      </c>
      <c r="R619">
        <v>4.7233199999999996E-3</v>
      </c>
      <c r="S619">
        <v>9000</v>
      </c>
      <c r="T619">
        <f t="shared" si="57"/>
        <v>1</v>
      </c>
      <c r="U619" t="str">
        <f t="shared" si="58"/>
        <v>SI</v>
      </c>
      <c r="V619" t="str">
        <f t="shared" si="59"/>
        <v>2013</v>
      </c>
    </row>
    <row r="620" spans="1:22" hidden="1">
      <c r="A620" t="s">
        <v>1183</v>
      </c>
      <c r="B620">
        <v>0</v>
      </c>
      <c r="C620">
        <v>17745.838</v>
      </c>
      <c r="D620">
        <v>180.41623999999999</v>
      </c>
      <c r="E620">
        <v>17392.182000000001</v>
      </c>
      <c r="F620">
        <v>18099.493999999999</v>
      </c>
      <c r="G620">
        <v>9188</v>
      </c>
      <c r="H620">
        <f t="shared" si="54"/>
        <v>0</v>
      </c>
      <c r="I620" t="str">
        <f t="shared" si="55"/>
        <v>SI</v>
      </c>
      <c r="J620" t="str">
        <f t="shared" si="56"/>
        <v>2014</v>
      </c>
      <c r="M620" t="s">
        <v>1183</v>
      </c>
      <c r="N620">
        <v>0</v>
      </c>
      <c r="O620">
        <v>12752.245000000001</v>
      </c>
      <c r="P620">
        <v>965.03054999999995</v>
      </c>
      <c r="Q620">
        <v>10860.571</v>
      </c>
      <c r="R620">
        <v>14643.92</v>
      </c>
      <c r="S620">
        <v>9188</v>
      </c>
      <c r="T620">
        <f t="shared" si="57"/>
        <v>0</v>
      </c>
      <c r="U620" t="str">
        <f t="shared" si="58"/>
        <v>SI</v>
      </c>
      <c r="V620" t="str">
        <f t="shared" si="59"/>
        <v>2014</v>
      </c>
    </row>
    <row r="621" spans="1:22" hidden="1">
      <c r="A621" t="s">
        <v>1184</v>
      </c>
      <c r="B621">
        <v>1</v>
      </c>
      <c r="C621">
        <v>19131.487000000001</v>
      </c>
      <c r="D621">
        <v>282.45515999999998</v>
      </c>
      <c r="E621">
        <v>18577.812000000002</v>
      </c>
      <c r="F621">
        <v>19685.162</v>
      </c>
      <c r="G621">
        <v>9188</v>
      </c>
      <c r="H621">
        <f t="shared" si="54"/>
        <v>0</v>
      </c>
      <c r="I621" t="str">
        <f t="shared" si="55"/>
        <v>SI</v>
      </c>
      <c r="J621" t="str">
        <f t="shared" si="56"/>
        <v>2014</v>
      </c>
      <c r="M621" t="s">
        <v>1184</v>
      </c>
      <c r="N621">
        <v>1</v>
      </c>
      <c r="O621">
        <v>19131.487000000001</v>
      </c>
      <c r="P621">
        <v>282.45515999999998</v>
      </c>
      <c r="Q621">
        <v>18577.812000000002</v>
      </c>
      <c r="R621">
        <v>19685.162</v>
      </c>
      <c r="S621">
        <v>9188</v>
      </c>
      <c r="T621">
        <f t="shared" si="57"/>
        <v>0</v>
      </c>
      <c r="U621" t="str">
        <f t="shared" si="58"/>
        <v>SI</v>
      </c>
      <c r="V621" t="str">
        <f t="shared" si="59"/>
        <v>2014</v>
      </c>
    </row>
    <row r="622" spans="1:22" hidden="1">
      <c r="A622" t="s">
        <v>1185</v>
      </c>
      <c r="B622">
        <v>10</v>
      </c>
      <c r="C622">
        <v>-1385.6491000000001</v>
      </c>
      <c r="D622">
        <v>319.83670000000001</v>
      </c>
      <c r="E622">
        <v>-2012.6001000000001</v>
      </c>
      <c r="F622">
        <v>-758.69804999999997</v>
      </c>
      <c r="G622">
        <v>9188</v>
      </c>
      <c r="H622">
        <f t="shared" si="54"/>
        <v>0</v>
      </c>
      <c r="I622" t="str">
        <f t="shared" si="55"/>
        <v>SI</v>
      </c>
      <c r="J622" t="str">
        <f t="shared" si="56"/>
        <v>2014</v>
      </c>
      <c r="M622" t="s">
        <v>1185</v>
      </c>
      <c r="N622">
        <v>10</v>
      </c>
      <c r="O622">
        <v>-6379.2416000000003</v>
      </c>
      <c r="P622">
        <v>1005.5172</v>
      </c>
      <c r="Q622">
        <v>-8350.2788</v>
      </c>
      <c r="R622">
        <v>-4408.2043999999996</v>
      </c>
      <c r="S622">
        <v>9188</v>
      </c>
      <c r="T622">
        <f t="shared" si="57"/>
        <v>0</v>
      </c>
      <c r="U622" t="str">
        <f t="shared" si="58"/>
        <v>SI</v>
      </c>
      <c r="V622" t="str">
        <f t="shared" si="59"/>
        <v>2014</v>
      </c>
    </row>
    <row r="623" spans="1:22" hidden="1">
      <c r="A623" t="s">
        <v>1186</v>
      </c>
      <c r="B623">
        <v>11</v>
      </c>
      <c r="C623">
        <v>0.92757232999999994</v>
      </c>
      <c r="D623">
        <v>1.5844250000000001E-2</v>
      </c>
      <c r="E623">
        <v>0.89651407999999999</v>
      </c>
      <c r="F623">
        <v>0.95863058000000001</v>
      </c>
      <c r="G623">
        <v>9188</v>
      </c>
      <c r="H623">
        <f t="shared" si="54"/>
        <v>0</v>
      </c>
      <c r="I623" t="str">
        <f t="shared" si="55"/>
        <v>SI</v>
      </c>
      <c r="J623" t="str">
        <f t="shared" si="56"/>
        <v>2014</v>
      </c>
      <c r="M623" t="s">
        <v>1186</v>
      </c>
      <c r="N623">
        <v>11</v>
      </c>
      <c r="O623">
        <v>0.66655797999999999</v>
      </c>
      <c r="P623">
        <v>5.1393000000000001E-2</v>
      </c>
      <c r="Q623">
        <v>0.56581627000000001</v>
      </c>
      <c r="R623">
        <v>0.76729968999999998</v>
      </c>
      <c r="S623">
        <v>9188</v>
      </c>
      <c r="T623">
        <f t="shared" si="57"/>
        <v>0</v>
      </c>
      <c r="U623" t="str">
        <f t="shared" si="58"/>
        <v>SI</v>
      </c>
      <c r="V623" t="str">
        <f t="shared" si="59"/>
        <v>2014</v>
      </c>
    </row>
    <row r="624" spans="1:22" hidden="1">
      <c r="A624" t="s">
        <v>1187</v>
      </c>
      <c r="B624">
        <v>0</v>
      </c>
      <c r="C624">
        <v>0.34612229</v>
      </c>
      <c r="D624">
        <v>4.6288099999999997E-3</v>
      </c>
      <c r="E624">
        <v>0.33704879999999998</v>
      </c>
      <c r="F624">
        <v>0.35519577000000002</v>
      </c>
      <c r="G624">
        <v>9188</v>
      </c>
      <c r="H624">
        <f t="shared" si="54"/>
        <v>1</v>
      </c>
      <c r="I624" t="str">
        <f t="shared" si="55"/>
        <v>SI</v>
      </c>
      <c r="J624" t="str">
        <f t="shared" si="56"/>
        <v>2014</v>
      </c>
      <c r="K624">
        <f>F624-C624</f>
        <v>9.0734800000000226E-3</v>
      </c>
      <c r="M624" t="s">
        <v>1187</v>
      </c>
      <c r="N624">
        <v>0</v>
      </c>
      <c r="O624">
        <v>0.34612229</v>
      </c>
      <c r="P624">
        <v>4.6288099999999997E-3</v>
      </c>
      <c r="Q624">
        <v>0.33704879999999998</v>
      </c>
      <c r="R624">
        <v>0.35519577000000002</v>
      </c>
      <c r="S624">
        <v>9188</v>
      </c>
      <c r="T624">
        <f t="shared" si="57"/>
        <v>1</v>
      </c>
      <c r="U624" t="str">
        <f t="shared" si="58"/>
        <v>SI</v>
      </c>
      <c r="V624" t="str">
        <f t="shared" si="59"/>
        <v>2014</v>
      </c>
    </row>
    <row r="625" spans="1:22" hidden="1">
      <c r="A625" t="s">
        <v>1188</v>
      </c>
      <c r="B625">
        <v>1</v>
      </c>
      <c r="C625">
        <v>0.33681151999999998</v>
      </c>
      <c r="D625">
        <v>6.4991600000000004E-3</v>
      </c>
      <c r="E625">
        <v>0.32407172000000001</v>
      </c>
      <c r="F625">
        <v>0.34955132</v>
      </c>
      <c r="G625">
        <v>9188</v>
      </c>
      <c r="H625">
        <f t="shared" si="54"/>
        <v>1</v>
      </c>
      <c r="I625" t="str">
        <f t="shared" si="55"/>
        <v>SI</v>
      </c>
      <c r="J625" t="str">
        <f t="shared" si="56"/>
        <v>2014</v>
      </c>
      <c r="K625">
        <f>F625-C625</f>
        <v>1.2739800000000023E-2</v>
      </c>
      <c r="M625" t="s">
        <v>1188</v>
      </c>
      <c r="N625">
        <v>1</v>
      </c>
      <c r="O625">
        <v>0.33681151999999998</v>
      </c>
      <c r="P625">
        <v>6.4991600000000004E-3</v>
      </c>
      <c r="Q625">
        <v>0.32407172000000001</v>
      </c>
      <c r="R625">
        <v>0.34955132</v>
      </c>
      <c r="S625">
        <v>9188</v>
      </c>
      <c r="T625">
        <f t="shared" si="57"/>
        <v>1</v>
      </c>
      <c r="U625" t="str">
        <f t="shared" si="58"/>
        <v>SI</v>
      </c>
      <c r="V625" t="str">
        <f t="shared" si="59"/>
        <v>2014</v>
      </c>
    </row>
    <row r="626" spans="1:22">
      <c r="A626" t="s">
        <v>1189</v>
      </c>
      <c r="B626">
        <v>20</v>
      </c>
      <c r="C626">
        <v>-9.3107699999999995E-3</v>
      </c>
      <c r="D626">
        <v>7.8479499999999994E-3</v>
      </c>
      <c r="E626">
        <v>-2.4694500000000001E-2</v>
      </c>
      <c r="F626">
        <v>6.0729599999999996E-3</v>
      </c>
      <c r="G626">
        <v>9188</v>
      </c>
      <c r="H626">
        <f t="shared" si="54"/>
        <v>1</v>
      </c>
      <c r="I626" t="str">
        <f t="shared" si="55"/>
        <v>SI</v>
      </c>
      <c r="J626" t="str">
        <f t="shared" si="56"/>
        <v>2014</v>
      </c>
      <c r="K626">
        <f>F626-C626</f>
        <v>1.5383729999999998E-2</v>
      </c>
      <c r="M626" t="s">
        <v>1189</v>
      </c>
      <c r="N626">
        <v>20</v>
      </c>
      <c r="O626">
        <v>-9.3107699999999995E-3</v>
      </c>
      <c r="P626">
        <v>7.8479499999999994E-3</v>
      </c>
      <c r="Q626">
        <v>-2.4694500000000001E-2</v>
      </c>
      <c r="R626">
        <v>6.0729599999999996E-3</v>
      </c>
      <c r="S626">
        <v>9188</v>
      </c>
      <c r="T626">
        <f t="shared" si="57"/>
        <v>1</v>
      </c>
      <c r="U626" t="str">
        <f t="shared" si="58"/>
        <v>SI</v>
      </c>
      <c r="V626" t="str">
        <f t="shared" si="59"/>
        <v>2014</v>
      </c>
    </row>
    <row r="627" spans="1:22" hidden="1">
      <c r="A627" t="s">
        <v>1190</v>
      </c>
      <c r="B627">
        <v>0</v>
      </c>
      <c r="C627">
        <v>18351.692999999999</v>
      </c>
      <c r="D627">
        <v>197.04676000000001</v>
      </c>
      <c r="E627">
        <v>17965.435000000001</v>
      </c>
      <c r="F627">
        <v>18737.952000000001</v>
      </c>
      <c r="G627">
        <v>8684</v>
      </c>
      <c r="H627">
        <f t="shared" si="54"/>
        <v>0</v>
      </c>
      <c r="I627" t="str">
        <f t="shared" si="55"/>
        <v>SI</v>
      </c>
      <c r="J627" t="str">
        <f t="shared" si="56"/>
        <v>2015</v>
      </c>
      <c r="M627" t="s">
        <v>1190</v>
      </c>
      <c r="N627">
        <v>0</v>
      </c>
      <c r="O627">
        <v>14082.365</v>
      </c>
      <c r="P627">
        <v>1146.5671</v>
      </c>
      <c r="Q627">
        <v>11834.821</v>
      </c>
      <c r="R627">
        <v>16329.907999999999</v>
      </c>
      <c r="S627">
        <v>8684</v>
      </c>
      <c r="T627">
        <f t="shared" si="57"/>
        <v>0</v>
      </c>
      <c r="U627" t="str">
        <f t="shared" si="58"/>
        <v>SI</v>
      </c>
      <c r="V627" t="str">
        <f t="shared" si="59"/>
        <v>2015</v>
      </c>
    </row>
    <row r="628" spans="1:22" hidden="1">
      <c r="A628" t="s">
        <v>1191</v>
      </c>
      <c r="B628">
        <v>1</v>
      </c>
      <c r="C628">
        <v>19201.841</v>
      </c>
      <c r="D628">
        <v>278.56470000000002</v>
      </c>
      <c r="E628">
        <v>18655.788</v>
      </c>
      <c r="F628">
        <v>19747.894</v>
      </c>
      <c r="G628">
        <v>8684</v>
      </c>
      <c r="H628">
        <f t="shared" si="54"/>
        <v>0</v>
      </c>
      <c r="I628" t="str">
        <f t="shared" si="55"/>
        <v>SI</v>
      </c>
      <c r="J628" t="str">
        <f t="shared" si="56"/>
        <v>2015</v>
      </c>
      <c r="M628" t="s">
        <v>1191</v>
      </c>
      <c r="N628">
        <v>1</v>
      </c>
      <c r="O628">
        <v>19201.841</v>
      </c>
      <c r="P628">
        <v>278.56470000000002</v>
      </c>
      <c r="Q628">
        <v>18655.788</v>
      </c>
      <c r="R628">
        <v>19747.894</v>
      </c>
      <c r="S628">
        <v>8684</v>
      </c>
      <c r="T628">
        <f t="shared" si="57"/>
        <v>0</v>
      </c>
      <c r="U628" t="str">
        <f t="shared" si="58"/>
        <v>SI</v>
      </c>
      <c r="V628" t="str">
        <f t="shared" si="59"/>
        <v>2015</v>
      </c>
    </row>
    <row r="629" spans="1:22" hidden="1">
      <c r="A629" t="s">
        <v>1192</v>
      </c>
      <c r="B629">
        <v>10</v>
      </c>
      <c r="C629">
        <v>-850.14779999999996</v>
      </c>
      <c r="D629">
        <v>321.97483</v>
      </c>
      <c r="E629">
        <v>-1481.2947999999999</v>
      </c>
      <c r="F629">
        <v>-219.00076000000001</v>
      </c>
      <c r="G629">
        <v>8684</v>
      </c>
      <c r="H629">
        <f t="shared" si="54"/>
        <v>0</v>
      </c>
      <c r="I629" t="str">
        <f t="shared" si="55"/>
        <v>SI</v>
      </c>
      <c r="J629" t="str">
        <f t="shared" si="56"/>
        <v>2015</v>
      </c>
      <c r="M629" t="s">
        <v>1192</v>
      </c>
      <c r="N629">
        <v>10</v>
      </c>
      <c r="O629">
        <v>-5119.4763000000003</v>
      </c>
      <c r="P629">
        <v>1179.9213999999999</v>
      </c>
      <c r="Q629">
        <v>-7432.4021000000002</v>
      </c>
      <c r="R629">
        <v>-2806.5506</v>
      </c>
      <c r="S629">
        <v>8684</v>
      </c>
      <c r="T629">
        <f t="shared" si="57"/>
        <v>0</v>
      </c>
      <c r="U629" t="str">
        <f t="shared" si="58"/>
        <v>SI</v>
      </c>
      <c r="V629" t="str">
        <f t="shared" si="59"/>
        <v>2015</v>
      </c>
    </row>
    <row r="630" spans="1:22" hidden="1">
      <c r="A630" t="s">
        <v>1193</v>
      </c>
      <c r="B630">
        <v>11</v>
      </c>
      <c r="C630">
        <v>0.95572570999999995</v>
      </c>
      <c r="D630">
        <v>1.6262579999999999E-2</v>
      </c>
      <c r="E630">
        <v>0.92384719000000004</v>
      </c>
      <c r="F630">
        <v>0.98760424000000002</v>
      </c>
      <c r="G630">
        <v>8684</v>
      </c>
      <c r="H630">
        <f t="shared" si="54"/>
        <v>0</v>
      </c>
      <c r="I630" t="str">
        <f t="shared" si="55"/>
        <v>SI</v>
      </c>
      <c r="J630" t="str">
        <f t="shared" si="56"/>
        <v>2015</v>
      </c>
      <c r="M630" t="s">
        <v>1193</v>
      </c>
      <c r="N630">
        <v>11</v>
      </c>
      <c r="O630">
        <v>0.73338616999999995</v>
      </c>
      <c r="P630">
        <v>6.0651770000000001E-2</v>
      </c>
      <c r="Q630">
        <v>0.61449432000000004</v>
      </c>
      <c r="R630">
        <v>0.85227801999999997</v>
      </c>
      <c r="S630">
        <v>8684</v>
      </c>
      <c r="T630">
        <f t="shared" si="57"/>
        <v>0</v>
      </c>
      <c r="U630" t="str">
        <f t="shared" si="58"/>
        <v>SI</v>
      </c>
      <c r="V630" t="str">
        <f t="shared" si="59"/>
        <v>2015</v>
      </c>
    </row>
    <row r="631" spans="1:22" hidden="1">
      <c r="A631" t="s">
        <v>1194</v>
      </c>
      <c r="B631">
        <v>0</v>
      </c>
      <c r="C631">
        <v>0.35533431999999998</v>
      </c>
      <c r="D631">
        <v>4.7720100000000001E-3</v>
      </c>
      <c r="E631">
        <v>0.34598003999999999</v>
      </c>
      <c r="F631">
        <v>0.36468859999999997</v>
      </c>
      <c r="G631">
        <v>8684</v>
      </c>
      <c r="H631">
        <f t="shared" si="54"/>
        <v>1</v>
      </c>
      <c r="I631" t="str">
        <f t="shared" si="55"/>
        <v>SI</v>
      </c>
      <c r="J631" t="str">
        <f t="shared" si="56"/>
        <v>2015</v>
      </c>
      <c r="K631">
        <f>F631-C631</f>
        <v>9.3542799999999926E-3</v>
      </c>
      <c r="M631" t="s">
        <v>1194</v>
      </c>
      <c r="N631">
        <v>0</v>
      </c>
      <c r="O631">
        <v>0.35533431999999998</v>
      </c>
      <c r="P631">
        <v>4.7720100000000001E-3</v>
      </c>
      <c r="Q631">
        <v>0.34598003999999999</v>
      </c>
      <c r="R631">
        <v>0.36468859999999997</v>
      </c>
      <c r="S631">
        <v>8684</v>
      </c>
      <c r="T631">
        <f t="shared" si="57"/>
        <v>1</v>
      </c>
      <c r="U631" t="str">
        <f t="shared" si="58"/>
        <v>SI</v>
      </c>
      <c r="V631" t="str">
        <f t="shared" si="59"/>
        <v>2015</v>
      </c>
    </row>
    <row r="632" spans="1:22" hidden="1">
      <c r="A632" t="s">
        <v>1195</v>
      </c>
      <c r="B632">
        <v>1</v>
      </c>
      <c r="C632">
        <v>0.34381046999999998</v>
      </c>
      <c r="D632">
        <v>6.4908300000000004E-3</v>
      </c>
      <c r="E632">
        <v>0.33108689000000002</v>
      </c>
      <c r="F632">
        <v>0.35653404</v>
      </c>
      <c r="G632">
        <v>8684</v>
      </c>
      <c r="H632">
        <f t="shared" si="54"/>
        <v>1</v>
      </c>
      <c r="I632" t="str">
        <f t="shared" si="55"/>
        <v>SI</v>
      </c>
      <c r="J632" t="str">
        <f t="shared" si="56"/>
        <v>2015</v>
      </c>
      <c r="K632">
        <f>F632-C632</f>
        <v>1.2723570000000017E-2</v>
      </c>
      <c r="M632" t="s">
        <v>1195</v>
      </c>
      <c r="N632">
        <v>1</v>
      </c>
      <c r="O632">
        <v>0.34381046999999998</v>
      </c>
      <c r="P632">
        <v>6.4908300000000004E-3</v>
      </c>
      <c r="Q632">
        <v>0.33108689000000002</v>
      </c>
      <c r="R632">
        <v>0.35653404</v>
      </c>
      <c r="S632">
        <v>8684</v>
      </c>
      <c r="T632">
        <f t="shared" si="57"/>
        <v>1</v>
      </c>
      <c r="U632" t="str">
        <f t="shared" si="58"/>
        <v>SI</v>
      </c>
      <c r="V632" t="str">
        <f t="shared" si="59"/>
        <v>2015</v>
      </c>
    </row>
    <row r="633" spans="1:22">
      <c r="A633" t="s">
        <v>1196</v>
      </c>
      <c r="B633">
        <v>20</v>
      </c>
      <c r="C633">
        <v>-1.152385E-2</v>
      </c>
      <c r="D633">
        <v>7.8808400000000001E-3</v>
      </c>
      <c r="E633">
        <v>-2.6972159999999998E-2</v>
      </c>
      <c r="F633">
        <v>3.9244600000000003E-3</v>
      </c>
      <c r="G633">
        <v>8684</v>
      </c>
      <c r="H633">
        <f t="shared" si="54"/>
        <v>1</v>
      </c>
      <c r="I633" t="str">
        <f t="shared" si="55"/>
        <v>SI</v>
      </c>
      <c r="J633" t="str">
        <f t="shared" si="56"/>
        <v>2015</v>
      </c>
      <c r="K633">
        <f>F633-C633</f>
        <v>1.544831E-2</v>
      </c>
      <c r="M633" t="s">
        <v>1196</v>
      </c>
      <c r="N633">
        <v>20</v>
      </c>
      <c r="O633">
        <v>-1.152385E-2</v>
      </c>
      <c r="P633">
        <v>7.8808400000000001E-3</v>
      </c>
      <c r="Q633">
        <v>-2.6972159999999998E-2</v>
      </c>
      <c r="R633">
        <v>3.9244600000000003E-3</v>
      </c>
      <c r="S633">
        <v>8684</v>
      </c>
      <c r="T633">
        <f t="shared" si="57"/>
        <v>1</v>
      </c>
      <c r="U633" t="str">
        <f t="shared" si="58"/>
        <v>SI</v>
      </c>
      <c r="V633" t="str">
        <f t="shared" si="59"/>
        <v>2015</v>
      </c>
    </row>
    <row r="634" spans="1:22" hidden="1">
      <c r="A634" t="s">
        <v>1197</v>
      </c>
      <c r="B634">
        <v>0</v>
      </c>
      <c r="C634">
        <v>18148.736000000001</v>
      </c>
      <c r="D634">
        <v>184.5566</v>
      </c>
      <c r="E634">
        <v>17786.960999999999</v>
      </c>
      <c r="F634">
        <v>18510.510999999999</v>
      </c>
      <c r="G634">
        <v>8584</v>
      </c>
      <c r="H634">
        <f t="shared" si="54"/>
        <v>0</v>
      </c>
      <c r="I634" t="str">
        <f t="shared" si="55"/>
        <v>SI</v>
      </c>
      <c r="J634" t="str">
        <f t="shared" si="56"/>
        <v>2016</v>
      </c>
      <c r="M634" t="s">
        <v>1197</v>
      </c>
      <c r="N634">
        <v>0</v>
      </c>
      <c r="O634">
        <v>12392.442999999999</v>
      </c>
      <c r="P634">
        <v>873.80904999999996</v>
      </c>
      <c r="Q634">
        <v>10679.566999999999</v>
      </c>
      <c r="R634">
        <v>14105.319</v>
      </c>
      <c r="S634">
        <v>8584</v>
      </c>
      <c r="T634">
        <f t="shared" si="57"/>
        <v>0</v>
      </c>
      <c r="U634" t="str">
        <f t="shared" si="58"/>
        <v>SI</v>
      </c>
      <c r="V634" t="str">
        <f t="shared" si="59"/>
        <v>2016</v>
      </c>
    </row>
    <row r="635" spans="1:22" hidden="1">
      <c r="A635" t="s">
        <v>1198</v>
      </c>
      <c r="B635">
        <v>1</v>
      </c>
      <c r="C635">
        <v>18831.418000000001</v>
      </c>
      <c r="D635">
        <v>245.74193</v>
      </c>
      <c r="E635">
        <v>18349.705000000002</v>
      </c>
      <c r="F635">
        <v>19313.131000000001</v>
      </c>
      <c r="G635">
        <v>8584</v>
      </c>
      <c r="H635">
        <f t="shared" si="54"/>
        <v>0</v>
      </c>
      <c r="I635" t="str">
        <f t="shared" si="55"/>
        <v>SI</v>
      </c>
      <c r="J635" t="str">
        <f t="shared" si="56"/>
        <v>2016</v>
      </c>
      <c r="M635" t="s">
        <v>1198</v>
      </c>
      <c r="N635">
        <v>1</v>
      </c>
      <c r="O635">
        <v>18831.418000000001</v>
      </c>
      <c r="P635">
        <v>245.74193</v>
      </c>
      <c r="Q635">
        <v>18349.705000000002</v>
      </c>
      <c r="R635">
        <v>19313.131000000001</v>
      </c>
      <c r="S635">
        <v>8584</v>
      </c>
      <c r="T635">
        <f t="shared" si="57"/>
        <v>0</v>
      </c>
      <c r="U635" t="str">
        <f t="shared" si="58"/>
        <v>SI</v>
      </c>
      <c r="V635" t="str">
        <f t="shared" si="59"/>
        <v>2016</v>
      </c>
    </row>
    <row r="636" spans="1:22" hidden="1">
      <c r="A636" t="s">
        <v>1199</v>
      </c>
      <c r="B636">
        <v>10</v>
      </c>
      <c r="C636">
        <v>-682.68183999999997</v>
      </c>
      <c r="D636">
        <v>292.24328000000003</v>
      </c>
      <c r="E636">
        <v>-1255.5489</v>
      </c>
      <c r="F636">
        <v>-109.81475</v>
      </c>
      <c r="G636">
        <v>8584</v>
      </c>
      <c r="H636">
        <f t="shared" si="54"/>
        <v>0</v>
      </c>
      <c r="I636" t="str">
        <f t="shared" si="55"/>
        <v>SI</v>
      </c>
      <c r="J636" t="str">
        <f t="shared" si="56"/>
        <v>2016</v>
      </c>
      <c r="M636" t="s">
        <v>1199</v>
      </c>
      <c r="N636">
        <v>10</v>
      </c>
      <c r="O636">
        <v>-6438.9746999999998</v>
      </c>
      <c r="P636">
        <v>907.70663999999999</v>
      </c>
      <c r="Q636">
        <v>-8218.2978999999996</v>
      </c>
      <c r="R636">
        <v>-4659.6513999999997</v>
      </c>
      <c r="S636">
        <v>8584</v>
      </c>
      <c r="T636">
        <f t="shared" si="57"/>
        <v>0</v>
      </c>
      <c r="U636" t="str">
        <f t="shared" si="58"/>
        <v>SI</v>
      </c>
      <c r="V636" t="str">
        <f t="shared" si="59"/>
        <v>2016</v>
      </c>
    </row>
    <row r="637" spans="1:22" hidden="1">
      <c r="A637" t="s">
        <v>1200</v>
      </c>
      <c r="B637">
        <v>11</v>
      </c>
      <c r="C637">
        <v>0.96374771999999997</v>
      </c>
      <c r="D637">
        <v>1.515382E-2</v>
      </c>
      <c r="E637">
        <v>0.93404257999999996</v>
      </c>
      <c r="F637">
        <v>0.99345285999999999</v>
      </c>
      <c r="G637">
        <v>8584</v>
      </c>
      <c r="H637">
        <f t="shared" si="54"/>
        <v>0</v>
      </c>
      <c r="I637" t="str">
        <f t="shared" si="55"/>
        <v>SI</v>
      </c>
      <c r="J637" t="str">
        <f t="shared" si="56"/>
        <v>2016</v>
      </c>
      <c r="M637" t="s">
        <v>1200</v>
      </c>
      <c r="N637">
        <v>11</v>
      </c>
      <c r="O637">
        <v>0.65807276999999997</v>
      </c>
      <c r="P637">
        <v>4.7189620000000002E-2</v>
      </c>
      <c r="Q637">
        <v>0.56556976000000003</v>
      </c>
      <c r="R637">
        <v>0.75057576999999998</v>
      </c>
      <c r="S637">
        <v>8584</v>
      </c>
      <c r="T637">
        <f t="shared" si="57"/>
        <v>0</v>
      </c>
      <c r="U637" t="str">
        <f t="shared" si="58"/>
        <v>SI</v>
      </c>
      <c r="V637" t="str">
        <f t="shared" si="59"/>
        <v>2016</v>
      </c>
    </row>
    <row r="638" spans="1:22" hidden="1">
      <c r="A638" t="s">
        <v>1201</v>
      </c>
      <c r="B638">
        <v>0</v>
      </c>
      <c r="C638">
        <v>0.34980441000000001</v>
      </c>
      <c r="D638">
        <v>4.4037399999999997E-3</v>
      </c>
      <c r="E638">
        <v>0.34117201000000003</v>
      </c>
      <c r="F638">
        <v>0.35843680999999999</v>
      </c>
      <c r="G638">
        <v>8584</v>
      </c>
      <c r="H638">
        <f t="shared" si="54"/>
        <v>1</v>
      </c>
      <c r="I638" t="str">
        <f t="shared" si="55"/>
        <v>SI</v>
      </c>
      <c r="J638" t="str">
        <f t="shared" si="56"/>
        <v>2016</v>
      </c>
      <c r="K638">
        <f>F638-C638</f>
        <v>8.6323999999999845E-3</v>
      </c>
      <c r="M638" t="s">
        <v>1201</v>
      </c>
      <c r="N638">
        <v>0</v>
      </c>
      <c r="O638">
        <v>0.34980441000000001</v>
      </c>
      <c r="P638">
        <v>4.4037399999999997E-3</v>
      </c>
      <c r="Q638">
        <v>0.34117201000000003</v>
      </c>
      <c r="R638">
        <v>0.35843680999999999</v>
      </c>
      <c r="S638">
        <v>8584</v>
      </c>
      <c r="T638">
        <f t="shared" si="57"/>
        <v>1</v>
      </c>
      <c r="U638" t="str">
        <f t="shared" si="58"/>
        <v>SI</v>
      </c>
      <c r="V638" t="str">
        <f t="shared" si="59"/>
        <v>2016</v>
      </c>
    </row>
    <row r="639" spans="1:22" hidden="1">
      <c r="A639" t="s">
        <v>1202</v>
      </c>
      <c r="B639">
        <v>1</v>
      </c>
      <c r="C639">
        <v>0.33610662000000002</v>
      </c>
      <c r="D639">
        <v>5.5740700000000004E-3</v>
      </c>
      <c r="E639">
        <v>0.32518011000000002</v>
      </c>
      <c r="F639">
        <v>0.34703314000000002</v>
      </c>
      <c r="G639">
        <v>8584</v>
      </c>
      <c r="H639">
        <f t="shared" si="54"/>
        <v>1</v>
      </c>
      <c r="I639" t="str">
        <f t="shared" si="55"/>
        <v>SI</v>
      </c>
      <c r="J639" t="str">
        <f t="shared" si="56"/>
        <v>2016</v>
      </c>
      <c r="K639">
        <f>F639-C639</f>
        <v>1.0926519999999995E-2</v>
      </c>
      <c r="M639" t="s">
        <v>1202</v>
      </c>
      <c r="N639">
        <v>1</v>
      </c>
      <c r="O639">
        <v>0.33610662000000002</v>
      </c>
      <c r="P639">
        <v>5.5740700000000004E-3</v>
      </c>
      <c r="Q639">
        <v>0.32518011000000002</v>
      </c>
      <c r="R639">
        <v>0.34703314000000002</v>
      </c>
      <c r="S639">
        <v>8584</v>
      </c>
      <c r="T639">
        <f t="shared" si="57"/>
        <v>1</v>
      </c>
      <c r="U639" t="str">
        <f t="shared" si="58"/>
        <v>SI</v>
      </c>
      <c r="V639" t="str">
        <f t="shared" si="59"/>
        <v>2016</v>
      </c>
    </row>
    <row r="640" spans="1:22">
      <c r="A640" t="s">
        <v>1203</v>
      </c>
      <c r="B640">
        <v>20</v>
      </c>
      <c r="C640">
        <v>-1.369779E-2</v>
      </c>
      <c r="D640">
        <v>7.0168899999999996E-3</v>
      </c>
      <c r="E640">
        <v>-2.7452580000000001E-2</v>
      </c>
      <c r="F640">
        <v>5.7009999999999998E-5</v>
      </c>
      <c r="G640">
        <v>8584</v>
      </c>
      <c r="H640">
        <f t="shared" si="54"/>
        <v>1</v>
      </c>
      <c r="I640" t="str">
        <f t="shared" si="55"/>
        <v>SI</v>
      </c>
      <c r="J640" t="str">
        <f t="shared" si="56"/>
        <v>2016</v>
      </c>
      <c r="K640">
        <f>F640-C640</f>
        <v>1.3754799999999999E-2</v>
      </c>
      <c r="M640" t="s">
        <v>1203</v>
      </c>
      <c r="N640">
        <v>20</v>
      </c>
      <c r="O640">
        <v>-1.369779E-2</v>
      </c>
      <c r="P640">
        <v>7.0168899999999996E-3</v>
      </c>
      <c r="Q640">
        <v>-2.7452580000000001E-2</v>
      </c>
      <c r="R640">
        <v>5.7009999999999998E-5</v>
      </c>
      <c r="S640">
        <v>8584</v>
      </c>
      <c r="T640">
        <f t="shared" si="57"/>
        <v>1</v>
      </c>
      <c r="U640" t="str">
        <f t="shared" si="58"/>
        <v>SI</v>
      </c>
      <c r="V640" t="str">
        <f t="shared" si="59"/>
        <v>2016</v>
      </c>
    </row>
    <row r="641" spans="1:22" hidden="1">
      <c r="A641" t="s">
        <v>1204</v>
      </c>
      <c r="B641">
        <v>0</v>
      </c>
      <c r="C641">
        <v>18571.41</v>
      </c>
      <c r="D641">
        <v>185.68091000000001</v>
      </c>
      <c r="E641">
        <v>18207.432000000001</v>
      </c>
      <c r="F641">
        <v>18935.387999999999</v>
      </c>
      <c r="G641">
        <v>8800</v>
      </c>
      <c r="H641">
        <f t="shared" si="54"/>
        <v>0</v>
      </c>
      <c r="I641" t="str">
        <f t="shared" si="55"/>
        <v>SI</v>
      </c>
      <c r="J641" t="str">
        <f t="shared" si="56"/>
        <v>2017</v>
      </c>
      <c r="M641" t="s">
        <v>1204</v>
      </c>
      <c r="N641">
        <v>0</v>
      </c>
      <c r="O641">
        <v>11707.736000000001</v>
      </c>
      <c r="P641">
        <v>820.45065999999997</v>
      </c>
      <c r="Q641">
        <v>10099.460999999999</v>
      </c>
      <c r="R641">
        <v>13316.01</v>
      </c>
      <c r="S641">
        <v>8800</v>
      </c>
      <c r="T641">
        <f t="shared" si="57"/>
        <v>0</v>
      </c>
      <c r="U641" t="str">
        <f t="shared" si="58"/>
        <v>SI</v>
      </c>
      <c r="V641" t="str">
        <f t="shared" si="59"/>
        <v>2017</v>
      </c>
    </row>
    <row r="642" spans="1:22" hidden="1">
      <c r="A642" t="s">
        <v>1205</v>
      </c>
      <c r="B642">
        <v>1</v>
      </c>
      <c r="C642">
        <v>19156.762999999999</v>
      </c>
      <c r="D642">
        <v>253.63534999999999</v>
      </c>
      <c r="E642">
        <v>18659.578000000001</v>
      </c>
      <c r="F642">
        <v>19653.947</v>
      </c>
      <c r="G642">
        <v>8800</v>
      </c>
      <c r="H642">
        <f t="shared" si="54"/>
        <v>0</v>
      </c>
      <c r="I642" t="str">
        <f t="shared" si="55"/>
        <v>SI</v>
      </c>
      <c r="J642" t="str">
        <f t="shared" si="56"/>
        <v>2017</v>
      </c>
      <c r="M642" t="s">
        <v>1205</v>
      </c>
      <c r="N642">
        <v>1</v>
      </c>
      <c r="O642">
        <v>19156.762999999999</v>
      </c>
      <c r="P642">
        <v>253.63534999999999</v>
      </c>
      <c r="Q642">
        <v>18659.578000000001</v>
      </c>
      <c r="R642">
        <v>19653.947</v>
      </c>
      <c r="S642">
        <v>8800</v>
      </c>
      <c r="T642">
        <f t="shared" si="57"/>
        <v>0</v>
      </c>
      <c r="U642" t="str">
        <f t="shared" si="58"/>
        <v>SI</v>
      </c>
      <c r="V642" t="str">
        <f t="shared" si="59"/>
        <v>2017</v>
      </c>
    </row>
    <row r="643" spans="1:22" hidden="1">
      <c r="A643" t="s">
        <v>1206</v>
      </c>
      <c r="B643">
        <v>10</v>
      </c>
      <c r="C643">
        <v>-585.35266999999999</v>
      </c>
      <c r="D643">
        <v>300.16595999999998</v>
      </c>
      <c r="E643">
        <v>-1173.7481</v>
      </c>
      <c r="F643">
        <v>3.0427347999999999</v>
      </c>
      <c r="G643">
        <v>8800</v>
      </c>
      <c r="H643">
        <f t="shared" si="54"/>
        <v>0</v>
      </c>
      <c r="I643" t="str">
        <f t="shared" si="55"/>
        <v>SI</v>
      </c>
      <c r="J643" t="str">
        <f t="shared" si="56"/>
        <v>2017</v>
      </c>
      <c r="M643" t="s">
        <v>1206</v>
      </c>
      <c r="N643">
        <v>10</v>
      </c>
      <c r="O643">
        <v>-7449.0271000000002</v>
      </c>
      <c r="P643">
        <v>858.76083000000006</v>
      </c>
      <c r="Q643">
        <v>-9132.3989999999994</v>
      </c>
      <c r="R643">
        <v>-5765.6553000000004</v>
      </c>
      <c r="S643">
        <v>8800</v>
      </c>
      <c r="T643">
        <f t="shared" si="57"/>
        <v>0</v>
      </c>
      <c r="U643" t="str">
        <f t="shared" si="58"/>
        <v>SI</v>
      </c>
      <c r="V643" t="str">
        <f t="shared" si="59"/>
        <v>2017</v>
      </c>
    </row>
    <row r="644" spans="1:22" hidden="1">
      <c r="A644" t="s">
        <v>1207</v>
      </c>
      <c r="B644">
        <v>11</v>
      </c>
      <c r="C644">
        <v>0.96944406999999999</v>
      </c>
      <c r="D644">
        <v>1.535224E-2</v>
      </c>
      <c r="E644">
        <v>0.93935009000000003</v>
      </c>
      <c r="F644">
        <v>0.99953806000000001</v>
      </c>
      <c r="G644">
        <v>8800</v>
      </c>
      <c r="H644">
        <f t="shared" si="54"/>
        <v>0</v>
      </c>
      <c r="I644" t="str">
        <f t="shared" si="55"/>
        <v>SI</v>
      </c>
      <c r="J644" t="str">
        <f t="shared" si="56"/>
        <v>2017</v>
      </c>
      <c r="M644" t="s">
        <v>1207</v>
      </c>
      <c r="N644">
        <v>11</v>
      </c>
      <c r="O644">
        <v>0.61115417999999999</v>
      </c>
      <c r="P644">
        <v>4.3585939999999997E-2</v>
      </c>
      <c r="Q644">
        <v>0.52571555000000003</v>
      </c>
      <c r="R644">
        <v>0.69659280999999995</v>
      </c>
      <c r="S644">
        <v>8800</v>
      </c>
      <c r="T644">
        <f t="shared" si="57"/>
        <v>0</v>
      </c>
      <c r="U644" t="str">
        <f t="shared" si="58"/>
        <v>SI</v>
      </c>
      <c r="V644" t="str">
        <f t="shared" si="59"/>
        <v>2017</v>
      </c>
    </row>
    <row r="645" spans="1:22" hidden="1">
      <c r="A645" t="s">
        <v>1208</v>
      </c>
      <c r="B645">
        <v>0</v>
      </c>
      <c r="C645">
        <v>0.34840125999999999</v>
      </c>
      <c r="D645">
        <v>4.2316100000000002E-3</v>
      </c>
      <c r="E645">
        <v>0.34010631000000002</v>
      </c>
      <c r="F645">
        <v>0.35669620000000002</v>
      </c>
      <c r="G645">
        <v>8800</v>
      </c>
      <c r="H645">
        <f>IFERROR(IF(FIND(H$2, A645)&gt;0,1,0), 0)</f>
        <v>1</v>
      </c>
      <c r="I645" t="str">
        <f>LEFT(A645,2)</f>
        <v>SI</v>
      </c>
      <c r="J645" t="str">
        <f>RIGHT(LEFT(A645,7), 4)</f>
        <v>2017</v>
      </c>
      <c r="K645">
        <f>F645-C645</f>
        <v>8.2949400000000284E-3</v>
      </c>
      <c r="M645" t="s">
        <v>1208</v>
      </c>
      <c r="N645">
        <v>0</v>
      </c>
      <c r="O645">
        <v>0.34840125999999999</v>
      </c>
      <c r="P645">
        <v>4.2316100000000002E-3</v>
      </c>
      <c r="Q645">
        <v>0.34010631000000002</v>
      </c>
      <c r="R645">
        <v>0.35669620000000002</v>
      </c>
      <c r="S645">
        <v>8800</v>
      </c>
      <c r="T645">
        <f>IFERROR(IF(FIND(T$2, M645)&gt;0,1,0), 0)</f>
        <v>1</v>
      </c>
      <c r="U645" t="str">
        <f>LEFT(M645,2)</f>
        <v>SI</v>
      </c>
      <c r="V645" t="str">
        <f>RIGHT(LEFT(M645,7), 4)</f>
        <v>2017</v>
      </c>
    </row>
    <row r="646" spans="1:22" hidden="1">
      <c r="A646" t="s">
        <v>1209</v>
      </c>
      <c r="B646">
        <v>1</v>
      </c>
      <c r="C646">
        <v>0.33861517000000002</v>
      </c>
      <c r="D646">
        <v>5.6983399999999997E-3</v>
      </c>
      <c r="E646">
        <v>0.32744508999999999</v>
      </c>
      <c r="F646">
        <v>0.34978525999999999</v>
      </c>
      <c r="G646">
        <v>8800</v>
      </c>
      <c r="H646">
        <f>IFERROR(IF(FIND(H$2, A646)&gt;0,1,0), 0)</f>
        <v>1</v>
      </c>
      <c r="I646" t="str">
        <f>LEFT(A646,2)</f>
        <v>SI</v>
      </c>
      <c r="J646" t="str">
        <f>RIGHT(LEFT(A646,7), 4)</f>
        <v>2017</v>
      </c>
      <c r="K646">
        <f>F646-C646</f>
        <v>1.1170089999999966E-2</v>
      </c>
      <c r="M646" t="s">
        <v>1209</v>
      </c>
      <c r="N646">
        <v>1</v>
      </c>
      <c r="O646">
        <v>0.33861517000000002</v>
      </c>
      <c r="P646">
        <v>5.6983399999999997E-3</v>
      </c>
      <c r="Q646">
        <v>0.32744508999999999</v>
      </c>
      <c r="R646">
        <v>0.34978525999999999</v>
      </c>
      <c r="S646">
        <v>8800</v>
      </c>
      <c r="T646">
        <f>IFERROR(IF(FIND(T$2, M646)&gt;0,1,0), 0)</f>
        <v>1</v>
      </c>
      <c r="U646" t="str">
        <f>LEFT(M646,2)</f>
        <v>SI</v>
      </c>
      <c r="V646" t="str">
        <f>RIGHT(LEFT(M646,7), 4)</f>
        <v>2017</v>
      </c>
    </row>
    <row r="647" spans="1:22">
      <c r="A647" t="s">
        <v>1210</v>
      </c>
      <c r="B647">
        <v>20</v>
      </c>
      <c r="C647">
        <v>-9.7860800000000008E-3</v>
      </c>
      <c r="D647">
        <v>7.03259E-3</v>
      </c>
      <c r="E647">
        <v>-2.3571600000000002E-2</v>
      </c>
      <c r="F647">
        <v>3.9994399999999999E-3</v>
      </c>
      <c r="G647">
        <v>8800</v>
      </c>
      <c r="H647">
        <f>IFERROR(IF(FIND(H$2, A647)&gt;0,1,0), 0)</f>
        <v>1</v>
      </c>
      <c r="I647" t="str">
        <f>LEFT(A647,2)</f>
        <v>SI</v>
      </c>
      <c r="J647" t="str">
        <f>RIGHT(LEFT(A647,7), 4)</f>
        <v>2017</v>
      </c>
      <c r="K647">
        <f>F647-C647</f>
        <v>1.3785520000000001E-2</v>
      </c>
      <c r="M647" t="s">
        <v>1210</v>
      </c>
      <c r="N647">
        <v>20</v>
      </c>
      <c r="O647">
        <v>-9.7860800000000008E-3</v>
      </c>
      <c r="P647">
        <v>7.03259E-3</v>
      </c>
      <c r="Q647">
        <v>-2.3571600000000002E-2</v>
      </c>
      <c r="R647">
        <v>3.9994399999999999E-3</v>
      </c>
      <c r="S647">
        <v>8800</v>
      </c>
      <c r="T647">
        <f>IFERROR(IF(FIND(T$2, M647)&gt;0,1,0), 0)</f>
        <v>1</v>
      </c>
      <c r="U647" t="str">
        <f>LEFT(M647,2)</f>
        <v>SI</v>
      </c>
      <c r="V647" t="str">
        <f>RIGHT(LEFT(M647,7), 4)</f>
        <v>2017</v>
      </c>
    </row>
  </sheetData>
  <autoFilter ref="M3:V647">
    <filterColumn colId="1">
      <filters>
        <filter val="20"/>
      </filters>
    </filterColumn>
  </autoFilter>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AK128"/>
  <sheetViews>
    <sheetView topLeftCell="A46" workbookViewId="0">
      <selection activeCell="P56" sqref="P56:U71"/>
    </sheetView>
  </sheetViews>
  <sheetFormatPr defaultRowHeight="14.4"/>
  <sheetData>
    <row r="3" spans="2:31">
      <c r="B3" s="43" t="s">
        <v>1252</v>
      </c>
    </row>
    <row r="4" spans="2:31">
      <c r="Y4" t="s">
        <v>1229</v>
      </c>
    </row>
    <row r="5" spans="2:31">
      <c r="I5" t="s">
        <v>1211</v>
      </c>
    </row>
    <row r="6" spans="2:31">
      <c r="B6" t="s">
        <v>1213</v>
      </c>
      <c r="C6" t="s">
        <v>416</v>
      </c>
      <c r="D6" t="s">
        <v>417</v>
      </c>
      <c r="E6" t="s">
        <v>71</v>
      </c>
      <c r="F6" t="s">
        <v>418</v>
      </c>
      <c r="G6" t="s">
        <v>419</v>
      </c>
      <c r="H6" t="s">
        <v>420</v>
      </c>
      <c r="I6" t="s">
        <v>1212</v>
      </c>
      <c r="J6" t="s">
        <v>563</v>
      </c>
      <c r="K6" t="s">
        <v>564</v>
      </c>
      <c r="L6" t="s">
        <v>1228</v>
      </c>
      <c r="Q6" t="s">
        <v>11</v>
      </c>
      <c r="R6" t="s">
        <v>208</v>
      </c>
      <c r="S6" t="s">
        <v>36</v>
      </c>
      <c r="T6" t="s">
        <v>160</v>
      </c>
      <c r="U6" t="s">
        <v>0</v>
      </c>
      <c r="V6" t="s">
        <v>71</v>
      </c>
      <c r="W6" t="s">
        <v>15</v>
      </c>
      <c r="Y6" t="s">
        <v>11</v>
      </c>
      <c r="Z6" t="s">
        <v>208</v>
      </c>
      <c r="AA6" t="s">
        <v>36</v>
      </c>
      <c r="AB6" t="s">
        <v>160</v>
      </c>
      <c r="AC6" t="s">
        <v>0</v>
      </c>
      <c r="AD6" t="s">
        <v>71</v>
      </c>
      <c r="AE6" t="s">
        <v>15</v>
      </c>
    </row>
    <row r="7" spans="2:31">
      <c r="B7" t="s">
        <v>570</v>
      </c>
      <c r="C7">
        <v>11</v>
      </c>
      <c r="D7">
        <v>0.95468096000000002</v>
      </c>
      <c r="E7">
        <v>1.532116E-2</v>
      </c>
      <c r="F7">
        <v>0.92464674000000002</v>
      </c>
      <c r="G7">
        <v>0.98471516999999997</v>
      </c>
      <c r="H7">
        <v>6865</v>
      </c>
      <c r="I7">
        <v>0</v>
      </c>
      <c r="J7" t="s">
        <v>11</v>
      </c>
      <c r="K7" t="s">
        <v>1214</v>
      </c>
      <c r="L7">
        <f>G7-D7</f>
        <v>3.003420999999995E-2</v>
      </c>
      <c r="P7" t="s">
        <v>1214</v>
      </c>
      <c r="Q7">
        <v>0.95468096000000002</v>
      </c>
      <c r="R7">
        <v>1.3100885</v>
      </c>
      <c r="S7">
        <v>0.95253726999999999</v>
      </c>
      <c r="U7">
        <v>1.0365785000000001</v>
      </c>
      <c r="V7">
        <v>0.94408859000000001</v>
      </c>
      <c r="Y7">
        <v>3.003420999999995E-2</v>
      </c>
      <c r="Z7">
        <v>8.1859899999999985E-2</v>
      </c>
      <c r="AA7">
        <v>4.689918000000004E-2</v>
      </c>
      <c r="AC7">
        <v>3.2397800000000032E-2</v>
      </c>
      <c r="AD7">
        <v>3.4312690000000035E-2</v>
      </c>
    </row>
    <row r="8" spans="2:31">
      <c r="B8" t="s">
        <v>577</v>
      </c>
      <c r="C8">
        <v>11</v>
      </c>
      <c r="D8">
        <v>0.95955020999999996</v>
      </c>
      <c r="E8">
        <v>1.681274E-2</v>
      </c>
      <c r="F8">
        <v>0.92659113999999998</v>
      </c>
      <c r="G8">
        <v>0.99250927</v>
      </c>
      <c r="H8">
        <v>5956</v>
      </c>
      <c r="I8">
        <v>0</v>
      </c>
      <c r="J8" t="s">
        <v>11</v>
      </c>
      <c r="K8" t="s">
        <v>1215</v>
      </c>
      <c r="L8">
        <f t="shared" ref="L8:L71" si="0">G8-D8</f>
        <v>3.295906000000004E-2</v>
      </c>
      <c r="P8" t="s">
        <v>1215</v>
      </c>
      <c r="Q8">
        <v>0.95955020999999996</v>
      </c>
      <c r="R8">
        <v>0.98672899000000003</v>
      </c>
      <c r="S8">
        <v>0.96138612000000001</v>
      </c>
      <c r="T8">
        <v>0.94397704999999998</v>
      </c>
      <c r="U8">
        <v>1.0428820000000001</v>
      </c>
      <c r="V8">
        <v>0.89415153999999997</v>
      </c>
      <c r="W8">
        <v>0.93577228000000001</v>
      </c>
      <c r="Y8">
        <v>3.295906000000004E-2</v>
      </c>
      <c r="Z8">
        <v>2.4553910000000068E-2</v>
      </c>
      <c r="AA8">
        <v>4.6861180000000058E-2</v>
      </c>
      <c r="AB8">
        <v>4.1993429999999998E-2</v>
      </c>
      <c r="AC8">
        <v>3.309059999999997E-2</v>
      </c>
      <c r="AD8">
        <v>3.0784360000000066E-2</v>
      </c>
      <c r="AE8">
        <v>2.7896640000000028E-2</v>
      </c>
    </row>
    <row r="9" spans="2:31">
      <c r="B9" t="s">
        <v>584</v>
      </c>
      <c r="C9">
        <v>11</v>
      </c>
      <c r="D9">
        <v>0.97190964999999996</v>
      </c>
      <c r="E9">
        <v>1.746325E-2</v>
      </c>
      <c r="F9">
        <v>0.93767506</v>
      </c>
      <c r="G9">
        <v>1.0061442</v>
      </c>
      <c r="H9">
        <v>5710</v>
      </c>
      <c r="I9">
        <v>0</v>
      </c>
      <c r="J9" t="s">
        <v>11</v>
      </c>
      <c r="K9" t="s">
        <v>1216</v>
      </c>
      <c r="L9">
        <f t="shared" si="0"/>
        <v>3.4234550000000086E-2</v>
      </c>
      <c r="P9" t="s">
        <v>1216</v>
      </c>
      <c r="Q9">
        <v>0.97190964999999996</v>
      </c>
      <c r="R9">
        <v>1.0073919</v>
      </c>
      <c r="S9">
        <v>0.96242707000000005</v>
      </c>
      <c r="T9">
        <v>0.92426423999999996</v>
      </c>
      <c r="U9">
        <v>0.98130468000000004</v>
      </c>
      <c r="V9">
        <v>0.96425901000000003</v>
      </c>
      <c r="W9">
        <v>0.93724993999999995</v>
      </c>
      <c r="Y9">
        <v>3.4234550000000086E-2</v>
      </c>
      <c r="Z9">
        <v>3.0321100000000101E-2</v>
      </c>
      <c r="AA9">
        <v>4.8803129999999917E-2</v>
      </c>
      <c r="AB9">
        <v>3.9433000000000051E-2</v>
      </c>
      <c r="AC9">
        <v>3.5854620000000059E-2</v>
      </c>
      <c r="AD9">
        <v>3.4315479999999954E-2</v>
      </c>
      <c r="AE9">
        <v>2.5465840000000073E-2</v>
      </c>
    </row>
    <row r="10" spans="2:31">
      <c r="B10" t="s">
        <v>591</v>
      </c>
      <c r="C10">
        <v>11</v>
      </c>
      <c r="D10">
        <v>0.96813653</v>
      </c>
      <c r="E10">
        <v>2.4874469999999999E-2</v>
      </c>
      <c r="F10">
        <v>0.91937325000000003</v>
      </c>
      <c r="G10">
        <v>1.0168998</v>
      </c>
      <c r="H10">
        <v>5782</v>
      </c>
      <c r="I10">
        <v>0</v>
      </c>
      <c r="J10" t="s">
        <v>11</v>
      </c>
      <c r="K10" t="s">
        <v>1217</v>
      </c>
      <c r="L10">
        <f t="shared" si="0"/>
        <v>4.8763270000000025E-2</v>
      </c>
      <c r="P10" t="s">
        <v>1217</v>
      </c>
      <c r="Q10">
        <v>0.96813653</v>
      </c>
      <c r="R10">
        <v>1.0362857999999999</v>
      </c>
      <c r="S10">
        <v>0.97646241</v>
      </c>
      <c r="T10">
        <v>0.93301586000000003</v>
      </c>
      <c r="U10">
        <v>1.0138739999999999</v>
      </c>
      <c r="V10">
        <v>0.95612629000000005</v>
      </c>
      <c r="W10">
        <v>0.93484387999999996</v>
      </c>
      <c r="Y10">
        <v>4.8763270000000025E-2</v>
      </c>
      <c r="Z10">
        <v>3.4311700000000167E-2</v>
      </c>
      <c r="AA10">
        <v>5.0261790000000084E-2</v>
      </c>
      <c r="AB10">
        <v>3.8200479999999981E-2</v>
      </c>
      <c r="AC10">
        <v>3.6404700000000068E-2</v>
      </c>
      <c r="AD10">
        <v>3.0676779999999959E-2</v>
      </c>
      <c r="AE10">
        <v>2.6899430000000057E-2</v>
      </c>
    </row>
    <row r="11" spans="2:31">
      <c r="B11" t="s">
        <v>598</v>
      </c>
      <c r="C11">
        <v>11</v>
      </c>
      <c r="D11">
        <v>0.98487022999999996</v>
      </c>
      <c r="E11">
        <v>1.835581E-2</v>
      </c>
      <c r="F11">
        <v>0.94888596000000003</v>
      </c>
      <c r="G11">
        <v>1.0208545</v>
      </c>
      <c r="H11">
        <v>5777</v>
      </c>
      <c r="I11">
        <v>0</v>
      </c>
      <c r="J11" t="s">
        <v>11</v>
      </c>
      <c r="K11" t="s">
        <v>1218</v>
      </c>
      <c r="L11">
        <f t="shared" si="0"/>
        <v>3.598427000000004E-2</v>
      </c>
      <c r="P11" t="s">
        <v>1218</v>
      </c>
      <c r="Q11">
        <v>0.98487022999999996</v>
      </c>
      <c r="R11">
        <v>1.0359582000000001</v>
      </c>
      <c r="S11">
        <v>0.98209838999999999</v>
      </c>
      <c r="T11">
        <v>0.92984211000000005</v>
      </c>
      <c r="U11">
        <v>1.0101665</v>
      </c>
      <c r="V11">
        <v>0.93733279000000003</v>
      </c>
      <c r="W11">
        <v>0.92412938</v>
      </c>
      <c r="Y11">
        <v>3.598427000000004E-2</v>
      </c>
      <c r="Z11">
        <v>2.8634199999999943E-2</v>
      </c>
      <c r="AA11">
        <v>5.0502309999999939E-2</v>
      </c>
      <c r="AB11">
        <v>4.0235989999999999E-2</v>
      </c>
      <c r="AC11">
        <v>5.4082799999999986E-2</v>
      </c>
      <c r="AD11">
        <v>2.9808819999999958E-2</v>
      </c>
      <c r="AE11">
        <v>2.7191179999999981E-2</v>
      </c>
    </row>
    <row r="12" spans="2:31">
      <c r="B12" t="s">
        <v>605</v>
      </c>
      <c r="C12">
        <v>11</v>
      </c>
      <c r="D12">
        <v>0.92442323999999998</v>
      </c>
      <c r="E12">
        <v>1.7698809999999999E-2</v>
      </c>
      <c r="F12">
        <v>0.88972704999999996</v>
      </c>
      <c r="G12">
        <v>0.95911941999999994</v>
      </c>
      <c r="H12">
        <v>5865</v>
      </c>
      <c r="I12">
        <v>0</v>
      </c>
      <c r="J12" t="s">
        <v>11</v>
      </c>
      <c r="K12" t="s">
        <v>1219</v>
      </c>
      <c r="L12">
        <f t="shared" si="0"/>
        <v>3.4696179999999965E-2</v>
      </c>
      <c r="P12" t="s">
        <v>1219</v>
      </c>
      <c r="Q12">
        <v>0.92442323999999998</v>
      </c>
      <c r="R12">
        <v>1.0153573</v>
      </c>
      <c r="S12">
        <v>0.97657828000000002</v>
      </c>
      <c r="T12">
        <v>0.93444536</v>
      </c>
      <c r="U12">
        <v>1.0062996</v>
      </c>
      <c r="V12">
        <v>0.94376568000000005</v>
      </c>
      <c r="W12">
        <v>0.94618385000000005</v>
      </c>
      <c r="Y12">
        <v>3.4696179999999965E-2</v>
      </c>
      <c r="Z12">
        <v>2.7048399999999972E-2</v>
      </c>
      <c r="AA12">
        <v>5.234751999999987E-2</v>
      </c>
      <c r="AB12">
        <v>3.3645950000000036E-2</v>
      </c>
      <c r="AC12">
        <v>3.9795100000000083E-2</v>
      </c>
      <c r="AD12">
        <v>3.8661459999999925E-2</v>
      </c>
      <c r="AE12">
        <v>2.5250609999999951E-2</v>
      </c>
    </row>
    <row r="13" spans="2:31">
      <c r="B13" t="s">
        <v>612</v>
      </c>
      <c r="C13">
        <v>11</v>
      </c>
      <c r="D13">
        <v>0.91029780999999999</v>
      </c>
      <c r="E13">
        <v>1.9565539999999999E-2</v>
      </c>
      <c r="F13">
        <v>0.87194212999999998</v>
      </c>
      <c r="G13">
        <v>0.94865348000000005</v>
      </c>
      <c r="H13">
        <v>5866</v>
      </c>
      <c r="I13">
        <v>0</v>
      </c>
      <c r="J13" t="s">
        <v>11</v>
      </c>
      <c r="K13" t="s">
        <v>1220</v>
      </c>
      <c r="L13">
        <f t="shared" si="0"/>
        <v>3.8355670000000064E-2</v>
      </c>
      <c r="P13" t="s">
        <v>1220</v>
      </c>
      <c r="Q13">
        <v>0.91029780999999999</v>
      </c>
      <c r="R13">
        <v>0.99390648999999998</v>
      </c>
      <c r="S13">
        <v>1.0267461</v>
      </c>
      <c r="T13">
        <v>0.93007830000000002</v>
      </c>
      <c r="U13">
        <v>0.96989583999999995</v>
      </c>
      <c r="V13">
        <v>0.95632088999999998</v>
      </c>
      <c r="W13">
        <v>0.97101731999999996</v>
      </c>
      <c r="Y13">
        <v>3.8355670000000064E-2</v>
      </c>
      <c r="Z13">
        <v>2.5832109999999964E-2</v>
      </c>
      <c r="AA13">
        <v>4.5393500000000087E-2</v>
      </c>
      <c r="AB13">
        <v>3.380753000000003E-2</v>
      </c>
      <c r="AC13">
        <v>3.7247360000000063E-2</v>
      </c>
      <c r="AD13">
        <v>3.0864160000000029E-2</v>
      </c>
      <c r="AE13">
        <v>2.8370580000000034E-2</v>
      </c>
    </row>
    <row r="14" spans="2:31">
      <c r="B14" t="s">
        <v>619</v>
      </c>
      <c r="C14">
        <v>11</v>
      </c>
      <c r="D14">
        <v>0.99970378000000004</v>
      </c>
      <c r="E14">
        <v>2.4313850000000001E-2</v>
      </c>
      <c r="F14">
        <v>0.95203850999999995</v>
      </c>
      <c r="G14">
        <v>1.047369</v>
      </c>
      <c r="H14">
        <v>5241</v>
      </c>
      <c r="I14">
        <v>0</v>
      </c>
      <c r="J14" t="s">
        <v>11</v>
      </c>
      <c r="K14" t="s">
        <v>1221</v>
      </c>
      <c r="L14">
        <f t="shared" si="0"/>
        <v>4.7665219999999953E-2</v>
      </c>
      <c r="P14" t="s">
        <v>1221</v>
      </c>
      <c r="Q14">
        <v>0.99970378000000004</v>
      </c>
      <c r="R14">
        <v>1.0007314</v>
      </c>
      <c r="S14">
        <v>1.0014738000000001</v>
      </c>
      <c r="T14">
        <v>0.93745940000000005</v>
      </c>
      <c r="U14">
        <v>0.99098602000000002</v>
      </c>
      <c r="V14">
        <v>0.93808729999999996</v>
      </c>
      <c r="W14">
        <v>0.94416708999999999</v>
      </c>
      <c r="Y14">
        <v>4.7665219999999953E-2</v>
      </c>
      <c r="Z14">
        <v>2.7534399999999959E-2</v>
      </c>
      <c r="AA14">
        <v>4.7247199999999934E-2</v>
      </c>
      <c r="AB14">
        <v>3.1008469999999955E-2</v>
      </c>
      <c r="AC14">
        <v>3.7902579999999908E-2</v>
      </c>
      <c r="AD14">
        <v>3.2660169999999988E-2</v>
      </c>
      <c r="AE14">
        <v>2.7081910000000042E-2</v>
      </c>
    </row>
    <row r="15" spans="2:31">
      <c r="B15" t="s">
        <v>626</v>
      </c>
      <c r="C15">
        <v>11</v>
      </c>
      <c r="D15">
        <v>0.99544197999999995</v>
      </c>
      <c r="E15">
        <v>2.8401840000000001E-2</v>
      </c>
      <c r="F15">
        <v>0.93976272000000005</v>
      </c>
      <c r="G15">
        <v>1.0511212000000001</v>
      </c>
      <c r="H15">
        <v>5315</v>
      </c>
      <c r="I15">
        <v>0</v>
      </c>
      <c r="J15" t="s">
        <v>11</v>
      </c>
      <c r="K15" t="s">
        <v>1222</v>
      </c>
      <c r="L15">
        <f t="shared" si="0"/>
        <v>5.567922000000014E-2</v>
      </c>
      <c r="P15" t="s">
        <v>1222</v>
      </c>
      <c r="Q15">
        <v>0.99544197999999995</v>
      </c>
      <c r="R15">
        <v>1.0160419999999999</v>
      </c>
      <c r="S15">
        <v>1.0101967999999999</v>
      </c>
      <c r="T15">
        <v>0.95849026000000004</v>
      </c>
      <c r="U15">
        <v>0.97329754999999996</v>
      </c>
      <c r="V15">
        <v>1.0026302</v>
      </c>
      <c r="W15">
        <v>0.94771952000000004</v>
      </c>
      <c r="Y15">
        <v>5.567922000000014E-2</v>
      </c>
      <c r="Z15">
        <v>2.8478500000000073E-2</v>
      </c>
      <c r="AA15">
        <v>4.9383500000000025E-2</v>
      </c>
      <c r="AB15">
        <v>3.1816899999999926E-2</v>
      </c>
      <c r="AC15">
        <v>3.4393549999999995E-2</v>
      </c>
      <c r="AD15">
        <v>3.3468000000000053E-2</v>
      </c>
      <c r="AE15">
        <v>2.8123169999999975E-2</v>
      </c>
    </row>
    <row r="16" spans="2:31">
      <c r="B16" t="s">
        <v>633</v>
      </c>
      <c r="C16">
        <v>11</v>
      </c>
      <c r="D16">
        <v>0.99341765000000004</v>
      </c>
      <c r="E16">
        <v>2.450921E-2</v>
      </c>
      <c r="F16">
        <v>0.94536973999999996</v>
      </c>
      <c r="G16">
        <v>1.0414656</v>
      </c>
      <c r="H16">
        <v>5418</v>
      </c>
      <c r="I16">
        <v>0</v>
      </c>
      <c r="J16" t="s">
        <v>11</v>
      </c>
      <c r="K16" t="s">
        <v>1223</v>
      </c>
      <c r="L16">
        <f t="shared" si="0"/>
        <v>4.804794999999995E-2</v>
      </c>
      <c r="P16" t="s">
        <v>1223</v>
      </c>
      <c r="Q16">
        <v>0.99341765000000004</v>
      </c>
      <c r="R16">
        <v>1.0004008</v>
      </c>
      <c r="S16">
        <v>1.0009811</v>
      </c>
      <c r="T16">
        <v>0.94566132999999997</v>
      </c>
      <c r="U16">
        <v>0.98476821999999997</v>
      </c>
      <c r="V16">
        <v>1.0094152000000001</v>
      </c>
      <c r="W16">
        <v>0.91750441999999999</v>
      </c>
      <c r="Y16">
        <v>4.804794999999995E-2</v>
      </c>
      <c r="Z16">
        <v>2.525400000000011E-2</v>
      </c>
      <c r="AA16">
        <v>4.7427600000000014E-2</v>
      </c>
      <c r="AB16">
        <v>3.3222379999999996E-2</v>
      </c>
      <c r="AC16">
        <v>3.3393080000000075E-2</v>
      </c>
      <c r="AD16">
        <v>3.4532099999999843E-2</v>
      </c>
      <c r="AE16">
        <v>2.9670520000000034E-2</v>
      </c>
    </row>
    <row r="17" spans="2:31">
      <c r="B17" t="s">
        <v>640</v>
      </c>
      <c r="C17">
        <v>11</v>
      </c>
      <c r="D17">
        <v>0.92958545999999997</v>
      </c>
      <c r="E17">
        <v>2.0345849999999999E-2</v>
      </c>
      <c r="F17">
        <v>0.88969993999999997</v>
      </c>
      <c r="G17">
        <v>0.96947099000000003</v>
      </c>
      <c r="H17">
        <v>5756</v>
      </c>
      <c r="I17">
        <v>0</v>
      </c>
      <c r="J17" t="s">
        <v>11</v>
      </c>
      <c r="K17" t="s">
        <v>1224</v>
      </c>
      <c r="L17">
        <f t="shared" si="0"/>
        <v>3.9885530000000058E-2</v>
      </c>
      <c r="P17" t="s">
        <v>1224</v>
      </c>
      <c r="Q17">
        <v>0.92958545999999997</v>
      </c>
      <c r="R17">
        <v>1.0098042</v>
      </c>
      <c r="T17">
        <v>0.95361664000000002</v>
      </c>
      <c r="U17">
        <v>0.98321930999999996</v>
      </c>
      <c r="V17">
        <v>1.0431718000000001</v>
      </c>
      <c r="W17">
        <v>0.92757232999999994</v>
      </c>
      <c r="Y17">
        <v>3.9885530000000058E-2</v>
      </c>
      <c r="Z17">
        <v>2.670170000000005E-2</v>
      </c>
      <c r="AB17">
        <v>3.804755999999998E-2</v>
      </c>
      <c r="AC17">
        <v>2.9271590000000014E-2</v>
      </c>
      <c r="AD17">
        <v>4.0231599999999812E-2</v>
      </c>
      <c r="AE17">
        <v>3.1058250000000065E-2</v>
      </c>
    </row>
    <row r="18" spans="2:31">
      <c r="B18" t="s">
        <v>647</v>
      </c>
      <c r="C18">
        <v>11</v>
      </c>
      <c r="D18">
        <v>0.95393517000000005</v>
      </c>
      <c r="E18">
        <v>2.313366E-2</v>
      </c>
      <c r="F18">
        <v>0.90858490999999997</v>
      </c>
      <c r="G18">
        <v>0.99928541999999998</v>
      </c>
      <c r="H18">
        <v>6024</v>
      </c>
      <c r="I18">
        <v>0</v>
      </c>
      <c r="J18" t="s">
        <v>11</v>
      </c>
      <c r="K18" t="s">
        <v>1225</v>
      </c>
      <c r="L18">
        <f t="shared" si="0"/>
        <v>4.5350249999999925E-2</v>
      </c>
      <c r="P18" t="s">
        <v>1225</v>
      </c>
      <c r="Q18">
        <v>0.95393517000000005</v>
      </c>
      <c r="R18">
        <v>0.99096046999999998</v>
      </c>
      <c r="T18">
        <v>0.95856891</v>
      </c>
      <c r="U18">
        <v>1.0199754999999999</v>
      </c>
      <c r="V18">
        <v>1.0245276999999999</v>
      </c>
      <c r="W18">
        <v>0.95572570999999995</v>
      </c>
      <c r="Y18">
        <v>4.5350249999999925E-2</v>
      </c>
      <c r="Z18">
        <v>2.5943729999999943E-2</v>
      </c>
      <c r="AB18">
        <v>4.2420189999999969E-2</v>
      </c>
      <c r="AC18">
        <v>3.675420000000007E-2</v>
      </c>
      <c r="AD18">
        <v>4.4402600000000181E-2</v>
      </c>
      <c r="AE18">
        <v>3.1878530000000072E-2</v>
      </c>
    </row>
    <row r="19" spans="2:31">
      <c r="B19" t="s">
        <v>654</v>
      </c>
      <c r="C19">
        <v>11</v>
      </c>
      <c r="D19">
        <v>0.90311357000000003</v>
      </c>
      <c r="E19">
        <v>3.8427009999999998E-2</v>
      </c>
      <c r="F19">
        <v>0.82778344999999998</v>
      </c>
      <c r="G19">
        <v>0.97844370000000003</v>
      </c>
      <c r="H19">
        <v>6262</v>
      </c>
      <c r="I19">
        <v>0</v>
      </c>
      <c r="J19" t="s">
        <v>11</v>
      </c>
      <c r="K19" t="s">
        <v>1226</v>
      </c>
      <c r="L19">
        <f t="shared" si="0"/>
        <v>7.5330129999999995E-2</v>
      </c>
      <c r="P19" t="s">
        <v>1226</v>
      </c>
      <c r="Q19">
        <v>0.90311357000000003</v>
      </c>
      <c r="R19">
        <v>1.0063386999999999</v>
      </c>
      <c r="T19">
        <v>0.97133818000000005</v>
      </c>
      <c r="U19">
        <v>1.0291433000000001</v>
      </c>
      <c r="V19">
        <v>0.99801234999999999</v>
      </c>
      <c r="W19">
        <v>0.96374771999999997</v>
      </c>
      <c r="Y19">
        <v>7.5330129999999995E-2</v>
      </c>
      <c r="Z19">
        <v>2.8318300000000018E-2</v>
      </c>
      <c r="AB19">
        <v>3.3534219999999948E-2</v>
      </c>
      <c r="AC19">
        <v>3.4227599999999914E-2</v>
      </c>
      <c r="AD19">
        <v>3.905084999999997E-2</v>
      </c>
      <c r="AE19">
        <v>2.9705140000000019E-2</v>
      </c>
    </row>
    <row r="20" spans="2:31">
      <c r="B20" t="s">
        <v>661</v>
      </c>
      <c r="C20">
        <v>11</v>
      </c>
      <c r="D20">
        <v>0.91483080000000006</v>
      </c>
      <c r="E20">
        <v>3.4040569999999999E-2</v>
      </c>
      <c r="F20">
        <v>0.84809882999999997</v>
      </c>
      <c r="G20">
        <v>0.98156277000000003</v>
      </c>
      <c r="H20">
        <v>5906</v>
      </c>
      <c r="I20">
        <v>0</v>
      </c>
      <c r="J20" t="s">
        <v>11</v>
      </c>
      <c r="K20" t="s">
        <v>1227</v>
      </c>
      <c r="L20">
        <f t="shared" si="0"/>
        <v>6.6731969999999974E-2</v>
      </c>
      <c r="P20" t="s">
        <v>1227</v>
      </c>
      <c r="Q20">
        <v>0.91483080000000006</v>
      </c>
      <c r="R20">
        <v>1.0018357</v>
      </c>
      <c r="T20">
        <v>0.95838524999999997</v>
      </c>
      <c r="U20">
        <v>1.0094002</v>
      </c>
      <c r="V20">
        <v>0.98522233999999997</v>
      </c>
      <c r="W20">
        <v>0.96944406999999999</v>
      </c>
      <c r="Y20">
        <v>6.6731969999999974E-2</v>
      </c>
      <c r="Z20">
        <v>2.8454299999999932E-2</v>
      </c>
      <c r="AB20">
        <v>3.5834050000000062E-2</v>
      </c>
      <c r="AC20">
        <v>3.5503199999999957E-2</v>
      </c>
      <c r="AD20">
        <v>3.4068060000000067E-2</v>
      </c>
      <c r="AE20">
        <v>3.0093990000000015E-2</v>
      </c>
    </row>
    <row r="21" spans="2:31">
      <c r="B21" t="s">
        <v>668</v>
      </c>
      <c r="C21">
        <v>11</v>
      </c>
      <c r="D21">
        <v>1.3100885</v>
      </c>
      <c r="E21">
        <v>4.1761489999999998E-2</v>
      </c>
      <c r="F21">
        <v>1.2282286</v>
      </c>
      <c r="G21">
        <v>1.3919484</v>
      </c>
      <c r="H21">
        <v>11199</v>
      </c>
      <c r="I21">
        <v>0</v>
      </c>
      <c r="J21" t="s">
        <v>208</v>
      </c>
      <c r="K21" t="s">
        <v>1214</v>
      </c>
      <c r="L21">
        <f t="shared" si="0"/>
        <v>8.1859899999999985E-2</v>
      </c>
    </row>
    <row r="22" spans="2:31">
      <c r="B22" t="s">
        <v>675</v>
      </c>
      <c r="C22">
        <v>11</v>
      </c>
      <c r="D22">
        <v>0.98672899000000003</v>
      </c>
      <c r="E22">
        <v>1.252638E-2</v>
      </c>
      <c r="F22">
        <v>0.96217509000000001</v>
      </c>
      <c r="G22">
        <v>1.0112829000000001</v>
      </c>
      <c r="H22">
        <v>11228</v>
      </c>
      <c r="I22">
        <v>0</v>
      </c>
      <c r="J22" t="s">
        <v>208</v>
      </c>
      <c r="K22" t="s">
        <v>1215</v>
      </c>
      <c r="L22">
        <f t="shared" si="0"/>
        <v>2.4553910000000068E-2</v>
      </c>
      <c r="O22" t="s">
        <v>1245</v>
      </c>
      <c r="Y22" t="s">
        <v>1229</v>
      </c>
    </row>
    <row r="23" spans="2:31">
      <c r="B23" t="s">
        <v>682</v>
      </c>
      <c r="C23">
        <v>11</v>
      </c>
      <c r="D23">
        <v>1.0073919</v>
      </c>
      <c r="E23">
        <v>1.546849E-2</v>
      </c>
      <c r="F23">
        <v>0.97707087999999997</v>
      </c>
      <c r="G23">
        <v>1.0377130000000001</v>
      </c>
      <c r="H23">
        <v>10867</v>
      </c>
      <c r="I23">
        <v>0</v>
      </c>
      <c r="J23" t="s">
        <v>208</v>
      </c>
      <c r="K23" t="s">
        <v>1216</v>
      </c>
      <c r="L23">
        <f t="shared" si="0"/>
        <v>3.0321100000000101E-2</v>
      </c>
      <c r="Q23" t="s">
        <v>11</v>
      </c>
      <c r="R23" t="s">
        <v>208</v>
      </c>
      <c r="S23" t="s">
        <v>36</v>
      </c>
      <c r="T23" t="s">
        <v>160</v>
      </c>
      <c r="U23" t="s">
        <v>0</v>
      </c>
      <c r="V23" t="s">
        <v>71</v>
      </c>
      <c r="W23" t="s">
        <v>15</v>
      </c>
      <c r="Y23" t="s">
        <v>11</v>
      </c>
      <c r="Z23" t="s">
        <v>208</v>
      </c>
      <c r="AA23" t="s">
        <v>36</v>
      </c>
      <c r="AB23" t="s">
        <v>160</v>
      </c>
      <c r="AC23" t="s">
        <v>0</v>
      </c>
      <c r="AD23" t="s">
        <v>71</v>
      </c>
      <c r="AE23" t="s">
        <v>15</v>
      </c>
    </row>
    <row r="24" spans="2:31">
      <c r="B24" t="s">
        <v>689</v>
      </c>
      <c r="C24">
        <v>11</v>
      </c>
      <c r="D24">
        <v>1.0362857999999999</v>
      </c>
      <c r="E24">
        <v>1.7504289999999999E-2</v>
      </c>
      <c r="F24">
        <v>1.0019741</v>
      </c>
      <c r="G24">
        <v>1.0705975000000001</v>
      </c>
      <c r="H24">
        <v>10623</v>
      </c>
      <c r="I24">
        <v>0</v>
      </c>
      <c r="J24" t="s">
        <v>208</v>
      </c>
      <c r="K24" t="s">
        <v>1217</v>
      </c>
      <c r="L24">
        <f t="shared" si="0"/>
        <v>3.4311700000000167E-2</v>
      </c>
      <c r="P24" t="s">
        <v>1214</v>
      </c>
      <c r="Q24">
        <f>Q7*100</f>
        <v>95.468096000000003</v>
      </c>
      <c r="R24">
        <f t="shared" ref="R24:AD24" si="1">R7*100</f>
        <v>131.00885</v>
      </c>
      <c r="S24">
        <f t="shared" si="1"/>
        <v>95.253726999999998</v>
      </c>
      <c r="U24">
        <f t="shared" si="1"/>
        <v>103.65785000000001</v>
      </c>
      <c r="V24">
        <f t="shared" si="1"/>
        <v>94.408859000000007</v>
      </c>
      <c r="Y24">
        <f t="shared" si="1"/>
        <v>3.003420999999995</v>
      </c>
      <c r="Z24">
        <f t="shared" si="1"/>
        <v>8.1859899999999985</v>
      </c>
      <c r="AA24">
        <f t="shared" si="1"/>
        <v>4.689918000000004</v>
      </c>
      <c r="AC24">
        <f t="shared" si="1"/>
        <v>3.2397800000000032</v>
      </c>
      <c r="AD24">
        <f t="shared" si="1"/>
        <v>3.4312690000000035</v>
      </c>
    </row>
    <row r="25" spans="2:31">
      <c r="B25" t="s">
        <v>696</v>
      </c>
      <c r="C25">
        <v>11</v>
      </c>
      <c r="D25">
        <v>1.0359582000000001</v>
      </c>
      <c r="E25">
        <v>1.460786E-2</v>
      </c>
      <c r="F25">
        <v>1.0073240000000001</v>
      </c>
      <c r="G25">
        <v>1.0645924</v>
      </c>
      <c r="H25">
        <v>10471</v>
      </c>
      <c r="I25">
        <v>0</v>
      </c>
      <c r="J25" t="s">
        <v>208</v>
      </c>
      <c r="K25" t="s">
        <v>1218</v>
      </c>
      <c r="L25">
        <f t="shared" si="0"/>
        <v>2.8634199999999943E-2</v>
      </c>
      <c r="P25" t="s">
        <v>1215</v>
      </c>
      <c r="Q25">
        <f t="shared" ref="Q25:AE37" si="2">Q8*100</f>
        <v>95.955021000000002</v>
      </c>
      <c r="R25">
        <f t="shared" si="2"/>
        <v>98.672899000000001</v>
      </c>
      <c r="S25">
        <f t="shared" si="2"/>
        <v>96.138611999999995</v>
      </c>
      <c r="T25">
        <f t="shared" si="2"/>
        <v>94.397705000000002</v>
      </c>
      <c r="U25">
        <f t="shared" si="2"/>
        <v>104.2882</v>
      </c>
      <c r="V25">
        <f t="shared" si="2"/>
        <v>89.415154000000001</v>
      </c>
      <c r="W25">
        <f t="shared" si="2"/>
        <v>93.577228000000005</v>
      </c>
      <c r="Y25">
        <f t="shared" si="2"/>
        <v>3.295906000000004</v>
      </c>
      <c r="Z25">
        <f t="shared" si="2"/>
        <v>2.4553910000000068</v>
      </c>
      <c r="AA25">
        <f t="shared" si="2"/>
        <v>4.6861180000000058</v>
      </c>
      <c r="AB25">
        <f t="shared" si="2"/>
        <v>4.1993429999999998</v>
      </c>
      <c r="AC25">
        <f t="shared" si="2"/>
        <v>3.309059999999997</v>
      </c>
      <c r="AD25">
        <f t="shared" si="2"/>
        <v>3.0784360000000066</v>
      </c>
      <c r="AE25">
        <f t="shared" si="2"/>
        <v>2.7896640000000028</v>
      </c>
    </row>
    <row r="26" spans="2:31">
      <c r="B26" t="s">
        <v>703</v>
      </c>
      <c r="C26">
        <v>11</v>
      </c>
      <c r="D26">
        <v>1.0153573</v>
      </c>
      <c r="E26">
        <v>1.379882E-2</v>
      </c>
      <c r="F26">
        <v>0.98830883999999997</v>
      </c>
      <c r="G26">
        <v>1.0424057</v>
      </c>
      <c r="H26">
        <v>10136</v>
      </c>
      <c r="I26">
        <v>0</v>
      </c>
      <c r="J26" t="s">
        <v>208</v>
      </c>
      <c r="K26" t="s">
        <v>1219</v>
      </c>
      <c r="L26">
        <f t="shared" si="0"/>
        <v>2.7048399999999972E-2</v>
      </c>
      <c r="P26" t="s">
        <v>1216</v>
      </c>
      <c r="Q26">
        <f t="shared" si="2"/>
        <v>97.190964999999991</v>
      </c>
      <c r="R26">
        <f t="shared" si="2"/>
        <v>100.73919000000001</v>
      </c>
      <c r="S26">
        <f t="shared" si="2"/>
        <v>96.24270700000001</v>
      </c>
      <c r="T26">
        <f t="shared" si="2"/>
        <v>92.426423999999997</v>
      </c>
      <c r="U26">
        <f t="shared" si="2"/>
        <v>98.130468000000008</v>
      </c>
      <c r="V26">
        <f t="shared" si="2"/>
        <v>96.425900999999996</v>
      </c>
      <c r="W26">
        <f t="shared" si="2"/>
        <v>93.724993999999995</v>
      </c>
      <c r="Y26">
        <f t="shared" si="2"/>
        <v>3.4234550000000086</v>
      </c>
      <c r="Z26">
        <f t="shared" si="2"/>
        <v>3.0321100000000101</v>
      </c>
      <c r="AA26">
        <f t="shared" si="2"/>
        <v>4.8803129999999921</v>
      </c>
      <c r="AB26">
        <f t="shared" si="2"/>
        <v>3.9433000000000051</v>
      </c>
      <c r="AC26">
        <f t="shared" si="2"/>
        <v>3.5854620000000059</v>
      </c>
      <c r="AD26">
        <f t="shared" si="2"/>
        <v>3.4315479999999954</v>
      </c>
      <c r="AE26">
        <f t="shared" si="2"/>
        <v>2.5465840000000073</v>
      </c>
    </row>
    <row r="27" spans="2:31">
      <c r="B27" t="s">
        <v>710</v>
      </c>
      <c r="C27">
        <v>11</v>
      </c>
      <c r="D27">
        <v>0.99390648999999998</v>
      </c>
      <c r="E27">
        <v>1.317845E-2</v>
      </c>
      <c r="F27">
        <v>0.96807434999999997</v>
      </c>
      <c r="G27">
        <v>1.0197385999999999</v>
      </c>
      <c r="H27">
        <v>10988</v>
      </c>
      <c r="I27">
        <v>0</v>
      </c>
      <c r="J27" t="s">
        <v>208</v>
      </c>
      <c r="K27" t="s">
        <v>1220</v>
      </c>
      <c r="L27">
        <f t="shared" si="0"/>
        <v>2.5832109999999964E-2</v>
      </c>
      <c r="P27" t="s">
        <v>1217</v>
      </c>
      <c r="Q27">
        <f t="shared" si="2"/>
        <v>96.813653000000002</v>
      </c>
      <c r="R27">
        <f t="shared" si="2"/>
        <v>103.62858</v>
      </c>
      <c r="S27">
        <f t="shared" si="2"/>
        <v>97.646241000000003</v>
      </c>
      <c r="T27">
        <f t="shared" si="2"/>
        <v>93.301586</v>
      </c>
      <c r="U27">
        <f t="shared" si="2"/>
        <v>101.3874</v>
      </c>
      <c r="V27">
        <f t="shared" si="2"/>
        <v>95.612628999999998</v>
      </c>
      <c r="W27">
        <f t="shared" si="2"/>
        <v>93.484387999999996</v>
      </c>
      <c r="Y27">
        <f t="shared" si="2"/>
        <v>4.8763270000000025</v>
      </c>
      <c r="Z27">
        <f t="shared" si="2"/>
        <v>3.4311700000000167</v>
      </c>
      <c r="AA27">
        <f t="shared" si="2"/>
        <v>5.0261790000000079</v>
      </c>
      <c r="AB27">
        <f t="shared" si="2"/>
        <v>3.8200479999999981</v>
      </c>
      <c r="AC27">
        <f t="shared" si="2"/>
        <v>3.6404700000000068</v>
      </c>
      <c r="AD27">
        <f t="shared" si="2"/>
        <v>3.0676779999999959</v>
      </c>
      <c r="AE27">
        <f t="shared" si="2"/>
        <v>2.6899430000000057</v>
      </c>
    </row>
    <row r="28" spans="2:31">
      <c r="B28" t="s">
        <v>717</v>
      </c>
      <c r="C28">
        <v>11</v>
      </c>
      <c r="D28">
        <v>1.0007314</v>
      </c>
      <c r="E28">
        <v>1.4046609999999999E-2</v>
      </c>
      <c r="F28">
        <v>0.97319696</v>
      </c>
      <c r="G28">
        <v>1.0282658</v>
      </c>
      <c r="H28">
        <v>9350</v>
      </c>
      <c r="I28">
        <v>0</v>
      </c>
      <c r="J28" t="s">
        <v>208</v>
      </c>
      <c r="K28" t="s">
        <v>1221</v>
      </c>
      <c r="L28">
        <f t="shared" si="0"/>
        <v>2.7534399999999959E-2</v>
      </c>
      <c r="P28" t="s">
        <v>1218</v>
      </c>
      <c r="Q28">
        <f t="shared" si="2"/>
        <v>98.487022999999994</v>
      </c>
      <c r="R28">
        <f t="shared" si="2"/>
        <v>103.59582</v>
      </c>
      <c r="S28">
        <f t="shared" si="2"/>
        <v>98.209839000000002</v>
      </c>
      <c r="T28">
        <f t="shared" si="2"/>
        <v>92.984211000000002</v>
      </c>
      <c r="U28">
        <f t="shared" si="2"/>
        <v>101.01665</v>
      </c>
      <c r="V28">
        <f t="shared" si="2"/>
        <v>93.733278999999996</v>
      </c>
      <c r="W28">
        <f t="shared" si="2"/>
        <v>92.412937999999997</v>
      </c>
      <c r="Y28">
        <f t="shared" si="2"/>
        <v>3.598427000000004</v>
      </c>
      <c r="Z28">
        <f t="shared" si="2"/>
        <v>2.8634199999999943</v>
      </c>
      <c r="AA28">
        <f t="shared" si="2"/>
        <v>5.0502309999999939</v>
      </c>
      <c r="AB28">
        <f t="shared" si="2"/>
        <v>4.0235989999999999</v>
      </c>
      <c r="AC28">
        <f t="shared" si="2"/>
        <v>5.4082799999999986</v>
      </c>
      <c r="AD28">
        <f t="shared" si="2"/>
        <v>2.9808819999999958</v>
      </c>
      <c r="AE28">
        <f t="shared" si="2"/>
        <v>2.7191179999999981</v>
      </c>
    </row>
    <row r="29" spans="2:31">
      <c r="B29" t="s">
        <v>724</v>
      </c>
      <c r="C29">
        <v>11</v>
      </c>
      <c r="D29">
        <v>1.0160419999999999</v>
      </c>
      <c r="E29">
        <v>1.452841E-2</v>
      </c>
      <c r="F29">
        <v>0.98756345999999995</v>
      </c>
      <c r="G29">
        <v>1.0445205</v>
      </c>
      <c r="H29">
        <v>10306</v>
      </c>
      <c r="I29">
        <v>0</v>
      </c>
      <c r="J29" t="s">
        <v>208</v>
      </c>
      <c r="K29" t="s">
        <v>1222</v>
      </c>
      <c r="L29">
        <f t="shared" si="0"/>
        <v>2.8478500000000073E-2</v>
      </c>
      <c r="P29" t="s">
        <v>1219</v>
      </c>
      <c r="Q29">
        <f t="shared" si="2"/>
        <v>92.442323999999999</v>
      </c>
      <c r="R29">
        <f t="shared" si="2"/>
        <v>101.53573</v>
      </c>
      <c r="S29">
        <f t="shared" si="2"/>
        <v>97.657827999999995</v>
      </c>
      <c r="T29">
        <f t="shared" si="2"/>
        <v>93.444535999999999</v>
      </c>
      <c r="U29">
        <f t="shared" si="2"/>
        <v>100.62996</v>
      </c>
      <c r="V29">
        <f t="shared" si="2"/>
        <v>94.376568000000006</v>
      </c>
      <c r="W29">
        <f t="shared" si="2"/>
        <v>94.618385000000004</v>
      </c>
      <c r="Y29">
        <f t="shared" si="2"/>
        <v>3.4696179999999965</v>
      </c>
      <c r="Z29">
        <f t="shared" si="2"/>
        <v>2.7048399999999972</v>
      </c>
      <c r="AA29">
        <f t="shared" si="2"/>
        <v>5.234751999999987</v>
      </c>
      <c r="AB29">
        <f t="shared" si="2"/>
        <v>3.3645950000000036</v>
      </c>
      <c r="AC29">
        <f t="shared" si="2"/>
        <v>3.9795100000000083</v>
      </c>
      <c r="AD29">
        <f t="shared" si="2"/>
        <v>3.8661459999999925</v>
      </c>
      <c r="AE29">
        <f t="shared" si="2"/>
        <v>2.5250609999999951</v>
      </c>
    </row>
    <row r="30" spans="2:31">
      <c r="B30" t="s">
        <v>731</v>
      </c>
      <c r="C30">
        <v>11</v>
      </c>
      <c r="D30">
        <v>1.0004008</v>
      </c>
      <c r="E30">
        <v>1.288356E-2</v>
      </c>
      <c r="F30">
        <v>0.97514681000000003</v>
      </c>
      <c r="G30">
        <v>1.0256548000000001</v>
      </c>
      <c r="H30">
        <v>11369</v>
      </c>
      <c r="I30">
        <v>0</v>
      </c>
      <c r="J30" t="s">
        <v>208</v>
      </c>
      <c r="K30" t="s">
        <v>1223</v>
      </c>
      <c r="L30">
        <f t="shared" si="0"/>
        <v>2.525400000000011E-2</v>
      </c>
      <c r="P30" t="s">
        <v>1220</v>
      </c>
      <c r="Q30">
        <f t="shared" si="2"/>
        <v>91.029781</v>
      </c>
      <c r="R30">
        <f t="shared" si="2"/>
        <v>99.390648999999996</v>
      </c>
      <c r="S30">
        <f t="shared" si="2"/>
        <v>102.67461</v>
      </c>
      <c r="T30">
        <f t="shared" si="2"/>
        <v>93.007829999999998</v>
      </c>
      <c r="U30">
        <f t="shared" si="2"/>
        <v>96.989583999999994</v>
      </c>
      <c r="V30">
        <f t="shared" si="2"/>
        <v>95.632088999999993</v>
      </c>
      <c r="W30">
        <f t="shared" si="2"/>
        <v>97.101731999999998</v>
      </c>
      <c r="Y30">
        <f t="shared" si="2"/>
        <v>3.8355670000000064</v>
      </c>
      <c r="Z30">
        <f t="shared" si="2"/>
        <v>2.5832109999999964</v>
      </c>
      <c r="AA30">
        <f t="shared" si="2"/>
        <v>4.5393500000000087</v>
      </c>
      <c r="AB30">
        <f t="shared" si="2"/>
        <v>3.380753000000003</v>
      </c>
      <c r="AC30">
        <f t="shared" si="2"/>
        <v>3.7247360000000063</v>
      </c>
      <c r="AD30">
        <f t="shared" si="2"/>
        <v>3.0864160000000029</v>
      </c>
      <c r="AE30">
        <f t="shared" si="2"/>
        <v>2.8370580000000034</v>
      </c>
    </row>
    <row r="31" spans="2:31">
      <c r="B31" t="s">
        <v>738</v>
      </c>
      <c r="C31">
        <v>11</v>
      </c>
      <c r="D31">
        <v>1.0098042</v>
      </c>
      <c r="E31">
        <v>1.362207E-2</v>
      </c>
      <c r="F31">
        <v>0.98310249999999999</v>
      </c>
      <c r="G31">
        <v>1.0365059000000001</v>
      </c>
      <c r="H31">
        <v>11029</v>
      </c>
      <c r="I31">
        <v>0</v>
      </c>
      <c r="J31" t="s">
        <v>208</v>
      </c>
      <c r="K31" t="s">
        <v>1224</v>
      </c>
      <c r="L31">
        <f t="shared" si="0"/>
        <v>2.670170000000005E-2</v>
      </c>
      <c r="P31" t="s">
        <v>1221</v>
      </c>
      <c r="Q31">
        <f t="shared" si="2"/>
        <v>99.970378000000011</v>
      </c>
      <c r="R31">
        <f t="shared" si="2"/>
        <v>100.07314000000001</v>
      </c>
      <c r="S31">
        <f t="shared" si="2"/>
        <v>100.14738000000001</v>
      </c>
      <c r="T31">
        <f t="shared" si="2"/>
        <v>93.745940000000004</v>
      </c>
      <c r="U31">
        <f t="shared" si="2"/>
        <v>99.098602</v>
      </c>
      <c r="V31">
        <f t="shared" si="2"/>
        <v>93.808729999999997</v>
      </c>
      <c r="W31">
        <f t="shared" si="2"/>
        <v>94.416708999999997</v>
      </c>
      <c r="Y31">
        <f t="shared" si="2"/>
        <v>4.7665219999999948</v>
      </c>
      <c r="Z31">
        <f t="shared" si="2"/>
        <v>2.7534399999999959</v>
      </c>
      <c r="AA31">
        <f t="shared" si="2"/>
        <v>4.7247199999999934</v>
      </c>
      <c r="AB31">
        <f t="shared" si="2"/>
        <v>3.1008469999999955</v>
      </c>
      <c r="AC31">
        <f t="shared" si="2"/>
        <v>3.7902579999999908</v>
      </c>
      <c r="AD31">
        <f t="shared" si="2"/>
        <v>3.2660169999999988</v>
      </c>
      <c r="AE31">
        <f t="shared" si="2"/>
        <v>2.7081910000000042</v>
      </c>
    </row>
    <row r="32" spans="2:31">
      <c r="B32" t="s">
        <v>745</v>
      </c>
      <c r="C32">
        <v>11</v>
      </c>
      <c r="D32">
        <v>0.99096046999999998</v>
      </c>
      <c r="E32">
        <v>1.323534E-2</v>
      </c>
      <c r="F32">
        <v>0.96501674999999998</v>
      </c>
      <c r="G32">
        <v>1.0169041999999999</v>
      </c>
      <c r="H32">
        <v>10725</v>
      </c>
      <c r="I32">
        <v>0</v>
      </c>
      <c r="J32" t="s">
        <v>208</v>
      </c>
      <c r="K32" t="s">
        <v>1225</v>
      </c>
      <c r="L32">
        <f t="shared" si="0"/>
        <v>2.5943729999999943E-2</v>
      </c>
      <c r="P32" t="s">
        <v>1222</v>
      </c>
      <c r="Q32">
        <f t="shared" si="2"/>
        <v>99.544197999999994</v>
      </c>
      <c r="R32">
        <f t="shared" si="2"/>
        <v>101.60419999999999</v>
      </c>
      <c r="S32">
        <f t="shared" si="2"/>
        <v>101.01967999999999</v>
      </c>
      <c r="T32">
        <f t="shared" si="2"/>
        <v>95.849026000000009</v>
      </c>
      <c r="U32">
        <f t="shared" si="2"/>
        <v>97.329754999999992</v>
      </c>
      <c r="V32">
        <f t="shared" si="2"/>
        <v>100.26302</v>
      </c>
      <c r="W32">
        <f t="shared" si="2"/>
        <v>94.771951999999999</v>
      </c>
      <c r="Y32">
        <f t="shared" si="2"/>
        <v>5.5679220000000136</v>
      </c>
      <c r="Z32">
        <f t="shared" si="2"/>
        <v>2.8478500000000073</v>
      </c>
      <c r="AA32">
        <f t="shared" si="2"/>
        <v>4.9383500000000025</v>
      </c>
      <c r="AB32">
        <f t="shared" si="2"/>
        <v>3.1816899999999926</v>
      </c>
      <c r="AC32">
        <f t="shared" si="2"/>
        <v>3.4393549999999995</v>
      </c>
      <c r="AD32">
        <f t="shared" si="2"/>
        <v>3.3468000000000053</v>
      </c>
      <c r="AE32">
        <f t="shared" si="2"/>
        <v>2.8123169999999975</v>
      </c>
    </row>
    <row r="33" spans="2:31">
      <c r="B33" t="s">
        <v>752</v>
      </c>
      <c r="C33">
        <v>11</v>
      </c>
      <c r="D33">
        <v>1.0063386999999999</v>
      </c>
      <c r="E33">
        <v>1.444673E-2</v>
      </c>
      <c r="F33">
        <v>0.97802043999999999</v>
      </c>
      <c r="G33">
        <v>1.0346569999999999</v>
      </c>
      <c r="H33">
        <v>10619</v>
      </c>
      <c r="I33">
        <v>0</v>
      </c>
      <c r="J33" t="s">
        <v>208</v>
      </c>
      <c r="K33" t="s">
        <v>1226</v>
      </c>
      <c r="L33">
        <f t="shared" si="0"/>
        <v>2.8318300000000018E-2</v>
      </c>
      <c r="P33" t="s">
        <v>1223</v>
      </c>
      <c r="Q33">
        <f t="shared" si="2"/>
        <v>99.341765000000009</v>
      </c>
      <c r="R33">
        <f t="shared" si="2"/>
        <v>100.04008</v>
      </c>
      <c r="S33">
        <f t="shared" si="2"/>
        <v>100.09810999999999</v>
      </c>
      <c r="T33">
        <f t="shared" si="2"/>
        <v>94.566132999999994</v>
      </c>
      <c r="U33">
        <f t="shared" si="2"/>
        <v>98.476821999999999</v>
      </c>
      <c r="V33">
        <f t="shared" si="2"/>
        <v>100.94152000000001</v>
      </c>
      <c r="W33">
        <f t="shared" si="2"/>
        <v>91.750441999999993</v>
      </c>
      <c r="Y33">
        <f t="shared" si="2"/>
        <v>4.804794999999995</v>
      </c>
      <c r="Z33">
        <f t="shared" si="2"/>
        <v>2.525400000000011</v>
      </c>
      <c r="AA33">
        <f t="shared" si="2"/>
        <v>4.7427600000000014</v>
      </c>
      <c r="AB33">
        <f t="shared" si="2"/>
        <v>3.3222379999999996</v>
      </c>
      <c r="AC33">
        <f t="shared" si="2"/>
        <v>3.3393080000000075</v>
      </c>
      <c r="AD33">
        <f t="shared" si="2"/>
        <v>3.4532099999999843</v>
      </c>
      <c r="AE33">
        <f t="shared" si="2"/>
        <v>2.9670520000000034</v>
      </c>
    </row>
    <row r="34" spans="2:31">
      <c r="B34" t="s">
        <v>759</v>
      </c>
      <c r="C34">
        <v>11</v>
      </c>
      <c r="D34">
        <v>1.0018357</v>
      </c>
      <c r="E34">
        <v>1.4516060000000001E-2</v>
      </c>
      <c r="F34">
        <v>0.97338139000000001</v>
      </c>
      <c r="G34">
        <v>1.0302899999999999</v>
      </c>
      <c r="H34">
        <v>10209</v>
      </c>
      <c r="I34">
        <v>0</v>
      </c>
      <c r="J34" t="s">
        <v>208</v>
      </c>
      <c r="K34" t="s">
        <v>1227</v>
      </c>
      <c r="L34">
        <f t="shared" si="0"/>
        <v>2.8454299999999932E-2</v>
      </c>
      <c r="P34" t="s">
        <v>1224</v>
      </c>
      <c r="Q34">
        <f t="shared" si="2"/>
        <v>92.958545999999998</v>
      </c>
      <c r="R34">
        <f t="shared" si="2"/>
        <v>100.98042000000001</v>
      </c>
      <c r="T34">
        <f t="shared" si="2"/>
        <v>95.361664000000005</v>
      </c>
      <c r="U34">
        <f t="shared" si="2"/>
        <v>98.321930999999992</v>
      </c>
      <c r="V34">
        <f t="shared" si="2"/>
        <v>104.31718000000001</v>
      </c>
      <c r="W34">
        <f t="shared" si="2"/>
        <v>92.757232999999999</v>
      </c>
      <c r="Y34">
        <f t="shared" si="2"/>
        <v>3.9885530000000058</v>
      </c>
      <c r="Z34">
        <f t="shared" si="2"/>
        <v>2.670170000000005</v>
      </c>
      <c r="AB34">
        <f t="shared" si="2"/>
        <v>3.804755999999998</v>
      </c>
      <c r="AC34">
        <f t="shared" si="2"/>
        <v>2.9271590000000014</v>
      </c>
      <c r="AD34">
        <f t="shared" si="2"/>
        <v>4.0231599999999812</v>
      </c>
      <c r="AE34">
        <f t="shared" si="2"/>
        <v>3.1058250000000065</v>
      </c>
    </row>
    <row r="35" spans="2:31">
      <c r="B35" t="s">
        <v>766</v>
      </c>
      <c r="C35">
        <v>11</v>
      </c>
      <c r="D35">
        <v>0.95253726999999999</v>
      </c>
      <c r="E35">
        <v>2.3918539999999999E-2</v>
      </c>
      <c r="F35">
        <v>0.90563808000000001</v>
      </c>
      <c r="G35">
        <v>0.99943645000000003</v>
      </c>
      <c r="H35">
        <v>2881</v>
      </c>
      <c r="I35">
        <v>0</v>
      </c>
      <c r="J35" t="s">
        <v>36</v>
      </c>
      <c r="K35" t="s">
        <v>1214</v>
      </c>
      <c r="L35">
        <f t="shared" si="0"/>
        <v>4.689918000000004E-2</v>
      </c>
      <c r="P35" t="s">
        <v>1225</v>
      </c>
      <c r="Q35">
        <f t="shared" si="2"/>
        <v>95.393517000000003</v>
      </c>
      <c r="R35">
        <f t="shared" si="2"/>
        <v>99.096046999999999</v>
      </c>
      <c r="T35">
        <f t="shared" si="2"/>
        <v>95.856891000000005</v>
      </c>
      <c r="U35">
        <f t="shared" si="2"/>
        <v>101.99754999999999</v>
      </c>
      <c r="V35">
        <f t="shared" si="2"/>
        <v>102.45276999999999</v>
      </c>
      <c r="W35">
        <f t="shared" si="2"/>
        <v>95.572570999999996</v>
      </c>
      <c r="Y35">
        <f t="shared" si="2"/>
        <v>4.5350249999999921</v>
      </c>
      <c r="Z35">
        <f t="shared" si="2"/>
        <v>2.5943729999999943</v>
      </c>
      <c r="AB35">
        <f t="shared" si="2"/>
        <v>4.2420189999999973</v>
      </c>
      <c r="AC35">
        <f t="shared" si="2"/>
        <v>3.675420000000007</v>
      </c>
      <c r="AD35">
        <f t="shared" si="2"/>
        <v>4.4402600000000181</v>
      </c>
      <c r="AE35">
        <f t="shared" si="2"/>
        <v>3.1878530000000072</v>
      </c>
    </row>
    <row r="36" spans="2:31">
      <c r="B36" t="s">
        <v>773</v>
      </c>
      <c r="C36">
        <v>11</v>
      </c>
      <c r="D36">
        <v>0.96138612000000001</v>
      </c>
      <c r="E36">
        <v>2.3899340000000002E-2</v>
      </c>
      <c r="F36">
        <v>0.91452489000000003</v>
      </c>
      <c r="G36">
        <v>1.0082473000000001</v>
      </c>
      <c r="H36">
        <v>2927</v>
      </c>
      <c r="I36">
        <v>0</v>
      </c>
      <c r="J36" t="s">
        <v>36</v>
      </c>
      <c r="K36" t="s">
        <v>1215</v>
      </c>
      <c r="L36">
        <f t="shared" si="0"/>
        <v>4.6861180000000058E-2</v>
      </c>
      <c r="P36" t="s">
        <v>1226</v>
      </c>
      <c r="Q36">
        <f t="shared" si="2"/>
        <v>90.311357000000001</v>
      </c>
      <c r="R36">
        <f t="shared" si="2"/>
        <v>100.63386999999999</v>
      </c>
      <c r="T36">
        <f t="shared" si="2"/>
        <v>97.133818000000005</v>
      </c>
      <c r="U36">
        <f t="shared" si="2"/>
        <v>102.91433000000001</v>
      </c>
      <c r="V36">
        <f t="shared" si="2"/>
        <v>99.801235000000005</v>
      </c>
      <c r="W36">
        <f t="shared" si="2"/>
        <v>96.374771999999993</v>
      </c>
      <c r="Y36">
        <f t="shared" si="2"/>
        <v>7.5330129999999995</v>
      </c>
      <c r="Z36">
        <f t="shared" si="2"/>
        <v>2.8318300000000018</v>
      </c>
      <c r="AB36">
        <f t="shared" si="2"/>
        <v>3.3534219999999948</v>
      </c>
      <c r="AC36">
        <f t="shared" si="2"/>
        <v>3.4227599999999914</v>
      </c>
      <c r="AD36">
        <f t="shared" si="2"/>
        <v>3.905084999999997</v>
      </c>
      <c r="AE36">
        <f t="shared" si="2"/>
        <v>2.9705140000000019</v>
      </c>
    </row>
    <row r="37" spans="2:31">
      <c r="B37" t="s">
        <v>780</v>
      </c>
      <c r="C37">
        <v>11</v>
      </c>
      <c r="D37">
        <v>0.96242707000000005</v>
      </c>
      <c r="E37">
        <v>2.4889399999999999E-2</v>
      </c>
      <c r="F37">
        <v>0.91362396999999995</v>
      </c>
      <c r="G37">
        <v>1.0112302</v>
      </c>
      <c r="H37">
        <v>2844</v>
      </c>
      <c r="I37">
        <v>0</v>
      </c>
      <c r="J37" t="s">
        <v>36</v>
      </c>
      <c r="K37" t="s">
        <v>1216</v>
      </c>
      <c r="L37">
        <f t="shared" si="0"/>
        <v>4.8803129999999917E-2</v>
      </c>
      <c r="P37" t="s">
        <v>1227</v>
      </c>
      <c r="Q37">
        <f t="shared" si="2"/>
        <v>91.483080000000001</v>
      </c>
      <c r="R37">
        <f t="shared" si="2"/>
        <v>100.18357</v>
      </c>
      <c r="T37">
        <f t="shared" si="2"/>
        <v>95.83852499999999</v>
      </c>
      <c r="U37">
        <f t="shared" si="2"/>
        <v>100.94002</v>
      </c>
      <c r="V37">
        <f t="shared" si="2"/>
        <v>98.522233999999997</v>
      </c>
      <c r="W37">
        <f t="shared" si="2"/>
        <v>96.944406999999998</v>
      </c>
      <c r="Y37">
        <f t="shared" si="2"/>
        <v>6.6731969999999974</v>
      </c>
      <c r="Z37">
        <f t="shared" si="2"/>
        <v>2.8454299999999932</v>
      </c>
      <c r="AB37">
        <f t="shared" si="2"/>
        <v>3.5834050000000062</v>
      </c>
      <c r="AC37">
        <f t="shared" si="2"/>
        <v>3.5503199999999957</v>
      </c>
      <c r="AD37">
        <f t="shared" si="2"/>
        <v>3.4068060000000067</v>
      </c>
      <c r="AE37">
        <f t="shared" si="2"/>
        <v>3.0093990000000015</v>
      </c>
    </row>
    <row r="38" spans="2:31">
      <c r="B38" t="s">
        <v>787</v>
      </c>
      <c r="C38">
        <v>11</v>
      </c>
      <c r="D38">
        <v>0.97646241</v>
      </c>
      <c r="E38">
        <v>2.5633420000000001E-2</v>
      </c>
      <c r="F38">
        <v>0.92620064999999996</v>
      </c>
      <c r="G38">
        <v>1.0267242000000001</v>
      </c>
      <c r="H38">
        <v>2871</v>
      </c>
      <c r="I38">
        <v>0</v>
      </c>
      <c r="J38" t="s">
        <v>36</v>
      </c>
      <c r="K38" t="s">
        <v>1217</v>
      </c>
      <c r="L38">
        <f t="shared" si="0"/>
        <v>5.0261790000000084E-2</v>
      </c>
    </row>
    <row r="39" spans="2:31">
      <c r="B39" t="s">
        <v>794</v>
      </c>
      <c r="C39">
        <v>11</v>
      </c>
      <c r="D39">
        <v>0.98209838999999999</v>
      </c>
      <c r="E39">
        <v>2.575616E-2</v>
      </c>
      <c r="F39">
        <v>0.93159605999999995</v>
      </c>
      <c r="G39">
        <v>1.0326006999999999</v>
      </c>
      <c r="H39">
        <v>2886</v>
      </c>
      <c r="I39">
        <v>0</v>
      </c>
      <c r="J39" t="s">
        <v>36</v>
      </c>
      <c r="K39" t="s">
        <v>1218</v>
      </c>
      <c r="L39">
        <f t="shared" si="0"/>
        <v>5.0502309999999939E-2</v>
      </c>
      <c r="O39" t="s">
        <v>1244</v>
      </c>
    </row>
    <row r="40" spans="2:31">
      <c r="B40" t="s">
        <v>801</v>
      </c>
      <c r="C40">
        <v>11</v>
      </c>
      <c r="D40">
        <v>0.97657828000000002</v>
      </c>
      <c r="E40">
        <v>2.6697269999999999E-2</v>
      </c>
      <c r="F40">
        <v>0.92423074999999999</v>
      </c>
      <c r="G40">
        <v>1.0289257999999999</v>
      </c>
      <c r="H40">
        <v>2902</v>
      </c>
      <c r="I40">
        <v>0</v>
      </c>
      <c r="J40" t="s">
        <v>36</v>
      </c>
      <c r="K40" t="s">
        <v>1219</v>
      </c>
      <c r="L40">
        <f t="shared" si="0"/>
        <v>5.234751999999987E-2</v>
      </c>
      <c r="P40" t="s">
        <v>564</v>
      </c>
      <c r="Q40" t="s">
        <v>1230</v>
      </c>
      <c r="R40" t="s">
        <v>1231</v>
      </c>
      <c r="S40" t="s">
        <v>1232</v>
      </c>
      <c r="T40" t="s">
        <v>1233</v>
      </c>
      <c r="U40" t="s">
        <v>1234</v>
      </c>
      <c r="V40" t="s">
        <v>1235</v>
      </c>
      <c r="W40" t="s">
        <v>1236</v>
      </c>
      <c r="X40" t="s">
        <v>1237</v>
      </c>
      <c r="Y40" t="s">
        <v>1238</v>
      </c>
      <c r="Z40" t="s">
        <v>1239</v>
      </c>
      <c r="AA40" t="s">
        <v>1240</v>
      </c>
      <c r="AB40" t="s">
        <v>1241</v>
      </c>
      <c r="AC40" t="s">
        <v>1242</v>
      </c>
      <c r="AD40" t="s">
        <v>1243</v>
      </c>
      <c r="AE40" t="s">
        <v>1212</v>
      </c>
    </row>
    <row r="41" spans="2:31">
      <c r="B41" t="s">
        <v>808</v>
      </c>
      <c r="C41">
        <v>11</v>
      </c>
      <c r="D41">
        <v>1.0267461</v>
      </c>
      <c r="E41">
        <v>2.3151109999999999E-2</v>
      </c>
      <c r="F41">
        <v>0.98135254999999999</v>
      </c>
      <c r="G41">
        <v>1.0721396000000001</v>
      </c>
      <c r="H41">
        <v>3020</v>
      </c>
      <c r="I41">
        <v>0</v>
      </c>
      <c r="J41" t="s">
        <v>36</v>
      </c>
      <c r="K41" t="s">
        <v>1220</v>
      </c>
      <c r="L41">
        <f t="shared" si="0"/>
        <v>4.5393500000000087E-2</v>
      </c>
      <c r="P41">
        <v>2004</v>
      </c>
      <c r="Q41">
        <v>7.6805999999999999E-2</v>
      </c>
      <c r="R41">
        <v>-5.9908999999999997E-2</v>
      </c>
      <c r="S41">
        <v>-0.19516800000000001</v>
      </c>
      <c r="T41">
        <v>0.218726</v>
      </c>
      <c r="U41">
        <v>1.4449E-2</v>
      </c>
      <c r="V41">
        <v>5.7710000000000001E-3</v>
      </c>
      <c r="Y41">
        <v>9.3980000000000001E-3</v>
      </c>
      <c r="Z41">
        <v>6.2480000000000001E-3</v>
      </c>
      <c r="AA41">
        <v>6.3436999999999993E-2</v>
      </c>
      <c r="AB41">
        <v>-4.5379999999999997E-2</v>
      </c>
      <c r="AE41">
        <v>1</v>
      </c>
    </row>
    <row r="42" spans="2:31">
      <c r="B42" t="s">
        <v>815</v>
      </c>
      <c r="C42">
        <v>11</v>
      </c>
      <c r="D42">
        <v>1.0014738000000001</v>
      </c>
      <c r="E42">
        <v>2.409648E-2</v>
      </c>
      <c r="F42">
        <v>0.95422657</v>
      </c>
      <c r="G42">
        <v>1.048721</v>
      </c>
      <c r="H42">
        <v>3017</v>
      </c>
      <c r="I42">
        <v>0</v>
      </c>
      <c r="J42" t="s">
        <v>36</v>
      </c>
      <c r="K42" t="s">
        <v>1221</v>
      </c>
      <c r="L42">
        <f t="shared" si="0"/>
        <v>4.7247199999999934E-2</v>
      </c>
      <c r="P42">
        <v>2005</v>
      </c>
      <c r="Q42">
        <v>6.2025999999999998E-2</v>
      </c>
      <c r="R42">
        <v>-4.3213000000000001E-2</v>
      </c>
      <c r="S42">
        <v>1.4142999999999999E-2</v>
      </c>
      <c r="T42">
        <v>-1.606E-3</v>
      </c>
      <c r="U42">
        <v>2.9367000000000001E-2</v>
      </c>
      <c r="V42">
        <v>-8.4189999999999994E-3</v>
      </c>
      <c r="W42">
        <v>2.8829E-2</v>
      </c>
      <c r="X42">
        <v>-6.2290000000000002E-3</v>
      </c>
      <c r="Y42">
        <v>1.0397999999999999E-2</v>
      </c>
      <c r="Z42">
        <v>5.1729999999999996E-3</v>
      </c>
      <c r="AA42">
        <v>8.9915999999999996E-2</v>
      </c>
      <c r="AB42">
        <v>-7.2503999999999999E-2</v>
      </c>
      <c r="AC42">
        <v>3.5055999999999997E-2</v>
      </c>
      <c r="AD42">
        <v>-2.1378999999999999E-2</v>
      </c>
      <c r="AE42">
        <v>1</v>
      </c>
    </row>
    <row r="43" spans="2:31">
      <c r="B43" t="s">
        <v>822</v>
      </c>
      <c r="C43">
        <v>11</v>
      </c>
      <c r="D43">
        <v>1.0101967999999999</v>
      </c>
      <c r="E43">
        <v>2.518629E-2</v>
      </c>
      <c r="F43">
        <v>0.96081320999999997</v>
      </c>
      <c r="G43">
        <v>1.0595802999999999</v>
      </c>
      <c r="H43">
        <v>3090</v>
      </c>
      <c r="I43">
        <v>0</v>
      </c>
      <c r="J43" t="s">
        <v>36</v>
      </c>
      <c r="K43" t="s">
        <v>1222</v>
      </c>
      <c r="L43">
        <f t="shared" si="0"/>
        <v>4.9383500000000025E-2</v>
      </c>
      <c r="P43">
        <v>2006</v>
      </c>
      <c r="Q43">
        <v>6.7603999999999997E-2</v>
      </c>
      <c r="R43">
        <v>-4.7624E-2</v>
      </c>
      <c r="S43">
        <v>3.3586999999999999E-2</v>
      </c>
      <c r="T43">
        <v>-1.7881999999999999E-2</v>
      </c>
      <c r="U43">
        <v>2.9502E-2</v>
      </c>
      <c r="V43">
        <v>-5.8079999999999998E-3</v>
      </c>
      <c r="W43">
        <v>5.5361E-2</v>
      </c>
      <c r="X43">
        <v>-3.5263999999999997E-2</v>
      </c>
      <c r="Y43">
        <v>5.2039000000000002E-2</v>
      </c>
      <c r="Z43">
        <v>-3.4091999999999997E-2</v>
      </c>
      <c r="AA43">
        <v>3.3925999999999998E-2</v>
      </c>
      <c r="AB43">
        <v>-1.4682000000000001E-2</v>
      </c>
      <c r="AC43">
        <v>2.6921E-2</v>
      </c>
      <c r="AD43">
        <v>-1.4489E-2</v>
      </c>
      <c r="AE43">
        <v>1</v>
      </c>
    </row>
    <row r="44" spans="2:31">
      <c r="B44" t="s">
        <v>829</v>
      </c>
      <c r="C44">
        <v>11</v>
      </c>
      <c r="D44">
        <v>1.0009811</v>
      </c>
      <c r="E44">
        <v>2.4188500000000002E-2</v>
      </c>
      <c r="F44">
        <v>0.95355352000000004</v>
      </c>
      <c r="G44">
        <v>1.0484087</v>
      </c>
      <c r="H44">
        <v>3019</v>
      </c>
      <c r="I44">
        <v>0</v>
      </c>
      <c r="J44" t="s">
        <v>36</v>
      </c>
      <c r="K44" t="s">
        <v>1223</v>
      </c>
      <c r="L44">
        <f t="shared" si="0"/>
        <v>4.7427600000000014E-2</v>
      </c>
      <c r="P44">
        <v>2007</v>
      </c>
      <c r="Q44">
        <v>9.221E-2</v>
      </c>
      <c r="R44">
        <v>-6.2262999999999999E-2</v>
      </c>
      <c r="S44">
        <v>1.4284E-2</v>
      </c>
      <c r="T44">
        <v>4.2249999999999996E-3</v>
      </c>
      <c r="U44">
        <v>2.0486999999999998E-2</v>
      </c>
      <c r="V44">
        <v>3.9839999999999997E-3</v>
      </c>
      <c r="W44">
        <v>6.1176000000000001E-2</v>
      </c>
      <c r="X44">
        <v>-4.2597999999999997E-2</v>
      </c>
      <c r="Y44">
        <v>1.9923E-2</v>
      </c>
      <c r="Z44">
        <v>-2.0539999999999998E-3</v>
      </c>
      <c r="AA44">
        <v>4.5941999999999997E-2</v>
      </c>
      <c r="AB44">
        <v>-2.9551999999999998E-2</v>
      </c>
      <c r="AC44">
        <v>2.8903999999999999E-2</v>
      </c>
      <c r="AD44">
        <v>-1.6074999999999999E-2</v>
      </c>
      <c r="AE44">
        <v>1</v>
      </c>
    </row>
    <row r="45" spans="2:31">
      <c r="B45" t="s">
        <v>836</v>
      </c>
      <c r="C45">
        <v>11</v>
      </c>
      <c r="D45">
        <v>0.94397704999999998</v>
      </c>
      <c r="E45">
        <v>2.1422839999999999E-2</v>
      </c>
      <c r="F45">
        <v>0.90198361999999999</v>
      </c>
      <c r="G45">
        <v>0.98597047999999998</v>
      </c>
      <c r="H45">
        <v>9355</v>
      </c>
      <c r="I45">
        <v>0</v>
      </c>
      <c r="J45" t="s">
        <v>160</v>
      </c>
      <c r="K45" t="s">
        <v>1215</v>
      </c>
      <c r="L45">
        <f t="shared" si="0"/>
        <v>4.1993429999999998E-2</v>
      </c>
      <c r="P45">
        <v>2008</v>
      </c>
      <c r="Q45">
        <v>6.6691E-2</v>
      </c>
      <c r="R45">
        <v>-4.6647000000000001E-2</v>
      </c>
      <c r="S45">
        <v>1.4350999999999999E-2</v>
      </c>
      <c r="T45">
        <v>-1.1329999999999999E-3</v>
      </c>
      <c r="U45">
        <v>1.8762000000000001E-2</v>
      </c>
      <c r="V45">
        <v>6.9309999999999997E-3</v>
      </c>
      <c r="W45">
        <v>4.1568000000000001E-2</v>
      </c>
      <c r="X45">
        <v>-2.0299000000000001E-2</v>
      </c>
      <c r="Y45">
        <v>2.0939999999999999E-3</v>
      </c>
      <c r="Z45">
        <v>2.9389999999999999E-2</v>
      </c>
      <c r="AA45">
        <v>5.0224999999999999E-2</v>
      </c>
      <c r="AB45">
        <v>-3.3338E-2</v>
      </c>
      <c r="AC45">
        <v>9.1870000000000007E-3</v>
      </c>
      <c r="AD45">
        <v>4.4869999999999997E-3</v>
      </c>
      <c r="AE45">
        <v>1</v>
      </c>
    </row>
    <row r="46" spans="2:31">
      <c r="B46" t="s">
        <v>843</v>
      </c>
      <c r="C46">
        <v>11</v>
      </c>
      <c r="D46">
        <v>0.92426423999999996</v>
      </c>
      <c r="E46">
        <v>2.0116539999999999E-2</v>
      </c>
      <c r="F46">
        <v>0.88483122999999997</v>
      </c>
      <c r="G46">
        <v>0.96369724000000001</v>
      </c>
      <c r="H46">
        <v>8985</v>
      </c>
      <c r="I46">
        <v>0</v>
      </c>
      <c r="J46" t="s">
        <v>160</v>
      </c>
      <c r="K46" t="s">
        <v>1216</v>
      </c>
      <c r="L46">
        <f t="shared" si="0"/>
        <v>3.9433000000000051E-2</v>
      </c>
      <c r="P46">
        <v>2009</v>
      </c>
      <c r="Q46">
        <v>0.106601</v>
      </c>
      <c r="R46">
        <v>-8.6163000000000003E-2</v>
      </c>
      <c r="S46">
        <v>1.7170000000000001E-2</v>
      </c>
      <c r="T46">
        <v>-4.1099999999999999E-3</v>
      </c>
      <c r="U46">
        <v>1.4605E-2</v>
      </c>
      <c r="V46">
        <v>1.1905000000000001E-2</v>
      </c>
      <c r="W46">
        <v>5.3786E-2</v>
      </c>
      <c r="X46">
        <v>-3.6679000000000003E-2</v>
      </c>
      <c r="Y46">
        <v>3.2820000000000002E-3</v>
      </c>
      <c r="Z46">
        <v>1.7004999999999999E-2</v>
      </c>
      <c r="AA46">
        <v>5.3810999999999998E-2</v>
      </c>
      <c r="AB46">
        <v>-3.0578999999999999E-2</v>
      </c>
      <c r="AC46">
        <v>1.717E-3</v>
      </c>
      <c r="AD46">
        <v>1.0489E-2</v>
      </c>
      <c r="AE46">
        <v>1</v>
      </c>
    </row>
    <row r="47" spans="2:31">
      <c r="B47" t="s">
        <v>850</v>
      </c>
      <c r="C47">
        <v>11</v>
      </c>
      <c r="D47">
        <v>0.93301586000000003</v>
      </c>
      <c r="E47">
        <v>1.948809E-2</v>
      </c>
      <c r="F47">
        <v>0.89481538000000005</v>
      </c>
      <c r="G47">
        <v>0.97121634000000001</v>
      </c>
      <c r="H47">
        <v>10218</v>
      </c>
      <c r="I47">
        <v>0</v>
      </c>
      <c r="J47" t="s">
        <v>160</v>
      </c>
      <c r="K47" t="s">
        <v>1217</v>
      </c>
      <c r="L47">
        <f t="shared" si="0"/>
        <v>3.8200479999999981E-2</v>
      </c>
      <c r="P47">
        <v>2010</v>
      </c>
      <c r="Q47">
        <v>0.107511</v>
      </c>
      <c r="R47">
        <v>-8.3490999999999996E-2</v>
      </c>
      <c r="S47">
        <v>1.9862000000000001E-2</v>
      </c>
      <c r="T47">
        <v>-6.757E-3</v>
      </c>
      <c r="U47">
        <v>3.0240000000000002E-3</v>
      </c>
      <c r="V47">
        <v>1.5713999999999999E-2</v>
      </c>
      <c r="W47">
        <v>6.062E-2</v>
      </c>
      <c r="X47">
        <v>-4.3671000000000001E-2</v>
      </c>
      <c r="Y47">
        <v>2.3154999999999999E-2</v>
      </c>
      <c r="Z47">
        <v>-3.7750000000000001E-3</v>
      </c>
      <c r="AA47">
        <v>5.6471E-2</v>
      </c>
      <c r="AB47">
        <v>-3.9753999999999998E-2</v>
      </c>
      <c r="AC47">
        <v>1.1625E-2</v>
      </c>
      <c r="AD47">
        <v>1.379E-3</v>
      </c>
      <c r="AE47">
        <v>1</v>
      </c>
    </row>
    <row r="48" spans="2:31">
      <c r="B48" t="s">
        <v>857</v>
      </c>
      <c r="C48">
        <v>11</v>
      </c>
      <c r="D48">
        <v>0.92984211000000005</v>
      </c>
      <c r="E48">
        <v>2.0526539999999999E-2</v>
      </c>
      <c r="F48">
        <v>0.88960612999999999</v>
      </c>
      <c r="G48">
        <v>0.97007810000000005</v>
      </c>
      <c r="H48">
        <v>10336</v>
      </c>
      <c r="I48">
        <v>0</v>
      </c>
      <c r="J48" t="s">
        <v>160</v>
      </c>
      <c r="K48" t="s">
        <v>1218</v>
      </c>
      <c r="L48">
        <f t="shared" si="0"/>
        <v>4.0235989999999999E-2</v>
      </c>
      <c r="P48">
        <v>2011</v>
      </c>
      <c r="Q48">
        <v>7.5088000000000002E-2</v>
      </c>
      <c r="R48">
        <v>-4.8367E-2</v>
      </c>
      <c r="S48">
        <v>1.3568999999999999E-2</v>
      </c>
      <c r="T48">
        <v>-7.4999999999999993E-5</v>
      </c>
      <c r="U48">
        <v>7.1440000000000002E-3</v>
      </c>
      <c r="V48">
        <v>1.3382E-2</v>
      </c>
      <c r="W48">
        <v>6.4060000000000006E-2</v>
      </c>
      <c r="X48">
        <v>-4.8897999999999997E-2</v>
      </c>
      <c r="Y48">
        <v>1.9446000000000001E-2</v>
      </c>
      <c r="Z48">
        <v>-5.6599999999999999E-4</v>
      </c>
      <c r="AA48">
        <v>5.1596999999999997E-2</v>
      </c>
      <c r="AB48">
        <v>-3.3925999999999998E-2</v>
      </c>
      <c r="AC48">
        <v>2.8410000000000002E-3</v>
      </c>
      <c r="AD48">
        <v>9.9120000000000007E-3</v>
      </c>
      <c r="AE48">
        <v>1</v>
      </c>
    </row>
    <row r="49" spans="2:37">
      <c r="B49" t="s">
        <v>864</v>
      </c>
      <c r="C49">
        <v>11</v>
      </c>
      <c r="D49">
        <v>0.93444536</v>
      </c>
      <c r="E49">
        <v>1.7164479999999999E-2</v>
      </c>
      <c r="F49">
        <v>0.90079940000000003</v>
      </c>
      <c r="G49">
        <v>0.96809131000000004</v>
      </c>
      <c r="H49">
        <v>9727</v>
      </c>
      <c r="I49">
        <v>0</v>
      </c>
      <c r="J49" t="s">
        <v>160</v>
      </c>
      <c r="K49" t="s">
        <v>1219</v>
      </c>
      <c r="L49">
        <f t="shared" si="0"/>
        <v>3.3645950000000036E-2</v>
      </c>
      <c r="P49">
        <v>2012</v>
      </c>
      <c r="Q49">
        <v>8.0357999999999999E-2</v>
      </c>
      <c r="R49">
        <v>-4.8584000000000002E-2</v>
      </c>
      <c r="S49">
        <v>2.1779E-2</v>
      </c>
      <c r="T49">
        <v>-7.9179999999999997E-3</v>
      </c>
      <c r="U49">
        <v>1.3280999999999999E-2</v>
      </c>
      <c r="V49">
        <v>7.8609999999999999E-3</v>
      </c>
      <c r="W49">
        <v>6.522E-2</v>
      </c>
      <c r="X49">
        <v>-4.9547000000000001E-2</v>
      </c>
      <c r="Y49">
        <v>1.2522999999999999E-2</v>
      </c>
      <c r="Z49">
        <v>4.8529999999999997E-3</v>
      </c>
      <c r="AA49">
        <v>1.7017999999999998E-2</v>
      </c>
      <c r="AB49">
        <v>3.9300000000000001E-4</v>
      </c>
      <c r="AC49">
        <v>6.5760000000000002E-3</v>
      </c>
      <c r="AD49">
        <v>6.6610000000000003E-3</v>
      </c>
      <c r="AE49">
        <v>1</v>
      </c>
    </row>
    <row r="50" spans="2:37">
      <c r="B50" t="s">
        <v>871</v>
      </c>
      <c r="C50">
        <v>11</v>
      </c>
      <c r="D50">
        <v>0.93007830000000002</v>
      </c>
      <c r="E50">
        <v>1.7246999999999998E-2</v>
      </c>
      <c r="F50">
        <v>0.89627076999999999</v>
      </c>
      <c r="G50">
        <v>0.96388583000000005</v>
      </c>
      <c r="H50">
        <v>10133</v>
      </c>
      <c r="I50">
        <v>0</v>
      </c>
      <c r="J50" t="s">
        <v>160</v>
      </c>
      <c r="K50" t="s">
        <v>1220</v>
      </c>
      <c r="L50">
        <f t="shared" si="0"/>
        <v>3.380753000000003E-2</v>
      </c>
      <c r="P50">
        <v>2013</v>
      </c>
      <c r="Q50">
        <v>0.112582</v>
      </c>
      <c r="R50">
        <v>-8.4774000000000002E-2</v>
      </c>
      <c r="S50">
        <v>1.3358E-2</v>
      </c>
      <c r="T50">
        <v>-1.1039999999999999E-3</v>
      </c>
      <c r="U50">
        <v>2.1895999999999999E-2</v>
      </c>
      <c r="V50">
        <v>-2.1559999999999999E-3</v>
      </c>
      <c r="W50">
        <v>5.6148999999999998E-2</v>
      </c>
      <c r="X50">
        <v>-4.0451000000000001E-2</v>
      </c>
      <c r="Y50">
        <v>6.1609999999999998E-3</v>
      </c>
      <c r="Z50">
        <v>1.1191E-2</v>
      </c>
      <c r="AA50">
        <v>2.7212E-2</v>
      </c>
      <c r="AB50">
        <v>-9.2899999999999996E-3</v>
      </c>
      <c r="AC50">
        <v>9.476E-3</v>
      </c>
      <c r="AD50">
        <v>4.7229999999999998E-3</v>
      </c>
      <c r="AE50">
        <v>1</v>
      </c>
    </row>
    <row r="51" spans="2:37">
      <c r="B51" t="s">
        <v>878</v>
      </c>
      <c r="C51">
        <v>11</v>
      </c>
      <c r="D51">
        <v>0.93745940000000005</v>
      </c>
      <c r="E51">
        <v>1.5819110000000001E-2</v>
      </c>
      <c r="F51">
        <v>0.90645094000000004</v>
      </c>
      <c r="G51">
        <v>0.96846787000000001</v>
      </c>
      <c r="H51">
        <v>10491</v>
      </c>
      <c r="I51">
        <v>0</v>
      </c>
      <c r="J51" t="s">
        <v>160</v>
      </c>
      <c r="K51" t="s">
        <v>1221</v>
      </c>
      <c r="L51">
        <f t="shared" si="0"/>
        <v>3.1008469999999955E-2</v>
      </c>
      <c r="P51">
        <v>2014</v>
      </c>
      <c r="Q51">
        <v>0.115549</v>
      </c>
      <c r="R51">
        <v>-9.2239000000000002E-2</v>
      </c>
      <c r="S51">
        <v>1.6233999999999998E-2</v>
      </c>
      <c r="T51">
        <v>-3.2230000000000002E-3</v>
      </c>
      <c r="W51">
        <v>4.4192000000000002E-2</v>
      </c>
      <c r="X51">
        <v>-2.5967E-2</v>
      </c>
      <c r="Y51">
        <v>7.3670000000000003E-3</v>
      </c>
      <c r="Z51">
        <v>7.5389999999999997E-3</v>
      </c>
      <c r="AA51">
        <v>1.5608E-2</v>
      </c>
      <c r="AB51">
        <v>4.888E-3</v>
      </c>
      <c r="AC51">
        <v>9.3109999999999998E-3</v>
      </c>
      <c r="AD51">
        <v>6.0730000000000003E-3</v>
      </c>
      <c r="AE51">
        <v>1</v>
      </c>
    </row>
    <row r="52" spans="2:37">
      <c r="B52" t="s">
        <v>885</v>
      </c>
      <c r="C52">
        <v>11</v>
      </c>
      <c r="D52">
        <v>0.95849026000000004</v>
      </c>
      <c r="E52">
        <v>1.623148E-2</v>
      </c>
      <c r="F52">
        <v>0.92667334999999995</v>
      </c>
      <c r="G52">
        <v>0.99030715999999996</v>
      </c>
      <c r="H52">
        <v>10167</v>
      </c>
      <c r="I52">
        <v>0</v>
      </c>
      <c r="J52" t="s">
        <v>160</v>
      </c>
      <c r="K52" t="s">
        <v>1222</v>
      </c>
      <c r="L52">
        <f t="shared" si="0"/>
        <v>3.1816899999999926E-2</v>
      </c>
      <c r="P52">
        <v>2015</v>
      </c>
      <c r="Q52">
        <v>0.115054</v>
      </c>
      <c r="R52">
        <v>-8.7934999999999999E-2</v>
      </c>
      <c r="S52">
        <v>3.4039999999999999E-3</v>
      </c>
      <c r="T52">
        <v>9.1590000000000005E-3</v>
      </c>
      <c r="W52">
        <v>4.7897000000000002E-2</v>
      </c>
      <c r="X52">
        <v>-2.8372999999999999E-2</v>
      </c>
      <c r="Y52">
        <v>1.8121000000000002E-2</v>
      </c>
      <c r="Z52">
        <v>2.3900000000000001E-4</v>
      </c>
      <c r="AA52">
        <v>3.2237000000000002E-2</v>
      </c>
      <c r="AB52">
        <v>-1.0348E-2</v>
      </c>
      <c r="AC52">
        <v>1.1524E-2</v>
      </c>
      <c r="AD52">
        <v>3.9240000000000004E-3</v>
      </c>
      <c r="AE52">
        <v>1</v>
      </c>
    </row>
    <row r="53" spans="2:37">
      <c r="B53" t="s">
        <v>892</v>
      </c>
      <c r="C53">
        <v>11</v>
      </c>
      <c r="D53">
        <v>0.94566132999999997</v>
      </c>
      <c r="E53">
        <v>1.6948479999999998E-2</v>
      </c>
      <c r="F53">
        <v>0.91243894999999997</v>
      </c>
      <c r="G53">
        <v>0.97888370999999996</v>
      </c>
      <c r="H53">
        <v>10130</v>
      </c>
      <c r="I53">
        <v>0</v>
      </c>
      <c r="J53" t="s">
        <v>160</v>
      </c>
      <c r="K53" t="s">
        <v>1223</v>
      </c>
      <c r="L53">
        <f t="shared" si="0"/>
        <v>3.3222379999999996E-2</v>
      </c>
      <c r="P53">
        <v>2016</v>
      </c>
      <c r="Q53">
        <v>0.10234699999999999</v>
      </c>
      <c r="R53">
        <v>-4.9711999999999999E-2</v>
      </c>
      <c r="S53">
        <v>2.8E-3</v>
      </c>
      <c r="T53">
        <v>1.1963E-2</v>
      </c>
      <c r="W53">
        <v>4.3894000000000002E-2</v>
      </c>
      <c r="X53">
        <v>-2.8829E-2</v>
      </c>
      <c r="Y53">
        <v>3.0653E-2</v>
      </c>
      <c r="Z53">
        <v>-1.3775000000000001E-2</v>
      </c>
      <c r="AA53">
        <v>2.7328999999999999E-2</v>
      </c>
      <c r="AB53">
        <v>-7.3249999999999999E-3</v>
      </c>
      <c r="AC53">
        <v>1.3698E-2</v>
      </c>
      <c r="AD53">
        <v>5.7000000000000003E-5</v>
      </c>
      <c r="AE53">
        <v>1</v>
      </c>
    </row>
    <row r="54" spans="2:37">
      <c r="B54" t="s">
        <v>899</v>
      </c>
      <c r="C54">
        <v>11</v>
      </c>
      <c r="D54">
        <v>0.95361664000000002</v>
      </c>
      <c r="E54">
        <v>1.941006E-2</v>
      </c>
      <c r="F54">
        <v>0.91556908999999997</v>
      </c>
      <c r="G54">
        <v>0.9916642</v>
      </c>
      <c r="H54">
        <v>10173</v>
      </c>
      <c r="I54">
        <v>0</v>
      </c>
      <c r="J54" t="s">
        <v>160</v>
      </c>
      <c r="K54" t="s">
        <v>1224</v>
      </c>
      <c r="L54">
        <f t="shared" si="0"/>
        <v>3.804755999999998E-2</v>
      </c>
      <c r="P54">
        <v>2017</v>
      </c>
      <c r="Q54">
        <v>0.111318</v>
      </c>
      <c r="R54">
        <v>-6.8644999999999998E-2</v>
      </c>
      <c r="S54">
        <v>9.0290000000000006E-3</v>
      </c>
      <c r="T54">
        <v>5.7340000000000004E-3</v>
      </c>
      <c r="W54">
        <v>4.3810000000000002E-2</v>
      </c>
      <c r="X54">
        <v>-2.6957999999999999E-2</v>
      </c>
      <c r="Y54">
        <v>3.5000999999999997E-2</v>
      </c>
      <c r="Z54">
        <v>-1.6667999999999999E-2</v>
      </c>
      <c r="AA54">
        <v>2.6262000000000001E-2</v>
      </c>
      <c r="AB54">
        <v>-8.2319999999999997E-3</v>
      </c>
      <c r="AC54">
        <v>9.7859999999999996E-3</v>
      </c>
      <c r="AD54">
        <v>3.999E-3</v>
      </c>
      <c r="AE54">
        <v>1</v>
      </c>
    </row>
    <row r="55" spans="2:37">
      <c r="B55" t="s">
        <v>906</v>
      </c>
      <c r="C55">
        <v>11</v>
      </c>
      <c r="D55">
        <v>0.95856891</v>
      </c>
      <c r="E55">
        <v>2.1640679999999999E-2</v>
      </c>
      <c r="F55">
        <v>0.91614872000000003</v>
      </c>
      <c r="G55">
        <v>1.0009891</v>
      </c>
      <c r="H55">
        <v>9805</v>
      </c>
      <c r="I55">
        <v>0</v>
      </c>
      <c r="J55" t="s">
        <v>160</v>
      </c>
      <c r="K55" t="s">
        <v>1225</v>
      </c>
      <c r="L55">
        <f t="shared" si="0"/>
        <v>4.2420189999999969E-2</v>
      </c>
      <c r="Q55">
        <f>MAX(Q41:Q54)</f>
        <v>0.115549</v>
      </c>
      <c r="S55">
        <f>MAX(S41:S54)</f>
        <v>3.3586999999999999E-2</v>
      </c>
      <c r="U55">
        <f>MAX(U41:U54)</f>
        <v>2.9502E-2</v>
      </c>
      <c r="W55">
        <f>MAX(W41:W54)</f>
        <v>6.522E-2</v>
      </c>
      <c r="Y55">
        <f>MAX(Y41:Y54)</f>
        <v>5.2039000000000002E-2</v>
      </c>
      <c r="AA55">
        <f>MAX(AA41:AA54)</f>
        <v>8.9915999999999996E-2</v>
      </c>
      <c r="AC55">
        <f>MAX(AC41:AC54)</f>
        <v>3.5055999999999997E-2</v>
      </c>
    </row>
    <row r="56" spans="2:37">
      <c r="B56" t="s">
        <v>913</v>
      </c>
      <c r="C56">
        <v>11</v>
      </c>
      <c r="D56">
        <v>0.97133818000000005</v>
      </c>
      <c r="E56">
        <v>1.7108000000000002E-2</v>
      </c>
      <c r="F56">
        <v>0.93780392999999995</v>
      </c>
      <c r="G56">
        <v>1.0048724</v>
      </c>
      <c r="H56">
        <v>12747</v>
      </c>
      <c r="I56">
        <v>0</v>
      </c>
      <c r="J56" t="s">
        <v>160</v>
      </c>
      <c r="K56" t="s">
        <v>1226</v>
      </c>
      <c r="L56">
        <f t="shared" si="0"/>
        <v>3.3534219999999948E-2</v>
      </c>
      <c r="Q56" t="s">
        <v>11</v>
      </c>
      <c r="T56" t="s">
        <v>1229</v>
      </c>
      <c r="AG56" t="s">
        <v>0</v>
      </c>
      <c r="AJ56" t="s">
        <v>1229</v>
      </c>
    </row>
    <row r="57" spans="2:37">
      <c r="B57" t="s">
        <v>920</v>
      </c>
      <c r="C57">
        <v>11</v>
      </c>
      <c r="D57">
        <v>0.95838524999999997</v>
      </c>
      <c r="E57">
        <v>1.828136E-2</v>
      </c>
      <c r="F57">
        <v>0.92255120000000002</v>
      </c>
      <c r="G57">
        <v>0.99421930000000003</v>
      </c>
      <c r="H57">
        <v>13327</v>
      </c>
      <c r="I57">
        <v>0</v>
      </c>
      <c r="J57" t="s">
        <v>160</v>
      </c>
      <c r="K57" t="s">
        <v>1227</v>
      </c>
      <c r="L57">
        <f t="shared" si="0"/>
        <v>3.5834050000000062E-2</v>
      </c>
      <c r="Q57" t="s">
        <v>1248</v>
      </c>
      <c r="R57" t="s">
        <v>1249</v>
      </c>
      <c r="T57" t="s">
        <v>1246</v>
      </c>
      <c r="U57" t="s">
        <v>1247</v>
      </c>
      <c r="AG57" t="s">
        <v>1248</v>
      </c>
      <c r="AH57" t="s">
        <v>1249</v>
      </c>
      <c r="AJ57" t="s">
        <v>1246</v>
      </c>
      <c r="AK57" t="s">
        <v>1247</v>
      </c>
    </row>
    <row r="58" spans="2:37">
      <c r="B58" t="s">
        <v>927</v>
      </c>
      <c r="C58">
        <v>11</v>
      </c>
      <c r="D58">
        <v>1.0365785000000001</v>
      </c>
      <c r="E58">
        <v>1.652648E-2</v>
      </c>
      <c r="F58">
        <v>1.0041807</v>
      </c>
      <c r="G58">
        <v>1.0689763000000001</v>
      </c>
      <c r="H58">
        <v>6045</v>
      </c>
      <c r="I58">
        <v>0</v>
      </c>
      <c r="J58" t="s">
        <v>0</v>
      </c>
      <c r="K58" t="s">
        <v>1214</v>
      </c>
      <c r="L58">
        <f t="shared" si="0"/>
        <v>3.2397800000000032E-2</v>
      </c>
      <c r="P58" t="s">
        <v>1214</v>
      </c>
      <c r="Q58">
        <v>95.468096000000003</v>
      </c>
      <c r="R58">
        <v>7.6805999999999999E-2</v>
      </c>
      <c r="T58">
        <v>3.003420999999995</v>
      </c>
      <c r="U58">
        <f>Q41+R41</f>
        <v>1.6897000000000002E-2</v>
      </c>
      <c r="AF58" t="s">
        <v>1214</v>
      </c>
      <c r="AG58">
        <v>103.65785000000001</v>
      </c>
      <c r="AH58">
        <f>Y41</f>
        <v>9.3980000000000001E-3</v>
      </c>
      <c r="AJ58">
        <v>3.2397800000000032</v>
      </c>
      <c r="AK58">
        <v>1.5645800000000001E-2</v>
      </c>
    </row>
    <row r="59" spans="2:37">
      <c r="B59" t="s">
        <v>934</v>
      </c>
      <c r="C59">
        <v>11</v>
      </c>
      <c r="D59">
        <v>1.0428820000000001</v>
      </c>
      <c r="E59">
        <v>1.6879829999999998E-2</v>
      </c>
      <c r="F59">
        <v>1.0097915</v>
      </c>
      <c r="G59">
        <v>1.0759726000000001</v>
      </c>
      <c r="H59">
        <v>5990</v>
      </c>
      <c r="I59">
        <v>0</v>
      </c>
      <c r="J59" t="s">
        <v>0</v>
      </c>
      <c r="K59" t="s">
        <v>1215</v>
      </c>
      <c r="L59">
        <f t="shared" si="0"/>
        <v>3.309059999999997E-2</v>
      </c>
      <c r="P59" t="s">
        <v>1215</v>
      </c>
      <c r="Q59">
        <v>95.955021000000002</v>
      </c>
      <c r="R59">
        <v>6.2025999999999998E-2</v>
      </c>
      <c r="T59">
        <v>3.295906000000004</v>
      </c>
      <c r="U59">
        <f t="shared" ref="U59:U71" si="3">Q42+R42</f>
        <v>1.8812999999999996E-2</v>
      </c>
      <c r="AF59" t="s">
        <v>1215</v>
      </c>
      <c r="AG59">
        <v>104.2882</v>
      </c>
      <c r="AH59">
        <f t="shared" ref="AH59:AH71" si="4">Y42</f>
        <v>1.0397999999999999E-2</v>
      </c>
      <c r="AJ59">
        <v>3.309059999999997</v>
      </c>
      <c r="AK59">
        <v>1.5571049999999999E-2</v>
      </c>
    </row>
    <row r="60" spans="2:37">
      <c r="B60" t="s">
        <v>941</v>
      </c>
      <c r="C60">
        <v>11</v>
      </c>
      <c r="D60">
        <v>0.98130468000000004</v>
      </c>
      <c r="E60">
        <v>1.8289650000000001E-2</v>
      </c>
      <c r="F60">
        <v>0.94545009999999996</v>
      </c>
      <c r="G60">
        <v>1.0171593000000001</v>
      </c>
      <c r="H60">
        <v>5764</v>
      </c>
      <c r="I60">
        <v>0</v>
      </c>
      <c r="J60" t="s">
        <v>0</v>
      </c>
      <c r="K60" t="s">
        <v>1216</v>
      </c>
      <c r="L60">
        <f t="shared" si="0"/>
        <v>3.5854620000000059E-2</v>
      </c>
      <c r="P60" t="s">
        <v>1216</v>
      </c>
      <c r="Q60">
        <v>97.190964999999991</v>
      </c>
      <c r="R60">
        <v>6.7603999999999997E-2</v>
      </c>
      <c r="T60">
        <v>3.4234550000000086</v>
      </c>
      <c r="U60">
        <f t="shared" si="3"/>
        <v>1.9979999999999998E-2</v>
      </c>
      <c r="AF60" t="s">
        <v>1216</v>
      </c>
      <c r="AG60">
        <v>98.130468000000008</v>
      </c>
      <c r="AH60">
        <f t="shared" si="4"/>
        <v>5.2039000000000002E-2</v>
      </c>
      <c r="AJ60">
        <v>3.5854620000000059</v>
      </c>
      <c r="AK60">
        <v>1.7946369999999996E-2</v>
      </c>
    </row>
    <row r="61" spans="2:37">
      <c r="B61" t="s">
        <v>948</v>
      </c>
      <c r="C61">
        <v>11</v>
      </c>
      <c r="D61">
        <v>1.0138739999999999</v>
      </c>
      <c r="E61">
        <v>1.857046E-2</v>
      </c>
      <c r="F61">
        <v>0.97746920000000004</v>
      </c>
      <c r="G61">
        <v>1.0502787</v>
      </c>
      <c r="H61">
        <v>6012</v>
      </c>
      <c r="I61">
        <v>0</v>
      </c>
      <c r="J61" t="s">
        <v>0</v>
      </c>
      <c r="K61" t="s">
        <v>1217</v>
      </c>
      <c r="L61">
        <f t="shared" si="0"/>
        <v>3.6404700000000068E-2</v>
      </c>
      <c r="P61" t="s">
        <v>1217</v>
      </c>
      <c r="Q61">
        <v>96.813653000000002</v>
      </c>
      <c r="R61">
        <v>9.221E-2</v>
      </c>
      <c r="T61">
        <v>4.8763270000000025</v>
      </c>
      <c r="U61">
        <f t="shared" si="3"/>
        <v>2.9947000000000001E-2</v>
      </c>
      <c r="AF61" t="s">
        <v>1217</v>
      </c>
      <c r="AG61">
        <v>101.3874</v>
      </c>
      <c r="AH61">
        <f t="shared" si="4"/>
        <v>1.9923E-2</v>
      </c>
      <c r="AJ61">
        <v>3.6404700000000068</v>
      </c>
      <c r="AK61">
        <v>1.7869529999999998E-2</v>
      </c>
    </row>
    <row r="62" spans="2:37">
      <c r="B62" t="s">
        <v>955</v>
      </c>
      <c r="C62">
        <v>11</v>
      </c>
      <c r="D62">
        <v>1.0101665</v>
      </c>
      <c r="E62">
        <v>2.7587750000000001E-2</v>
      </c>
      <c r="F62">
        <v>0.95608371999999997</v>
      </c>
      <c r="G62">
        <v>1.0642493</v>
      </c>
      <c r="H62">
        <v>5552</v>
      </c>
      <c r="I62">
        <v>0</v>
      </c>
      <c r="J62" t="s">
        <v>0</v>
      </c>
      <c r="K62" t="s">
        <v>1218</v>
      </c>
      <c r="L62">
        <f t="shared" si="0"/>
        <v>5.4082799999999986E-2</v>
      </c>
      <c r="P62" t="s">
        <v>1218</v>
      </c>
      <c r="Q62">
        <v>98.487022999999994</v>
      </c>
      <c r="R62">
        <v>6.6691E-2</v>
      </c>
      <c r="T62">
        <v>3.598427000000004</v>
      </c>
      <c r="U62">
        <f t="shared" si="3"/>
        <v>2.0043999999999999E-2</v>
      </c>
      <c r="AF62" t="s">
        <v>1218</v>
      </c>
      <c r="AG62">
        <v>101.01665</v>
      </c>
      <c r="AH62">
        <f t="shared" si="4"/>
        <v>2.0939999999999999E-3</v>
      </c>
      <c r="AJ62">
        <v>5.4082799999999986</v>
      </c>
      <c r="AK62">
        <v>3.1483039999999997E-2</v>
      </c>
    </row>
    <row r="63" spans="2:37">
      <c r="B63" t="s">
        <v>962</v>
      </c>
      <c r="C63">
        <v>11</v>
      </c>
      <c r="D63">
        <v>1.0062996</v>
      </c>
      <c r="E63">
        <v>2.029943E-2</v>
      </c>
      <c r="F63">
        <v>0.96650460000000005</v>
      </c>
      <c r="G63">
        <v>1.0460947</v>
      </c>
      <c r="H63">
        <v>5429</v>
      </c>
      <c r="I63">
        <v>0</v>
      </c>
      <c r="J63" t="s">
        <v>0</v>
      </c>
      <c r="K63" t="s">
        <v>1219</v>
      </c>
      <c r="L63">
        <f t="shared" si="0"/>
        <v>3.9795100000000083E-2</v>
      </c>
      <c r="P63" t="s">
        <v>1219</v>
      </c>
      <c r="Q63">
        <v>92.442323999999999</v>
      </c>
      <c r="R63">
        <v>0.106601</v>
      </c>
      <c r="T63">
        <v>3.4696179999999965</v>
      </c>
      <c r="U63">
        <f t="shared" si="3"/>
        <v>2.0437999999999998E-2</v>
      </c>
      <c r="AF63" t="s">
        <v>1219</v>
      </c>
      <c r="AG63">
        <v>100.62996</v>
      </c>
      <c r="AH63">
        <f t="shared" si="4"/>
        <v>3.2820000000000002E-3</v>
      </c>
      <c r="AJ63">
        <v>3.9795100000000083</v>
      </c>
      <c r="AK63">
        <v>2.0287349999999999E-2</v>
      </c>
    </row>
    <row r="64" spans="2:37">
      <c r="B64" t="s">
        <v>969</v>
      </c>
      <c r="C64">
        <v>11</v>
      </c>
      <c r="D64">
        <v>0.96989583999999995</v>
      </c>
      <c r="E64">
        <v>1.8999680000000001E-2</v>
      </c>
      <c r="F64">
        <v>0.93264851999999998</v>
      </c>
      <c r="G64">
        <v>1.0071432</v>
      </c>
      <c r="H64">
        <v>5226</v>
      </c>
      <c r="I64">
        <v>0</v>
      </c>
      <c r="J64" t="s">
        <v>0</v>
      </c>
      <c r="K64" t="s">
        <v>1220</v>
      </c>
      <c r="L64">
        <f t="shared" si="0"/>
        <v>3.7247360000000063E-2</v>
      </c>
      <c r="P64" t="s">
        <v>1220</v>
      </c>
      <c r="Q64">
        <v>91.029781</v>
      </c>
      <c r="R64">
        <v>0.107511</v>
      </c>
      <c r="T64">
        <v>3.8355670000000064</v>
      </c>
      <c r="U64">
        <f t="shared" si="3"/>
        <v>2.402E-2</v>
      </c>
      <c r="AF64" t="s">
        <v>1220</v>
      </c>
      <c r="AG64">
        <v>96.989583999999994</v>
      </c>
      <c r="AH64">
        <f t="shared" si="4"/>
        <v>2.3154999999999999E-2</v>
      </c>
      <c r="AJ64">
        <v>3.7247360000000063</v>
      </c>
      <c r="AK64">
        <v>1.9380410000000001E-2</v>
      </c>
    </row>
    <row r="65" spans="2:37">
      <c r="B65" t="s">
        <v>976</v>
      </c>
      <c r="C65">
        <v>11</v>
      </c>
      <c r="D65">
        <v>0.99098602000000002</v>
      </c>
      <c r="E65">
        <v>1.9333369999999999E-2</v>
      </c>
      <c r="F65">
        <v>0.95308340000000003</v>
      </c>
      <c r="G65">
        <v>1.0288885999999999</v>
      </c>
      <c r="H65">
        <v>4627</v>
      </c>
      <c r="I65">
        <v>0</v>
      </c>
      <c r="J65" t="s">
        <v>0</v>
      </c>
      <c r="K65" t="s">
        <v>1221</v>
      </c>
      <c r="L65">
        <f t="shared" si="0"/>
        <v>3.7902579999999908E-2</v>
      </c>
      <c r="P65" t="s">
        <v>1221</v>
      </c>
      <c r="Q65">
        <v>99.970378000000011</v>
      </c>
      <c r="R65">
        <v>7.5088000000000002E-2</v>
      </c>
      <c r="T65">
        <v>4.7665219999999948</v>
      </c>
      <c r="U65">
        <f t="shared" si="3"/>
        <v>2.6721000000000002E-2</v>
      </c>
      <c r="AF65" t="s">
        <v>1221</v>
      </c>
      <c r="AG65">
        <v>99.098602</v>
      </c>
      <c r="AH65">
        <f t="shared" si="4"/>
        <v>1.9446000000000001E-2</v>
      </c>
      <c r="AJ65">
        <v>3.7902579999999908</v>
      </c>
      <c r="AK65">
        <v>1.8879300000000002E-2</v>
      </c>
    </row>
    <row r="66" spans="2:37">
      <c r="B66" t="s">
        <v>983</v>
      </c>
      <c r="C66">
        <v>11</v>
      </c>
      <c r="D66">
        <v>0.97329754999999996</v>
      </c>
      <c r="E66">
        <v>1.7544520000000001E-2</v>
      </c>
      <c r="F66">
        <v>0.93890404000000005</v>
      </c>
      <c r="G66">
        <v>1.0076911</v>
      </c>
      <c r="H66">
        <v>6049</v>
      </c>
      <c r="I66">
        <v>0</v>
      </c>
      <c r="J66" t="s">
        <v>0</v>
      </c>
      <c r="K66" t="s">
        <v>1222</v>
      </c>
      <c r="L66">
        <f t="shared" si="0"/>
        <v>3.4393549999999995E-2</v>
      </c>
      <c r="P66" t="s">
        <v>1222</v>
      </c>
      <c r="Q66">
        <v>99.544197999999994</v>
      </c>
      <c r="R66">
        <v>8.0357999999999999E-2</v>
      </c>
      <c r="T66">
        <v>5.5679220000000136</v>
      </c>
      <c r="U66">
        <f t="shared" si="3"/>
        <v>3.1773999999999997E-2</v>
      </c>
      <c r="AF66" t="s">
        <v>1222</v>
      </c>
      <c r="AG66">
        <v>97.329754999999992</v>
      </c>
      <c r="AH66">
        <f t="shared" si="4"/>
        <v>1.2522999999999999E-2</v>
      </c>
      <c r="AJ66">
        <v>3.4393549999999995</v>
      </c>
      <c r="AK66">
        <v>1.737582E-2</v>
      </c>
    </row>
    <row r="67" spans="2:37">
      <c r="B67" t="s">
        <v>990</v>
      </c>
      <c r="C67">
        <v>11</v>
      </c>
      <c r="D67">
        <v>0.98476821999999997</v>
      </c>
      <c r="E67">
        <v>1.703416E-2</v>
      </c>
      <c r="F67">
        <v>0.95137517999999999</v>
      </c>
      <c r="G67">
        <v>1.0181613</v>
      </c>
      <c r="H67">
        <v>6030</v>
      </c>
      <c r="I67">
        <v>0</v>
      </c>
      <c r="J67" t="s">
        <v>0</v>
      </c>
      <c r="K67" t="s">
        <v>1223</v>
      </c>
      <c r="L67">
        <f t="shared" si="0"/>
        <v>3.3393080000000075E-2</v>
      </c>
      <c r="P67" t="s">
        <v>1223</v>
      </c>
      <c r="Q67">
        <v>99.341765000000009</v>
      </c>
      <c r="R67">
        <v>0.112582</v>
      </c>
      <c r="T67">
        <v>4.804794999999995</v>
      </c>
      <c r="U67">
        <f t="shared" si="3"/>
        <v>2.7807999999999999E-2</v>
      </c>
      <c r="AF67" t="s">
        <v>1223</v>
      </c>
      <c r="AG67">
        <v>98.476821999999999</v>
      </c>
      <c r="AH67">
        <f t="shared" si="4"/>
        <v>6.1609999999999998E-3</v>
      </c>
      <c r="AJ67">
        <v>3.3393080000000075</v>
      </c>
      <c r="AK67">
        <v>1.7352820000000001E-2</v>
      </c>
    </row>
    <row r="68" spans="2:37">
      <c r="B68" t="s">
        <v>997</v>
      </c>
      <c r="C68">
        <v>11</v>
      </c>
      <c r="D68">
        <v>0.98321930999999996</v>
      </c>
      <c r="E68">
        <v>1.4932290000000001E-2</v>
      </c>
      <c r="F68">
        <v>0.95394776000000003</v>
      </c>
      <c r="G68">
        <v>1.0124909</v>
      </c>
      <c r="H68">
        <v>7370</v>
      </c>
      <c r="I68">
        <v>0</v>
      </c>
      <c r="J68" t="s">
        <v>0</v>
      </c>
      <c r="K68" t="s">
        <v>1224</v>
      </c>
      <c r="L68">
        <f t="shared" si="0"/>
        <v>2.9271590000000014E-2</v>
      </c>
      <c r="P68" t="s">
        <v>1224</v>
      </c>
      <c r="Q68">
        <v>92.958545999999998</v>
      </c>
      <c r="R68">
        <v>0.115549</v>
      </c>
      <c r="T68">
        <v>3.9885530000000058</v>
      </c>
      <c r="U68">
        <f t="shared" si="3"/>
        <v>2.3309999999999997E-2</v>
      </c>
      <c r="AF68" t="s">
        <v>1224</v>
      </c>
      <c r="AG68">
        <v>98.321930999999992</v>
      </c>
      <c r="AH68">
        <f t="shared" si="4"/>
        <v>7.3670000000000003E-3</v>
      </c>
      <c r="AJ68">
        <v>2.9271590000000014</v>
      </c>
      <c r="AK68">
        <v>1.490636E-2</v>
      </c>
    </row>
    <row r="69" spans="2:37">
      <c r="B69" t="s">
        <v>1004</v>
      </c>
      <c r="C69">
        <v>11</v>
      </c>
      <c r="D69">
        <v>1.0199754999999999</v>
      </c>
      <c r="E69">
        <v>1.874893E-2</v>
      </c>
      <c r="F69">
        <v>0.98322131000000001</v>
      </c>
      <c r="G69">
        <v>1.0567297</v>
      </c>
      <c r="H69">
        <v>6392</v>
      </c>
      <c r="I69">
        <v>0</v>
      </c>
      <c r="J69" t="s">
        <v>0</v>
      </c>
      <c r="K69" t="s">
        <v>1225</v>
      </c>
      <c r="L69">
        <f t="shared" si="0"/>
        <v>3.675420000000007E-2</v>
      </c>
      <c r="P69" t="s">
        <v>1225</v>
      </c>
      <c r="Q69">
        <v>95.393517000000003</v>
      </c>
      <c r="R69">
        <v>0.115054</v>
      </c>
      <c r="T69">
        <v>4.5350249999999921</v>
      </c>
      <c r="U69">
        <f t="shared" si="3"/>
        <v>2.7119000000000004E-2</v>
      </c>
      <c r="AF69" t="s">
        <v>1225</v>
      </c>
      <c r="AG69">
        <v>101.99754999999999</v>
      </c>
      <c r="AH69">
        <f t="shared" si="4"/>
        <v>1.8121000000000002E-2</v>
      </c>
      <c r="AJ69">
        <v>3.675420000000007</v>
      </c>
      <c r="AK69">
        <v>1.8360349999999998E-2</v>
      </c>
    </row>
    <row r="70" spans="2:37">
      <c r="B70" t="s">
        <v>1011</v>
      </c>
      <c r="C70">
        <v>11</v>
      </c>
      <c r="D70">
        <v>1.0291433000000001</v>
      </c>
      <c r="E70">
        <v>1.746033E-2</v>
      </c>
      <c r="F70">
        <v>0.99491562</v>
      </c>
      <c r="G70">
        <v>1.0633709</v>
      </c>
      <c r="H70">
        <v>6858</v>
      </c>
      <c r="I70">
        <v>0</v>
      </c>
      <c r="J70" t="s">
        <v>0</v>
      </c>
      <c r="K70" t="s">
        <v>1226</v>
      </c>
      <c r="L70">
        <f t="shared" si="0"/>
        <v>3.4227599999999914E-2</v>
      </c>
      <c r="P70" t="s">
        <v>1226</v>
      </c>
      <c r="Q70">
        <v>90.311357000000001</v>
      </c>
      <c r="R70">
        <v>0.10234699999999999</v>
      </c>
      <c r="T70">
        <v>7.5330129999999995</v>
      </c>
      <c r="U70">
        <f t="shared" si="3"/>
        <v>5.2634999999999994E-2</v>
      </c>
      <c r="AF70" t="s">
        <v>1226</v>
      </c>
      <c r="AG70">
        <v>102.91433000000001</v>
      </c>
      <c r="AH70">
        <f t="shared" si="4"/>
        <v>3.0653E-2</v>
      </c>
      <c r="AJ70">
        <v>3.4227599999999914</v>
      </c>
      <c r="AK70">
        <v>1.6877329999999999E-2</v>
      </c>
    </row>
    <row r="71" spans="2:37">
      <c r="B71" t="s">
        <v>1018</v>
      </c>
      <c r="C71">
        <v>11</v>
      </c>
      <c r="D71">
        <v>1.0094002</v>
      </c>
      <c r="E71">
        <v>1.811074E-2</v>
      </c>
      <c r="F71">
        <v>0.97389692999999999</v>
      </c>
      <c r="G71">
        <v>1.0449033999999999</v>
      </c>
      <c r="H71">
        <v>6272</v>
      </c>
      <c r="I71">
        <v>0</v>
      </c>
      <c r="J71" t="s">
        <v>0</v>
      </c>
      <c r="K71" t="s">
        <v>1227</v>
      </c>
      <c r="L71">
        <f t="shared" si="0"/>
        <v>3.5503199999999957E-2</v>
      </c>
      <c r="P71" t="s">
        <v>1227</v>
      </c>
      <c r="Q71">
        <v>91.483080000000001</v>
      </c>
      <c r="R71">
        <v>0.111318</v>
      </c>
      <c r="T71">
        <v>6.6731969999999974</v>
      </c>
      <c r="U71">
        <f t="shared" si="3"/>
        <v>4.2673000000000003E-2</v>
      </c>
      <c r="AF71" t="s">
        <v>1227</v>
      </c>
      <c r="AG71">
        <v>100.94002</v>
      </c>
      <c r="AH71">
        <f t="shared" si="4"/>
        <v>3.5000999999999997E-2</v>
      </c>
      <c r="AJ71">
        <v>3.5503199999999957</v>
      </c>
      <c r="AK71">
        <v>1.8332620000000001E-2</v>
      </c>
    </row>
    <row r="72" spans="2:37">
      <c r="B72" t="s">
        <v>1025</v>
      </c>
      <c r="C72">
        <v>11</v>
      </c>
      <c r="D72">
        <v>0.94408859000000001</v>
      </c>
      <c r="E72">
        <v>1.7503109999999999E-2</v>
      </c>
      <c r="F72">
        <v>0.90977589000000003</v>
      </c>
      <c r="G72">
        <v>0.97840128000000004</v>
      </c>
      <c r="H72">
        <v>5747</v>
      </c>
      <c r="I72">
        <v>0</v>
      </c>
      <c r="J72" t="s">
        <v>71</v>
      </c>
      <c r="K72" t="s">
        <v>1214</v>
      </c>
      <c r="L72">
        <f t="shared" ref="L72:L98" si="5">G72-D72</f>
        <v>3.4312690000000035E-2</v>
      </c>
    </row>
    <row r="73" spans="2:37">
      <c r="B73" t="s">
        <v>1032</v>
      </c>
      <c r="C73">
        <v>11</v>
      </c>
      <c r="D73">
        <v>0.89415153999999997</v>
      </c>
      <c r="E73">
        <v>1.5703490000000001E-2</v>
      </c>
      <c r="F73">
        <v>0.86336718000000001</v>
      </c>
      <c r="G73">
        <v>0.92493590000000003</v>
      </c>
      <c r="H73">
        <v>6132</v>
      </c>
      <c r="I73">
        <v>0</v>
      </c>
      <c r="J73" t="s">
        <v>71</v>
      </c>
      <c r="K73" t="s">
        <v>1215</v>
      </c>
      <c r="L73">
        <f t="shared" si="5"/>
        <v>3.0784360000000066E-2</v>
      </c>
    </row>
    <row r="74" spans="2:37">
      <c r="B74" t="s">
        <v>1039</v>
      </c>
      <c r="C74">
        <v>11</v>
      </c>
      <c r="D74">
        <v>0.96425901000000003</v>
      </c>
      <c r="E74">
        <v>1.7505099999999999E-2</v>
      </c>
      <c r="F74">
        <v>0.92994352999999996</v>
      </c>
      <c r="G74">
        <v>0.99857448999999998</v>
      </c>
      <c r="H74">
        <v>6802</v>
      </c>
      <c r="I74">
        <v>0</v>
      </c>
      <c r="J74" t="s">
        <v>71</v>
      </c>
      <c r="K74" t="s">
        <v>1216</v>
      </c>
      <c r="L74">
        <f t="shared" si="5"/>
        <v>3.4315479999999954E-2</v>
      </c>
      <c r="Q74" t="s">
        <v>208</v>
      </c>
      <c r="T74" t="s">
        <v>1229</v>
      </c>
    </row>
    <row r="75" spans="2:37">
      <c r="B75" t="s">
        <v>1046</v>
      </c>
      <c r="C75">
        <v>11</v>
      </c>
      <c r="D75">
        <v>0.95612629000000005</v>
      </c>
      <c r="E75">
        <v>1.5649070000000001E-2</v>
      </c>
      <c r="F75">
        <v>0.92544950999999998</v>
      </c>
      <c r="G75">
        <v>0.98680307</v>
      </c>
      <c r="H75">
        <v>7182</v>
      </c>
      <c r="I75">
        <v>0</v>
      </c>
      <c r="J75" t="s">
        <v>71</v>
      </c>
      <c r="K75" t="s">
        <v>1217</v>
      </c>
      <c r="L75">
        <f t="shared" si="5"/>
        <v>3.0676779999999959E-2</v>
      </c>
      <c r="Q75" t="s">
        <v>1248</v>
      </c>
      <c r="R75" t="s">
        <v>1249</v>
      </c>
      <c r="T75" t="s">
        <v>1246</v>
      </c>
      <c r="U75" t="s">
        <v>1247</v>
      </c>
    </row>
    <row r="76" spans="2:37">
      <c r="B76" t="s">
        <v>1053</v>
      </c>
      <c r="C76">
        <v>11</v>
      </c>
      <c r="D76">
        <v>0.93733279000000003</v>
      </c>
      <c r="E76">
        <v>1.520639E-2</v>
      </c>
      <c r="F76">
        <v>0.90752396999999996</v>
      </c>
      <c r="G76">
        <v>0.96714160999999998</v>
      </c>
      <c r="H76">
        <v>7451</v>
      </c>
      <c r="I76">
        <v>0</v>
      </c>
      <c r="J76" t="s">
        <v>71</v>
      </c>
      <c r="K76" t="s">
        <v>1218</v>
      </c>
      <c r="L76">
        <f t="shared" si="5"/>
        <v>2.9808819999999958E-2</v>
      </c>
      <c r="P76" t="s">
        <v>1214</v>
      </c>
      <c r="Q76">
        <v>131.00885</v>
      </c>
      <c r="R76">
        <v>-0.19516800000000001</v>
      </c>
      <c r="T76">
        <v>8.1859899999999985</v>
      </c>
      <c r="U76">
        <f>T41+S41</f>
        <v>2.3557999999999996E-2</v>
      </c>
      <c r="AG76" t="s">
        <v>71</v>
      </c>
      <c r="AJ76" t="s">
        <v>1229</v>
      </c>
    </row>
    <row r="77" spans="2:37">
      <c r="B77" t="s">
        <v>1060</v>
      </c>
      <c r="C77">
        <v>11</v>
      </c>
      <c r="D77">
        <v>0.94376568000000005</v>
      </c>
      <c r="E77">
        <v>1.9722429999999999E-2</v>
      </c>
      <c r="F77">
        <v>0.90510422999999995</v>
      </c>
      <c r="G77">
        <v>0.98242713999999998</v>
      </c>
      <c r="H77">
        <v>7543</v>
      </c>
      <c r="I77">
        <v>0</v>
      </c>
      <c r="J77" t="s">
        <v>71</v>
      </c>
      <c r="K77" t="s">
        <v>1219</v>
      </c>
      <c r="L77">
        <f t="shared" si="5"/>
        <v>3.8661459999999925E-2</v>
      </c>
      <c r="P77" t="s">
        <v>1215</v>
      </c>
      <c r="Q77">
        <v>98.672899000000001</v>
      </c>
      <c r="R77">
        <v>1.4142999999999999E-2</v>
      </c>
      <c r="T77">
        <v>2.4553910000000068</v>
      </c>
      <c r="U77">
        <f t="shared" ref="U77:U89" si="6">T42+S42</f>
        <v>1.2537E-2</v>
      </c>
      <c r="AG77" t="s">
        <v>1248</v>
      </c>
      <c r="AH77" t="s">
        <v>1249</v>
      </c>
      <c r="AJ77" t="s">
        <v>1246</v>
      </c>
      <c r="AK77" t="s">
        <v>1247</v>
      </c>
    </row>
    <row r="78" spans="2:37">
      <c r="B78" t="s">
        <v>1067</v>
      </c>
      <c r="C78">
        <v>11</v>
      </c>
      <c r="D78">
        <v>0.95632088999999998</v>
      </c>
      <c r="E78">
        <v>1.5744649999999999E-2</v>
      </c>
      <c r="F78">
        <v>0.92545672999999995</v>
      </c>
      <c r="G78">
        <v>0.98718505000000001</v>
      </c>
      <c r="H78">
        <v>7172</v>
      </c>
      <c r="I78">
        <v>0</v>
      </c>
      <c r="J78" t="s">
        <v>71</v>
      </c>
      <c r="K78" t="s">
        <v>1220</v>
      </c>
      <c r="L78">
        <f t="shared" si="5"/>
        <v>3.0864160000000029E-2</v>
      </c>
      <c r="P78" t="s">
        <v>1216</v>
      </c>
      <c r="Q78">
        <v>100.73919000000001</v>
      </c>
      <c r="R78">
        <v>3.3586999999999999E-2</v>
      </c>
      <c r="T78">
        <v>3.0321100000000101</v>
      </c>
      <c r="U78">
        <f t="shared" si="6"/>
        <v>1.5705E-2</v>
      </c>
      <c r="AF78" t="s">
        <v>1214</v>
      </c>
      <c r="AG78">
        <v>94.408859000000007</v>
      </c>
      <c r="AH78">
        <f>AA41</f>
        <v>6.3436999999999993E-2</v>
      </c>
      <c r="AJ78">
        <v>3.4312690000000035</v>
      </c>
      <c r="AK78">
        <v>1.805727E-2</v>
      </c>
    </row>
    <row r="79" spans="2:37">
      <c r="B79" t="s">
        <v>1074</v>
      </c>
      <c r="C79">
        <v>11</v>
      </c>
      <c r="D79">
        <v>0.93808729999999996</v>
      </c>
      <c r="E79">
        <v>1.6660649999999999E-2</v>
      </c>
      <c r="F79">
        <v>0.90542712999999997</v>
      </c>
      <c r="G79">
        <v>0.97074746999999995</v>
      </c>
      <c r="H79">
        <v>6716</v>
      </c>
      <c r="I79">
        <v>0</v>
      </c>
      <c r="J79" t="s">
        <v>71</v>
      </c>
      <c r="K79" t="s">
        <v>1221</v>
      </c>
      <c r="L79">
        <f t="shared" si="5"/>
        <v>3.2660169999999988E-2</v>
      </c>
      <c r="P79" t="s">
        <v>1217</v>
      </c>
      <c r="Q79">
        <v>103.62858</v>
      </c>
      <c r="R79">
        <v>1.4284E-2</v>
      </c>
      <c r="T79">
        <v>3.4311700000000167</v>
      </c>
      <c r="U79">
        <f t="shared" si="6"/>
        <v>1.8508999999999998E-2</v>
      </c>
      <c r="AF79" t="s">
        <v>1215</v>
      </c>
      <c r="AG79">
        <v>89.415154000000001</v>
      </c>
      <c r="AH79">
        <f t="shared" ref="AH79:AH91" si="7">AA42</f>
        <v>8.9915999999999996E-2</v>
      </c>
      <c r="AJ79">
        <v>3.0784360000000066</v>
      </c>
      <c r="AK79">
        <v>1.74126E-2</v>
      </c>
    </row>
    <row r="80" spans="2:37">
      <c r="B80" t="s">
        <v>1081</v>
      </c>
      <c r="C80">
        <v>11</v>
      </c>
      <c r="D80">
        <v>1.0026302</v>
      </c>
      <c r="E80">
        <v>1.70727E-2</v>
      </c>
      <c r="F80">
        <v>0.96916221999999996</v>
      </c>
      <c r="G80">
        <v>1.0360982000000001</v>
      </c>
      <c r="H80">
        <v>6627</v>
      </c>
      <c r="I80">
        <v>0</v>
      </c>
      <c r="J80" t="s">
        <v>71</v>
      </c>
      <c r="K80" t="s">
        <v>1222</v>
      </c>
      <c r="L80">
        <f t="shared" si="5"/>
        <v>3.3468000000000053E-2</v>
      </c>
      <c r="P80" t="s">
        <v>1218</v>
      </c>
      <c r="Q80">
        <v>103.59582</v>
      </c>
      <c r="R80">
        <v>1.4350999999999999E-2</v>
      </c>
      <c r="T80">
        <v>2.8634199999999943</v>
      </c>
      <c r="U80">
        <f t="shared" si="6"/>
        <v>1.3217999999999999E-2</v>
      </c>
      <c r="AF80" t="s">
        <v>1216</v>
      </c>
      <c r="AG80">
        <v>96.425900999999996</v>
      </c>
      <c r="AH80">
        <f t="shared" si="7"/>
        <v>3.3925999999999998E-2</v>
      </c>
      <c r="AJ80">
        <v>3.4315479999999954</v>
      </c>
      <c r="AK80">
        <v>1.924389E-2</v>
      </c>
    </row>
    <row r="81" spans="2:37">
      <c r="B81" t="s">
        <v>1088</v>
      </c>
      <c r="C81">
        <v>11</v>
      </c>
      <c r="D81">
        <v>1.0094152000000001</v>
      </c>
      <c r="E81">
        <v>1.7615329999999998E-2</v>
      </c>
      <c r="F81">
        <v>0.97488300999999999</v>
      </c>
      <c r="G81">
        <v>1.0439472999999999</v>
      </c>
      <c r="H81">
        <v>6200</v>
      </c>
      <c r="I81">
        <v>0</v>
      </c>
      <c r="J81" t="s">
        <v>71</v>
      </c>
      <c r="K81" t="s">
        <v>1223</v>
      </c>
      <c r="L81">
        <f t="shared" si="5"/>
        <v>3.4532099999999843E-2</v>
      </c>
      <c r="P81" t="s">
        <v>1219</v>
      </c>
      <c r="Q81">
        <v>101.53573</v>
      </c>
      <c r="R81">
        <v>1.7170000000000001E-2</v>
      </c>
      <c r="T81">
        <v>2.7048399999999972</v>
      </c>
      <c r="U81">
        <f t="shared" si="6"/>
        <v>1.3060000000000002E-2</v>
      </c>
      <c r="AF81" t="s">
        <v>1217</v>
      </c>
      <c r="AG81">
        <v>95.612628999999998</v>
      </c>
      <c r="AH81">
        <f t="shared" si="7"/>
        <v>4.5941999999999997E-2</v>
      </c>
      <c r="AJ81">
        <v>3.0676779999999959</v>
      </c>
      <c r="AK81">
        <v>1.639055E-2</v>
      </c>
    </row>
    <row r="82" spans="2:37">
      <c r="B82" t="s">
        <v>1095</v>
      </c>
      <c r="C82">
        <v>11</v>
      </c>
      <c r="D82">
        <v>1.0431718000000001</v>
      </c>
      <c r="E82">
        <v>2.05224E-2</v>
      </c>
      <c r="F82">
        <v>1.0029402000000001</v>
      </c>
      <c r="G82">
        <v>1.0834033999999999</v>
      </c>
      <c r="H82">
        <v>5799</v>
      </c>
      <c r="I82">
        <v>0</v>
      </c>
      <c r="J82" t="s">
        <v>71</v>
      </c>
      <c r="K82" t="s">
        <v>1224</v>
      </c>
      <c r="L82">
        <f t="shared" si="5"/>
        <v>4.0231599999999812E-2</v>
      </c>
      <c r="P82" t="s">
        <v>1220</v>
      </c>
      <c r="Q82">
        <v>99.390648999999996</v>
      </c>
      <c r="R82">
        <v>1.9862000000000001E-2</v>
      </c>
      <c r="T82">
        <v>2.5832109999999964</v>
      </c>
      <c r="U82">
        <f t="shared" si="6"/>
        <v>1.3105000000000002E-2</v>
      </c>
      <c r="AF82" t="s">
        <v>1218</v>
      </c>
      <c r="AG82">
        <v>93.733278999999996</v>
      </c>
      <c r="AH82">
        <f t="shared" si="7"/>
        <v>5.0224999999999999E-2</v>
      </c>
      <c r="AJ82">
        <v>2.9808819999999958</v>
      </c>
      <c r="AK82">
        <v>1.6886860000000004E-2</v>
      </c>
    </row>
    <row r="83" spans="2:37">
      <c r="B83" t="s">
        <v>1102</v>
      </c>
      <c r="C83">
        <v>11</v>
      </c>
      <c r="D83">
        <v>1.0245276999999999</v>
      </c>
      <c r="E83">
        <v>2.2650130000000001E-2</v>
      </c>
      <c r="F83">
        <v>0.98012507000000004</v>
      </c>
      <c r="G83">
        <v>1.0689303000000001</v>
      </c>
      <c r="H83">
        <v>5858</v>
      </c>
      <c r="I83">
        <v>0</v>
      </c>
      <c r="J83" t="s">
        <v>71</v>
      </c>
      <c r="K83" t="s">
        <v>1225</v>
      </c>
      <c r="L83">
        <f t="shared" si="5"/>
        <v>4.4402600000000181E-2</v>
      </c>
      <c r="P83" t="s">
        <v>1221</v>
      </c>
      <c r="Q83">
        <v>100.07314000000001</v>
      </c>
      <c r="R83">
        <v>1.3568999999999999E-2</v>
      </c>
      <c r="T83">
        <v>2.7534399999999959</v>
      </c>
      <c r="U83">
        <f t="shared" si="6"/>
        <v>1.3493999999999999E-2</v>
      </c>
      <c r="AF83" t="s">
        <v>1219</v>
      </c>
      <c r="AG83">
        <v>94.376568000000006</v>
      </c>
      <c r="AH83">
        <f t="shared" si="7"/>
        <v>5.3810999999999998E-2</v>
      </c>
      <c r="AJ83">
        <v>3.8661459999999925</v>
      </c>
      <c r="AK83">
        <v>2.3231369999999998E-2</v>
      </c>
    </row>
    <row r="84" spans="2:37">
      <c r="B84" t="s">
        <v>1109</v>
      </c>
      <c r="C84">
        <v>11</v>
      </c>
      <c r="D84">
        <v>0.99801234999999999</v>
      </c>
      <c r="E84">
        <v>1.9920110000000001E-2</v>
      </c>
      <c r="F84">
        <v>0.95896148000000003</v>
      </c>
      <c r="G84">
        <v>1.0370632</v>
      </c>
      <c r="H84">
        <v>5786</v>
      </c>
      <c r="I84">
        <v>0</v>
      </c>
      <c r="J84" t="s">
        <v>71</v>
      </c>
      <c r="K84" t="s">
        <v>1226</v>
      </c>
      <c r="L84">
        <f t="shared" si="5"/>
        <v>3.905084999999997E-2</v>
      </c>
      <c r="P84" t="s">
        <v>1222</v>
      </c>
      <c r="Q84">
        <v>101.60419999999999</v>
      </c>
      <c r="R84">
        <v>2.1779E-2</v>
      </c>
      <c r="T84">
        <v>2.8478500000000073</v>
      </c>
      <c r="U84">
        <f t="shared" si="6"/>
        <v>1.3861E-2</v>
      </c>
      <c r="AF84" t="s">
        <v>1220</v>
      </c>
      <c r="AG84">
        <v>95.632088999999993</v>
      </c>
      <c r="AH84">
        <f t="shared" si="7"/>
        <v>5.6471E-2</v>
      </c>
      <c r="AJ84">
        <v>3.0864160000000029</v>
      </c>
      <c r="AK84">
        <v>1.6717380000000004E-2</v>
      </c>
    </row>
    <row r="85" spans="2:37">
      <c r="B85" t="s">
        <v>1116</v>
      </c>
      <c r="C85">
        <v>11</v>
      </c>
      <c r="D85">
        <v>0.98522233999999997</v>
      </c>
      <c r="E85">
        <v>1.7378419999999999E-2</v>
      </c>
      <c r="F85">
        <v>0.95115430000000001</v>
      </c>
      <c r="G85">
        <v>1.0192904</v>
      </c>
      <c r="H85">
        <v>5927</v>
      </c>
      <c r="I85">
        <v>0</v>
      </c>
      <c r="J85" t="s">
        <v>71</v>
      </c>
      <c r="K85" t="s">
        <v>1227</v>
      </c>
      <c r="L85">
        <f t="shared" si="5"/>
        <v>3.4068060000000067E-2</v>
      </c>
      <c r="P85" t="s">
        <v>1223</v>
      </c>
      <c r="Q85">
        <v>100.04008</v>
      </c>
      <c r="R85">
        <v>1.3358E-2</v>
      </c>
      <c r="T85">
        <v>2.525400000000011</v>
      </c>
      <c r="U85">
        <f t="shared" si="6"/>
        <v>1.2254000000000001E-2</v>
      </c>
      <c r="AF85" t="s">
        <v>1221</v>
      </c>
      <c r="AG85">
        <v>93.808729999999997</v>
      </c>
      <c r="AH85">
        <f t="shared" si="7"/>
        <v>5.1596999999999997E-2</v>
      </c>
      <c r="AJ85">
        <v>3.2660169999999988</v>
      </c>
      <c r="AK85">
        <v>1.7670419999999999E-2</v>
      </c>
    </row>
    <row r="86" spans="2:37">
      <c r="B86" t="s">
        <v>1123</v>
      </c>
      <c r="C86">
        <v>11</v>
      </c>
      <c r="D86">
        <v>0.93577228000000001</v>
      </c>
      <c r="E86">
        <v>1.423116E-2</v>
      </c>
      <c r="F86">
        <v>0.90787565000000003</v>
      </c>
      <c r="G86">
        <v>0.96366892000000004</v>
      </c>
      <c r="H86">
        <v>8286</v>
      </c>
      <c r="I86">
        <v>0</v>
      </c>
      <c r="J86" t="s">
        <v>15</v>
      </c>
      <c r="K86" t="s">
        <v>1215</v>
      </c>
      <c r="L86">
        <f t="shared" si="5"/>
        <v>2.7896640000000028E-2</v>
      </c>
      <c r="P86" t="s">
        <v>1224</v>
      </c>
      <c r="Q86">
        <v>100.98042000000001</v>
      </c>
      <c r="R86">
        <v>1.6233999999999998E-2</v>
      </c>
      <c r="T86">
        <v>2.670170000000005</v>
      </c>
      <c r="U86">
        <f t="shared" si="6"/>
        <v>1.3010999999999998E-2</v>
      </c>
      <c r="AF86" t="s">
        <v>1222</v>
      </c>
      <c r="AG86">
        <v>100.26302</v>
      </c>
      <c r="AH86">
        <f t="shared" si="7"/>
        <v>1.7017999999999998E-2</v>
      </c>
      <c r="AJ86">
        <v>3.3468000000000053</v>
      </c>
      <c r="AK86">
        <v>1.7411390000000002E-2</v>
      </c>
    </row>
    <row r="87" spans="2:37">
      <c r="B87" t="s">
        <v>1130</v>
      </c>
      <c r="C87">
        <v>11</v>
      </c>
      <c r="D87">
        <v>0.93724993999999995</v>
      </c>
      <c r="E87">
        <v>1.299136E-2</v>
      </c>
      <c r="F87">
        <v>0.91178409999999999</v>
      </c>
      <c r="G87">
        <v>0.96271578000000002</v>
      </c>
      <c r="H87">
        <v>9477</v>
      </c>
      <c r="I87">
        <v>0</v>
      </c>
      <c r="J87" t="s">
        <v>15</v>
      </c>
      <c r="K87" t="s">
        <v>1216</v>
      </c>
      <c r="L87">
        <f t="shared" si="5"/>
        <v>2.5465840000000073E-2</v>
      </c>
      <c r="P87" t="s">
        <v>1225</v>
      </c>
      <c r="Q87">
        <v>99.096046999999999</v>
      </c>
      <c r="R87">
        <v>3.4039999999999999E-3</v>
      </c>
      <c r="T87">
        <v>2.5943729999999943</v>
      </c>
      <c r="U87">
        <f t="shared" si="6"/>
        <v>1.2563000000000001E-2</v>
      </c>
      <c r="AF87" t="s">
        <v>1223</v>
      </c>
      <c r="AG87">
        <v>100.94152000000001</v>
      </c>
      <c r="AH87">
        <f t="shared" si="7"/>
        <v>2.7212E-2</v>
      </c>
      <c r="AJ87">
        <v>3.4532099999999843</v>
      </c>
      <c r="AK87">
        <v>1.7921820000000001E-2</v>
      </c>
    </row>
    <row r="88" spans="2:37">
      <c r="B88" t="s">
        <v>1137</v>
      </c>
      <c r="C88">
        <v>11</v>
      </c>
      <c r="D88">
        <v>0.93484387999999996</v>
      </c>
      <c r="E88">
        <v>1.372255E-2</v>
      </c>
      <c r="F88">
        <v>0.90794443999999996</v>
      </c>
      <c r="G88">
        <v>0.96174331000000002</v>
      </c>
      <c r="H88">
        <v>8706</v>
      </c>
      <c r="I88">
        <v>0</v>
      </c>
      <c r="J88" t="s">
        <v>15</v>
      </c>
      <c r="K88" t="s">
        <v>1217</v>
      </c>
      <c r="L88">
        <f t="shared" si="5"/>
        <v>2.6899430000000057E-2</v>
      </c>
      <c r="P88" t="s">
        <v>1226</v>
      </c>
      <c r="Q88">
        <v>100.63386999999999</v>
      </c>
      <c r="R88">
        <v>2.8E-3</v>
      </c>
      <c r="T88">
        <v>2.8318300000000018</v>
      </c>
      <c r="U88">
        <f t="shared" si="6"/>
        <v>1.4763E-2</v>
      </c>
      <c r="AF88" t="s">
        <v>1224</v>
      </c>
      <c r="AG88">
        <v>104.31718000000001</v>
      </c>
      <c r="AH88">
        <f t="shared" si="7"/>
        <v>1.5608E-2</v>
      </c>
      <c r="AJ88">
        <v>4.0231599999999812</v>
      </c>
      <c r="AK88">
        <v>2.0495929999999999E-2</v>
      </c>
    </row>
    <row r="89" spans="2:37">
      <c r="B89" t="s">
        <v>1144</v>
      </c>
      <c r="C89">
        <v>11</v>
      </c>
      <c r="D89">
        <v>0.92412938</v>
      </c>
      <c r="E89">
        <v>1.387145E-2</v>
      </c>
      <c r="F89">
        <v>0.89693818999999997</v>
      </c>
      <c r="G89">
        <v>0.95132055999999998</v>
      </c>
      <c r="H89">
        <v>9027</v>
      </c>
      <c r="I89">
        <v>0</v>
      </c>
      <c r="J89" t="s">
        <v>15</v>
      </c>
      <c r="K89" t="s">
        <v>1218</v>
      </c>
      <c r="L89">
        <f t="shared" si="5"/>
        <v>2.7191179999999981E-2</v>
      </c>
      <c r="P89" t="s">
        <v>1227</v>
      </c>
      <c r="Q89">
        <v>100.18357</v>
      </c>
      <c r="R89">
        <v>9.0290000000000006E-3</v>
      </c>
      <c r="T89">
        <v>2.8454299999999932</v>
      </c>
      <c r="U89">
        <f t="shared" si="6"/>
        <v>1.4763000000000002E-2</v>
      </c>
      <c r="AF89" t="s">
        <v>1225</v>
      </c>
      <c r="AG89">
        <v>102.45276999999999</v>
      </c>
      <c r="AH89">
        <f t="shared" si="7"/>
        <v>3.2237000000000002E-2</v>
      </c>
      <c r="AJ89">
        <v>4.4402600000000181</v>
      </c>
      <c r="AK89">
        <v>2.1888930000000001E-2</v>
      </c>
    </row>
    <row r="90" spans="2:37">
      <c r="B90" t="s">
        <v>1151</v>
      </c>
      <c r="C90">
        <v>11</v>
      </c>
      <c r="D90">
        <v>0.94618385000000005</v>
      </c>
      <c r="E90">
        <v>1.288152E-2</v>
      </c>
      <c r="F90">
        <v>0.92093323999999999</v>
      </c>
      <c r="G90">
        <v>0.97143446</v>
      </c>
      <c r="H90">
        <v>9281</v>
      </c>
      <c r="I90">
        <v>0</v>
      </c>
      <c r="J90" t="s">
        <v>15</v>
      </c>
      <c r="K90" t="s">
        <v>1219</v>
      </c>
      <c r="L90">
        <f t="shared" si="5"/>
        <v>2.5250609999999951E-2</v>
      </c>
      <c r="AF90" t="s">
        <v>1226</v>
      </c>
      <c r="AG90">
        <v>99.801235000000005</v>
      </c>
      <c r="AH90">
        <f t="shared" si="7"/>
        <v>2.7328999999999999E-2</v>
      </c>
      <c r="AJ90">
        <v>3.905084999999997</v>
      </c>
      <c r="AK90">
        <v>2.0004149999999998E-2</v>
      </c>
    </row>
    <row r="91" spans="2:37">
      <c r="B91" t="s">
        <v>1158</v>
      </c>
      <c r="C91">
        <v>11</v>
      </c>
      <c r="D91">
        <v>0.97101731999999996</v>
      </c>
      <c r="E91">
        <v>1.447318E-2</v>
      </c>
      <c r="F91">
        <v>0.94264672999999999</v>
      </c>
      <c r="G91">
        <v>0.9993879</v>
      </c>
      <c r="H91">
        <v>9363</v>
      </c>
      <c r="I91">
        <v>0</v>
      </c>
      <c r="J91" t="s">
        <v>15</v>
      </c>
      <c r="K91" t="s">
        <v>1220</v>
      </c>
      <c r="L91">
        <f t="shared" si="5"/>
        <v>2.8370580000000034E-2</v>
      </c>
      <c r="AF91" t="s">
        <v>1227</v>
      </c>
      <c r="AG91">
        <v>98.522233999999997</v>
      </c>
      <c r="AH91">
        <f t="shared" si="7"/>
        <v>2.6262000000000001E-2</v>
      </c>
      <c r="AJ91">
        <v>3.4068060000000067</v>
      </c>
      <c r="AK91">
        <v>1.8029210000000004E-2</v>
      </c>
    </row>
    <row r="92" spans="2:37">
      <c r="B92" t="s">
        <v>1165</v>
      </c>
      <c r="C92">
        <v>11</v>
      </c>
      <c r="D92">
        <v>0.94416708999999999</v>
      </c>
      <c r="E92">
        <v>1.381575E-2</v>
      </c>
      <c r="F92">
        <v>0.91708518000000006</v>
      </c>
      <c r="G92">
        <v>0.97124900000000003</v>
      </c>
      <c r="H92">
        <v>9246</v>
      </c>
      <c r="I92">
        <v>0</v>
      </c>
      <c r="J92" t="s">
        <v>15</v>
      </c>
      <c r="K92" t="s">
        <v>1221</v>
      </c>
      <c r="L92">
        <f t="shared" si="5"/>
        <v>2.7081910000000042E-2</v>
      </c>
    </row>
    <row r="93" spans="2:37">
      <c r="B93" t="s">
        <v>1172</v>
      </c>
      <c r="C93">
        <v>11</v>
      </c>
      <c r="D93">
        <v>0.94771952000000004</v>
      </c>
      <c r="E93">
        <v>1.4346930000000001E-2</v>
      </c>
      <c r="F93">
        <v>0.91959634999999995</v>
      </c>
      <c r="G93">
        <v>0.97584269000000001</v>
      </c>
      <c r="H93">
        <v>9204</v>
      </c>
      <c r="I93">
        <v>0</v>
      </c>
      <c r="J93" t="s">
        <v>15</v>
      </c>
      <c r="K93" t="s">
        <v>1222</v>
      </c>
      <c r="L93">
        <f t="shared" si="5"/>
        <v>2.8123169999999975E-2</v>
      </c>
    </row>
    <row r="94" spans="2:37">
      <c r="B94" t="s">
        <v>1179</v>
      </c>
      <c r="C94">
        <v>11</v>
      </c>
      <c r="D94">
        <v>0.91750441999999999</v>
      </c>
      <c r="E94">
        <v>1.513626E-2</v>
      </c>
      <c r="F94">
        <v>0.88783391</v>
      </c>
      <c r="G94">
        <v>0.94717494000000002</v>
      </c>
      <c r="H94">
        <v>9000</v>
      </c>
      <c r="I94">
        <v>0</v>
      </c>
      <c r="J94" t="s">
        <v>15</v>
      </c>
      <c r="K94" t="s">
        <v>1223</v>
      </c>
      <c r="L94">
        <f t="shared" si="5"/>
        <v>2.9670520000000034E-2</v>
      </c>
      <c r="Q94" t="s">
        <v>36</v>
      </c>
      <c r="T94" t="s">
        <v>1229</v>
      </c>
      <c r="AG94" t="s">
        <v>15</v>
      </c>
      <c r="AJ94" t="s">
        <v>1229</v>
      </c>
    </row>
    <row r="95" spans="2:37">
      <c r="B95" t="s">
        <v>1186</v>
      </c>
      <c r="C95">
        <v>11</v>
      </c>
      <c r="D95">
        <v>0.92757232999999994</v>
      </c>
      <c r="E95">
        <v>1.5844250000000001E-2</v>
      </c>
      <c r="F95">
        <v>0.89651407999999999</v>
      </c>
      <c r="G95">
        <v>0.95863058000000001</v>
      </c>
      <c r="H95">
        <v>9188</v>
      </c>
      <c r="I95">
        <v>0</v>
      </c>
      <c r="J95" t="s">
        <v>15</v>
      </c>
      <c r="K95" t="s">
        <v>1224</v>
      </c>
      <c r="L95">
        <f t="shared" si="5"/>
        <v>3.1058250000000065E-2</v>
      </c>
      <c r="Q95" t="s">
        <v>1248</v>
      </c>
      <c r="R95" t="s">
        <v>1249</v>
      </c>
      <c r="T95" t="s">
        <v>1246</v>
      </c>
      <c r="U95" t="s">
        <v>1247</v>
      </c>
      <c r="AG95" t="s">
        <v>1248</v>
      </c>
      <c r="AH95" t="s">
        <v>1249</v>
      </c>
      <c r="AJ95" t="s">
        <v>1246</v>
      </c>
      <c r="AK95" t="s">
        <v>1247</v>
      </c>
    </row>
    <row r="96" spans="2:37">
      <c r="B96" t="s">
        <v>1193</v>
      </c>
      <c r="C96">
        <v>11</v>
      </c>
      <c r="D96">
        <v>0.95572570999999995</v>
      </c>
      <c r="E96">
        <v>1.6262579999999999E-2</v>
      </c>
      <c r="F96">
        <v>0.92384719000000004</v>
      </c>
      <c r="G96">
        <v>0.98760424000000002</v>
      </c>
      <c r="H96">
        <v>8684</v>
      </c>
      <c r="I96">
        <v>0</v>
      </c>
      <c r="J96" t="s">
        <v>15</v>
      </c>
      <c r="K96" t="s">
        <v>1225</v>
      </c>
      <c r="L96">
        <f t="shared" si="5"/>
        <v>3.1878530000000072E-2</v>
      </c>
      <c r="P96" t="s">
        <v>1214</v>
      </c>
      <c r="Q96">
        <v>95.253726999999998</v>
      </c>
      <c r="R96">
        <v>1.4449E-2</v>
      </c>
      <c r="T96">
        <v>4.689918000000004</v>
      </c>
      <c r="U96">
        <v>2.0220149999999999E-2</v>
      </c>
      <c r="AF96" t="s">
        <v>1214</v>
      </c>
    </row>
    <row r="97" spans="2:37">
      <c r="B97" t="s">
        <v>1200</v>
      </c>
      <c r="C97">
        <v>11</v>
      </c>
      <c r="D97">
        <v>0.96374771999999997</v>
      </c>
      <c r="E97">
        <v>1.515382E-2</v>
      </c>
      <c r="F97">
        <v>0.93404257999999996</v>
      </c>
      <c r="G97">
        <v>0.99345285999999999</v>
      </c>
      <c r="H97">
        <v>8584</v>
      </c>
      <c r="I97">
        <v>0</v>
      </c>
      <c r="J97" t="s">
        <v>15</v>
      </c>
      <c r="K97" t="s">
        <v>1226</v>
      </c>
      <c r="L97">
        <f t="shared" si="5"/>
        <v>2.9705140000000019E-2</v>
      </c>
      <c r="P97" t="s">
        <v>1215</v>
      </c>
      <c r="Q97">
        <v>96.138611999999995</v>
      </c>
      <c r="R97">
        <v>2.9367000000000001E-2</v>
      </c>
      <c r="T97">
        <v>4.6861180000000058</v>
      </c>
      <c r="U97">
        <v>2.094874E-2</v>
      </c>
      <c r="AF97" t="s">
        <v>1215</v>
      </c>
      <c r="AG97">
        <v>93.577228000000005</v>
      </c>
      <c r="AH97">
        <v>3.5055999999999997E-2</v>
      </c>
      <c r="AJ97">
        <v>2.7896640000000028</v>
      </c>
      <c r="AK97">
        <v>1.3676790000000001E-2</v>
      </c>
    </row>
    <row r="98" spans="2:37">
      <c r="B98" t="s">
        <v>1207</v>
      </c>
      <c r="C98">
        <v>11</v>
      </c>
      <c r="D98">
        <v>0.96944406999999999</v>
      </c>
      <c r="E98">
        <v>1.535224E-2</v>
      </c>
      <c r="F98">
        <v>0.93935009000000003</v>
      </c>
      <c r="G98">
        <v>0.99953806000000001</v>
      </c>
      <c r="H98">
        <v>8800</v>
      </c>
      <c r="I98">
        <v>0</v>
      </c>
      <c r="J98" t="s">
        <v>15</v>
      </c>
      <c r="K98" t="s">
        <v>1227</v>
      </c>
      <c r="L98">
        <f t="shared" si="5"/>
        <v>3.0093990000000015E-2</v>
      </c>
      <c r="P98" t="s">
        <v>1216</v>
      </c>
      <c r="Q98">
        <v>96.24270700000001</v>
      </c>
      <c r="R98">
        <v>2.9502E-2</v>
      </c>
      <c r="T98">
        <v>4.8803129999999921</v>
      </c>
      <c r="U98">
        <v>2.3694369999999999E-2</v>
      </c>
      <c r="AF98" t="s">
        <v>1216</v>
      </c>
      <c r="AG98">
        <v>93.724993999999995</v>
      </c>
      <c r="AH98">
        <v>2.6921E-2</v>
      </c>
      <c r="AJ98">
        <v>2.5465840000000073</v>
      </c>
      <c r="AK98">
        <v>1.243287E-2</v>
      </c>
    </row>
    <row r="99" spans="2:37">
      <c r="P99" t="s">
        <v>1217</v>
      </c>
      <c r="Q99">
        <v>97.646241000000003</v>
      </c>
      <c r="R99">
        <v>2.0486999999999998E-2</v>
      </c>
      <c r="T99">
        <v>5.0261790000000079</v>
      </c>
      <c r="U99">
        <v>2.4470579999999999E-2</v>
      </c>
      <c r="AF99" t="s">
        <v>1217</v>
      </c>
      <c r="AG99">
        <v>93.484387999999996</v>
      </c>
      <c r="AH99">
        <v>2.8903999999999999E-2</v>
      </c>
      <c r="AJ99">
        <v>2.6899430000000057</v>
      </c>
      <c r="AK99">
        <v>1.2828970000000002E-2</v>
      </c>
    </row>
    <row r="100" spans="2:37">
      <c r="P100" t="s">
        <v>1218</v>
      </c>
      <c r="Q100">
        <v>98.209839000000002</v>
      </c>
      <c r="R100">
        <v>1.8762000000000001E-2</v>
      </c>
      <c r="T100">
        <v>5.0502309999999939</v>
      </c>
      <c r="U100">
        <v>2.569285E-2</v>
      </c>
      <c r="AF100" t="s">
        <v>1218</v>
      </c>
      <c r="AG100">
        <v>92.412937999999997</v>
      </c>
      <c r="AH100">
        <v>9.1870000000000007E-3</v>
      </c>
      <c r="AJ100">
        <v>2.7191179999999981</v>
      </c>
      <c r="AK100">
        <v>1.3674490000000001E-2</v>
      </c>
    </row>
    <row r="101" spans="2:37">
      <c r="P101" t="s">
        <v>1219</v>
      </c>
      <c r="Q101">
        <v>97.657827999999995</v>
      </c>
      <c r="R101">
        <v>1.4605E-2</v>
      </c>
      <c r="T101">
        <v>5.234751999999987</v>
      </c>
      <c r="U101">
        <v>2.6510430000000001E-2</v>
      </c>
      <c r="AF101" t="s">
        <v>1219</v>
      </c>
      <c r="AG101">
        <v>94.618385000000004</v>
      </c>
      <c r="AH101">
        <v>1.717E-3</v>
      </c>
      <c r="AJ101">
        <v>2.5250609999999951</v>
      </c>
      <c r="AK101">
        <v>1.220687E-2</v>
      </c>
    </row>
    <row r="102" spans="2:37">
      <c r="P102" t="s">
        <v>1220</v>
      </c>
      <c r="Q102">
        <v>102.67461</v>
      </c>
      <c r="R102">
        <v>3.0240000000000002E-3</v>
      </c>
      <c r="T102">
        <v>4.5393500000000087</v>
      </c>
      <c r="U102">
        <v>1.8737530000000002E-2</v>
      </c>
      <c r="AF102" t="s">
        <v>1220</v>
      </c>
      <c r="AG102">
        <v>97.101731999999998</v>
      </c>
      <c r="AH102">
        <v>1.1625E-2</v>
      </c>
      <c r="AJ102">
        <v>2.8370580000000034</v>
      </c>
      <c r="AK102">
        <v>1.300343E-2</v>
      </c>
    </row>
    <row r="103" spans="2:37">
      <c r="P103" t="s">
        <v>1221</v>
      </c>
      <c r="Q103">
        <v>100.14738000000001</v>
      </c>
      <c r="R103">
        <v>7.1440000000000002E-3</v>
      </c>
      <c r="T103">
        <v>4.7247199999999934</v>
      </c>
      <c r="U103">
        <v>2.052549E-2</v>
      </c>
      <c r="AF103" t="s">
        <v>1221</v>
      </c>
      <c r="AG103">
        <v>94.416708999999997</v>
      </c>
      <c r="AH103">
        <v>2.8410000000000002E-3</v>
      </c>
      <c r="AJ103">
        <v>2.7081910000000042</v>
      </c>
      <c r="AK103">
        <v>1.275335E-2</v>
      </c>
    </row>
    <row r="104" spans="2:37">
      <c r="P104" t="s">
        <v>1222</v>
      </c>
      <c r="Q104">
        <v>101.01967999999999</v>
      </c>
      <c r="R104">
        <v>1.3280999999999999E-2</v>
      </c>
      <c r="T104">
        <v>4.9383500000000025</v>
      </c>
      <c r="U104">
        <v>2.1141199999999999E-2</v>
      </c>
      <c r="AF104" t="s">
        <v>1222</v>
      </c>
      <c r="AG104">
        <v>94.771951999999999</v>
      </c>
      <c r="AH104">
        <v>6.5760000000000002E-3</v>
      </c>
      <c r="AJ104">
        <v>2.8123169999999975</v>
      </c>
      <c r="AK104">
        <v>1.32371E-2</v>
      </c>
    </row>
    <row r="105" spans="2:37">
      <c r="P105" t="s">
        <v>1223</v>
      </c>
      <c r="Q105">
        <v>100.09810999999999</v>
      </c>
      <c r="R105">
        <v>2.1895999999999999E-2</v>
      </c>
      <c r="T105">
        <v>4.7427600000000014</v>
      </c>
      <c r="U105">
        <v>1.9739979999999997E-2</v>
      </c>
      <c r="AF105" t="s">
        <v>1223</v>
      </c>
      <c r="AG105">
        <v>91.750441999999993</v>
      </c>
      <c r="AH105">
        <v>9.476E-3</v>
      </c>
      <c r="AJ105">
        <v>2.9670520000000034</v>
      </c>
      <c r="AK105">
        <v>1.41989E-2</v>
      </c>
    </row>
    <row r="106" spans="2:37">
      <c r="P106" t="s">
        <v>1224</v>
      </c>
      <c r="AF106" t="s">
        <v>1224</v>
      </c>
      <c r="AG106">
        <v>92.757232999999999</v>
      </c>
      <c r="AH106">
        <v>9.3109999999999998E-3</v>
      </c>
      <c r="AJ106">
        <v>3.1058250000000065</v>
      </c>
      <c r="AK106">
        <v>1.5383729999999998E-2</v>
      </c>
    </row>
    <row r="107" spans="2:37">
      <c r="P107" t="s">
        <v>1225</v>
      </c>
      <c r="AF107" t="s">
        <v>1225</v>
      </c>
      <c r="AG107">
        <v>95.572570999999996</v>
      </c>
      <c r="AH107">
        <v>1.1524E-2</v>
      </c>
      <c r="AJ107">
        <v>3.1878530000000072</v>
      </c>
      <c r="AK107">
        <v>1.544831E-2</v>
      </c>
    </row>
    <row r="108" spans="2:37">
      <c r="P108" t="s">
        <v>1226</v>
      </c>
      <c r="AF108" t="s">
        <v>1226</v>
      </c>
      <c r="AG108">
        <v>96.374771999999993</v>
      </c>
      <c r="AH108">
        <v>1.3698E-2</v>
      </c>
      <c r="AJ108">
        <v>2.9705140000000019</v>
      </c>
      <c r="AK108">
        <v>1.3754799999999999E-2</v>
      </c>
    </row>
    <row r="109" spans="2:37">
      <c r="P109" t="s">
        <v>1227</v>
      </c>
      <c r="AF109" t="s">
        <v>1227</v>
      </c>
      <c r="AG109">
        <v>96.944406999999998</v>
      </c>
      <c r="AH109">
        <v>9.7859999999999996E-3</v>
      </c>
      <c r="AJ109">
        <v>3.0093990000000015</v>
      </c>
      <c r="AK109">
        <v>1.3785520000000001E-2</v>
      </c>
    </row>
    <row r="113" spans="16:21">
      <c r="Q113" t="s">
        <v>160</v>
      </c>
      <c r="T113" t="s">
        <v>1229</v>
      </c>
    </row>
    <row r="114" spans="16:21">
      <c r="Q114" t="s">
        <v>1248</v>
      </c>
      <c r="R114" t="s">
        <v>1249</v>
      </c>
      <c r="T114" t="s">
        <v>1246</v>
      </c>
      <c r="U114" t="s">
        <v>1247</v>
      </c>
    </row>
    <row r="115" spans="16:21">
      <c r="P115" t="s">
        <v>1214</v>
      </c>
    </row>
    <row r="116" spans="16:21">
      <c r="P116" t="s">
        <v>1215</v>
      </c>
      <c r="Q116">
        <v>94.397705000000002</v>
      </c>
      <c r="R116">
        <f t="shared" ref="R116:R128" si="8">W42</f>
        <v>2.8829E-2</v>
      </c>
      <c r="T116">
        <v>4.1993429999999998</v>
      </c>
      <c r="U116">
        <v>2.2600510000000001E-2</v>
      </c>
    </row>
    <row r="117" spans="16:21">
      <c r="P117" t="s">
        <v>1216</v>
      </c>
      <c r="Q117">
        <v>92.426423999999997</v>
      </c>
      <c r="R117">
        <f t="shared" si="8"/>
        <v>5.5361E-2</v>
      </c>
      <c r="T117">
        <v>3.9433000000000051</v>
      </c>
      <c r="U117">
        <v>2.0097709999999998E-2</v>
      </c>
    </row>
    <row r="118" spans="16:21">
      <c r="P118" t="s">
        <v>1217</v>
      </c>
      <c r="Q118">
        <v>93.301586</v>
      </c>
      <c r="R118">
        <f t="shared" si="8"/>
        <v>6.1176000000000001E-2</v>
      </c>
      <c r="T118">
        <v>3.8200479999999981</v>
      </c>
      <c r="U118">
        <v>1.8577509999999998E-2</v>
      </c>
    </row>
    <row r="119" spans="16:21">
      <c r="P119" t="s">
        <v>1218</v>
      </c>
      <c r="Q119">
        <v>92.984211000000002</v>
      </c>
      <c r="R119">
        <f t="shared" si="8"/>
        <v>4.1568000000000001E-2</v>
      </c>
      <c r="T119">
        <v>4.0235989999999999</v>
      </c>
      <c r="U119">
        <v>2.1268910000000002E-2</v>
      </c>
    </row>
    <row r="120" spans="16:21">
      <c r="P120" t="s">
        <v>1219</v>
      </c>
      <c r="Q120">
        <v>93.444535999999999</v>
      </c>
      <c r="R120">
        <f t="shared" si="8"/>
        <v>5.3786E-2</v>
      </c>
      <c r="T120">
        <v>3.3645950000000036</v>
      </c>
      <c r="U120">
        <v>1.7106749999999997E-2</v>
      </c>
    </row>
    <row r="121" spans="16:21">
      <c r="P121" t="s">
        <v>1220</v>
      </c>
      <c r="Q121">
        <v>93.007829999999998</v>
      </c>
      <c r="R121">
        <f t="shared" si="8"/>
        <v>6.062E-2</v>
      </c>
      <c r="T121">
        <v>3.380753000000003</v>
      </c>
      <c r="U121">
        <v>1.6948489999999997E-2</v>
      </c>
    </row>
    <row r="122" spans="16:21">
      <c r="P122" t="s">
        <v>1221</v>
      </c>
      <c r="Q122">
        <v>93.745940000000004</v>
      </c>
      <c r="R122">
        <f t="shared" si="8"/>
        <v>6.4060000000000006E-2</v>
      </c>
      <c r="T122">
        <v>3.1008469999999955</v>
      </c>
      <c r="U122">
        <v>1.5162010000000004E-2</v>
      </c>
    </row>
    <row r="123" spans="16:21">
      <c r="P123" t="s">
        <v>1222</v>
      </c>
      <c r="Q123">
        <v>95.849026000000009</v>
      </c>
      <c r="R123">
        <f t="shared" si="8"/>
        <v>6.522E-2</v>
      </c>
      <c r="T123">
        <v>3.1816899999999926</v>
      </c>
      <c r="U123">
        <v>1.5672539999999999E-2</v>
      </c>
    </row>
    <row r="124" spans="16:21">
      <c r="P124" t="s">
        <v>1223</v>
      </c>
      <c r="Q124">
        <v>94.566132999999994</v>
      </c>
      <c r="R124">
        <f t="shared" si="8"/>
        <v>5.6148999999999998E-2</v>
      </c>
      <c r="T124">
        <v>3.3222379999999996</v>
      </c>
      <c r="U124">
        <v>1.5698130000000005E-2</v>
      </c>
    </row>
    <row r="125" spans="16:21">
      <c r="P125" t="s">
        <v>1224</v>
      </c>
      <c r="Q125">
        <v>95.361664000000005</v>
      </c>
      <c r="R125">
        <f t="shared" si="8"/>
        <v>4.4192000000000002E-2</v>
      </c>
      <c r="T125">
        <v>3.804755999999998</v>
      </c>
      <c r="U125">
        <v>1.822493E-2</v>
      </c>
    </row>
    <row r="126" spans="16:21">
      <c r="P126" t="s">
        <v>1225</v>
      </c>
      <c r="Q126">
        <v>95.856891000000005</v>
      </c>
      <c r="R126">
        <f t="shared" si="8"/>
        <v>4.7897000000000002E-2</v>
      </c>
      <c r="T126">
        <v>4.2420189999999973</v>
      </c>
      <c r="U126">
        <v>1.9523589999999997E-2</v>
      </c>
    </row>
    <row r="127" spans="16:21">
      <c r="P127" t="s">
        <v>1226</v>
      </c>
      <c r="Q127">
        <v>97.133818000000005</v>
      </c>
      <c r="R127">
        <f t="shared" si="8"/>
        <v>4.3894000000000002E-2</v>
      </c>
      <c r="T127">
        <v>3.3534219999999948</v>
      </c>
      <c r="U127">
        <v>1.5064779999999996E-2</v>
      </c>
    </row>
    <row r="128" spans="16:21">
      <c r="P128" t="s">
        <v>1227</v>
      </c>
      <c r="Q128">
        <v>95.83852499999999</v>
      </c>
      <c r="R128">
        <f t="shared" si="8"/>
        <v>4.3810000000000002E-2</v>
      </c>
      <c r="T128">
        <v>3.5834050000000062</v>
      </c>
      <c r="U128">
        <v>1.6851220000000004E-2</v>
      </c>
    </row>
  </sheetData>
  <pageMargins left="0.7" right="0.7" top="0.75" bottom="0.75"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F95"/>
  <sheetViews>
    <sheetView workbookViewId="0"/>
  </sheetViews>
  <sheetFormatPr defaultRowHeight="14.4"/>
  <sheetData>
    <row r="2" spans="1:23">
      <c r="B2" t="s">
        <v>1308</v>
      </c>
    </row>
    <row r="3" spans="1:23">
      <c r="B3" t="s">
        <v>1307</v>
      </c>
    </row>
    <row r="5" spans="1:23" s="67" customFormat="1">
      <c r="A5" s="66" t="s">
        <v>1306</v>
      </c>
    </row>
    <row r="8" spans="1:23">
      <c r="G8" t="s">
        <v>1289</v>
      </c>
      <c r="P8" t="s">
        <v>1305</v>
      </c>
    </row>
    <row r="9" spans="1:23">
      <c r="A9" t="s">
        <v>1288</v>
      </c>
      <c r="C9" t="s">
        <v>317</v>
      </c>
    </row>
    <row r="10" spans="1:23">
      <c r="D10" t="s">
        <v>1304</v>
      </c>
      <c r="M10" t="s">
        <v>1268</v>
      </c>
      <c r="P10" s="79" t="s">
        <v>1303</v>
      </c>
    </row>
    <row r="11" spans="1:23">
      <c r="B11">
        <v>1</v>
      </c>
      <c r="C11" t="s">
        <v>1302</v>
      </c>
      <c r="D11" s="56">
        <v>228843</v>
      </c>
      <c r="E11" s="78">
        <v>0</v>
      </c>
      <c r="F11">
        <v>0</v>
      </c>
      <c r="G11">
        <v>0</v>
      </c>
      <c r="H11">
        <v>0</v>
      </c>
      <c r="I11">
        <v>0</v>
      </c>
      <c r="J11">
        <v>0</v>
      </c>
      <c r="K11">
        <v>0</v>
      </c>
      <c r="L11">
        <v>0</v>
      </c>
      <c r="M11" s="56">
        <v>228843</v>
      </c>
      <c r="Q11" t="s">
        <v>1301</v>
      </c>
      <c r="W11" s="56"/>
    </row>
    <row r="12" spans="1:23">
      <c r="B12">
        <v>2</v>
      </c>
      <c r="C12" t="s">
        <v>1300</v>
      </c>
      <c r="D12" s="44">
        <v>982</v>
      </c>
      <c r="E12" s="78">
        <v>239396</v>
      </c>
      <c r="F12">
        <v>0</v>
      </c>
      <c r="G12" s="56">
        <v>0</v>
      </c>
      <c r="H12">
        <v>0</v>
      </c>
      <c r="I12">
        <v>0</v>
      </c>
      <c r="J12">
        <v>0</v>
      </c>
      <c r="K12">
        <v>0</v>
      </c>
      <c r="L12">
        <v>0</v>
      </c>
      <c r="M12" s="56">
        <v>240378</v>
      </c>
      <c r="P12" t="s">
        <v>1299</v>
      </c>
      <c r="Q12">
        <v>1</v>
      </c>
      <c r="R12">
        <v>2</v>
      </c>
      <c r="S12" t="s">
        <v>310</v>
      </c>
      <c r="W12" s="56"/>
    </row>
    <row r="13" spans="1:23">
      <c r="B13">
        <v>3</v>
      </c>
      <c r="C13" t="s">
        <v>1298</v>
      </c>
      <c r="D13" s="44">
        <v>0</v>
      </c>
      <c r="E13" s="46">
        <v>0</v>
      </c>
      <c r="F13" s="56">
        <v>219145</v>
      </c>
      <c r="G13">
        <v>0</v>
      </c>
      <c r="H13">
        <v>0</v>
      </c>
      <c r="I13" s="56">
        <v>0</v>
      </c>
      <c r="J13">
        <v>0</v>
      </c>
      <c r="K13">
        <v>0</v>
      </c>
      <c r="L13">
        <v>0</v>
      </c>
      <c r="M13" s="56">
        <v>219145</v>
      </c>
      <c r="W13" s="56"/>
    </row>
    <row r="14" spans="1:23">
      <c r="B14">
        <v>4</v>
      </c>
      <c r="C14" t="s">
        <v>1297</v>
      </c>
      <c r="D14" s="77">
        <v>6111</v>
      </c>
      <c r="E14" s="78">
        <v>0</v>
      </c>
      <c r="F14">
        <v>0</v>
      </c>
      <c r="G14" s="56">
        <v>118047</v>
      </c>
      <c r="H14">
        <v>0</v>
      </c>
      <c r="I14">
        <v>0</v>
      </c>
      <c r="J14">
        <v>0</v>
      </c>
      <c r="K14" s="56">
        <v>0</v>
      </c>
      <c r="L14">
        <v>0</v>
      </c>
      <c r="M14" s="56">
        <v>124158</v>
      </c>
      <c r="P14">
        <v>1</v>
      </c>
      <c r="Q14" s="56">
        <v>18940</v>
      </c>
      <c r="R14" s="56">
        <v>16287</v>
      </c>
      <c r="S14" s="56">
        <v>35227</v>
      </c>
      <c r="T14">
        <f>R14/S14</f>
        <v>0.46234422460044849</v>
      </c>
      <c r="W14" s="56"/>
    </row>
    <row r="15" spans="1:23">
      <c r="B15">
        <v>5</v>
      </c>
      <c r="C15" t="s">
        <v>1297</v>
      </c>
      <c r="D15" s="44">
        <v>726</v>
      </c>
      <c r="E15" s="46">
        <v>0</v>
      </c>
      <c r="F15">
        <v>0</v>
      </c>
      <c r="G15">
        <v>0</v>
      </c>
      <c r="H15" s="56">
        <v>48545</v>
      </c>
      <c r="I15">
        <v>0</v>
      </c>
      <c r="J15">
        <v>0</v>
      </c>
      <c r="K15">
        <v>0</v>
      </c>
      <c r="L15">
        <v>0</v>
      </c>
      <c r="M15" s="56">
        <v>49271</v>
      </c>
      <c r="P15">
        <v>2</v>
      </c>
      <c r="Q15">
        <v>0</v>
      </c>
      <c r="R15" s="56">
        <v>348066</v>
      </c>
      <c r="S15" s="56">
        <v>348066</v>
      </c>
      <c r="W15" s="56"/>
    </row>
    <row r="16" spans="1:23">
      <c r="B16">
        <v>6</v>
      </c>
      <c r="C16" t="s">
        <v>1296</v>
      </c>
      <c r="D16">
        <v>0</v>
      </c>
      <c r="E16" s="46">
        <v>0</v>
      </c>
      <c r="F16">
        <v>0</v>
      </c>
      <c r="G16">
        <v>0</v>
      </c>
      <c r="H16">
        <v>0</v>
      </c>
      <c r="I16" s="56">
        <v>80210</v>
      </c>
      <c r="J16">
        <v>0</v>
      </c>
      <c r="K16">
        <v>0</v>
      </c>
      <c r="L16">
        <v>0</v>
      </c>
      <c r="M16" s="56">
        <v>80210</v>
      </c>
      <c r="O16" s="56"/>
      <c r="W16" s="56"/>
    </row>
    <row r="17" spans="1:32">
      <c r="B17">
        <v>7</v>
      </c>
      <c r="C17" t="s">
        <v>1295</v>
      </c>
      <c r="D17">
        <v>0</v>
      </c>
      <c r="E17">
        <v>0</v>
      </c>
      <c r="F17">
        <v>0</v>
      </c>
      <c r="G17">
        <v>0</v>
      </c>
      <c r="H17">
        <v>0</v>
      </c>
      <c r="I17">
        <v>0</v>
      </c>
      <c r="J17" s="56">
        <v>146760</v>
      </c>
      <c r="K17">
        <v>0</v>
      </c>
      <c r="L17">
        <v>0</v>
      </c>
      <c r="M17" s="56">
        <v>146760</v>
      </c>
      <c r="P17" t="s">
        <v>310</v>
      </c>
      <c r="Q17" s="56">
        <v>18940</v>
      </c>
      <c r="R17" s="56">
        <v>364353</v>
      </c>
      <c r="S17" s="56">
        <v>383293</v>
      </c>
      <c r="W17" s="56"/>
    </row>
    <row r="18" spans="1:32">
      <c r="C18" t="s">
        <v>1294</v>
      </c>
      <c r="D18">
        <v>0</v>
      </c>
      <c r="E18">
        <v>0</v>
      </c>
      <c r="F18">
        <v>0</v>
      </c>
      <c r="G18">
        <v>0</v>
      </c>
      <c r="H18">
        <v>0</v>
      </c>
      <c r="I18">
        <v>0</v>
      </c>
      <c r="J18">
        <v>0</v>
      </c>
      <c r="K18" s="56">
        <v>153152</v>
      </c>
      <c r="L18">
        <v>0</v>
      </c>
      <c r="M18" s="56">
        <v>153152</v>
      </c>
      <c r="S18" s="56"/>
      <c r="W18" s="56"/>
    </row>
    <row r="19" spans="1:32">
      <c r="C19" t="s">
        <v>1293</v>
      </c>
      <c r="D19">
        <v>0</v>
      </c>
      <c r="E19">
        <v>0</v>
      </c>
      <c r="F19">
        <v>0</v>
      </c>
      <c r="G19">
        <v>0</v>
      </c>
      <c r="H19">
        <v>0</v>
      </c>
      <c r="I19">
        <v>0</v>
      </c>
      <c r="J19">
        <v>0</v>
      </c>
      <c r="K19">
        <v>0</v>
      </c>
      <c r="L19" s="56">
        <v>224403</v>
      </c>
      <c r="M19" s="56">
        <v>224403</v>
      </c>
      <c r="P19" t="s">
        <v>1292</v>
      </c>
      <c r="U19" s="56"/>
      <c r="W19" s="56"/>
    </row>
    <row r="20" spans="1:32">
      <c r="C20" t="s">
        <v>310</v>
      </c>
      <c r="D20" s="56">
        <v>236662</v>
      </c>
      <c r="E20" s="56">
        <v>239396</v>
      </c>
      <c r="F20" s="56">
        <v>219145</v>
      </c>
      <c r="G20" s="56">
        <v>118047</v>
      </c>
      <c r="H20" s="56">
        <v>48545</v>
      </c>
      <c r="I20" s="56">
        <v>80210</v>
      </c>
      <c r="J20" s="56">
        <v>146760</v>
      </c>
      <c r="K20" s="56">
        <v>153152</v>
      </c>
      <c r="L20" s="56">
        <v>224403</v>
      </c>
      <c r="M20" s="56">
        <v>1466320</v>
      </c>
    </row>
    <row r="21" spans="1:32">
      <c r="P21" s="43" t="s">
        <v>1291</v>
      </c>
      <c r="Z21" s="43" t="s">
        <v>1290</v>
      </c>
    </row>
    <row r="22" spans="1:32">
      <c r="D22">
        <f>SUM(D12:D15)</f>
        <v>7819</v>
      </c>
      <c r="E22" s="56"/>
      <c r="G22" s="56"/>
      <c r="I22" s="56"/>
      <c r="K22" s="56"/>
      <c r="M22" s="56"/>
      <c r="O22" s="56"/>
      <c r="Y22" t="s">
        <v>399</v>
      </c>
    </row>
    <row r="23" spans="1:32">
      <c r="D23" s="56">
        <f>SUM(C29:C32)</f>
        <v>6852</v>
      </c>
      <c r="E23">
        <f>SUM(D22:D23)</f>
        <v>14671</v>
      </c>
      <c r="Q23" s="56" t="s">
        <v>398</v>
      </c>
      <c r="R23" s="56">
        <v>1</v>
      </c>
      <c r="S23">
        <v>2</v>
      </c>
      <c r="T23" s="56">
        <v>4</v>
      </c>
      <c r="U23">
        <v>5</v>
      </c>
      <c r="V23" s="56" t="s">
        <v>310</v>
      </c>
      <c r="AA23">
        <v>1</v>
      </c>
      <c r="AB23">
        <v>2</v>
      </c>
      <c r="AC23">
        <v>3</v>
      </c>
      <c r="AD23">
        <v>4</v>
      </c>
      <c r="AE23">
        <v>5</v>
      </c>
    </row>
    <row r="24" spans="1:32">
      <c r="P24">
        <v>1</v>
      </c>
      <c r="Q24" t="s">
        <v>367</v>
      </c>
      <c r="R24" s="56">
        <v>33331</v>
      </c>
      <c r="S24">
        <v>0</v>
      </c>
      <c r="T24" s="56">
        <v>0</v>
      </c>
      <c r="U24">
        <v>0</v>
      </c>
      <c r="V24" s="56">
        <v>33331</v>
      </c>
      <c r="X24" s="56"/>
      <c r="Y24">
        <v>1</v>
      </c>
      <c r="Z24" t="s">
        <v>367</v>
      </c>
      <c r="AA24" s="56">
        <v>31732</v>
      </c>
      <c r="AB24">
        <v>0</v>
      </c>
      <c r="AC24">
        <v>0</v>
      </c>
      <c r="AD24">
        <v>0</v>
      </c>
      <c r="AE24">
        <v>0</v>
      </c>
      <c r="AF24" s="56">
        <v>31732</v>
      </c>
    </row>
    <row r="25" spans="1:32">
      <c r="F25" t="s">
        <v>1289</v>
      </c>
      <c r="P25">
        <v>2</v>
      </c>
      <c r="Q25" t="s">
        <v>368</v>
      </c>
      <c r="R25" s="56">
        <v>935</v>
      </c>
      <c r="S25" s="56">
        <v>8649</v>
      </c>
      <c r="T25">
        <v>0</v>
      </c>
      <c r="U25" s="56">
        <v>0</v>
      </c>
      <c r="V25" s="56">
        <v>9584</v>
      </c>
      <c r="Y25">
        <v>2</v>
      </c>
      <c r="Z25" t="s">
        <v>368</v>
      </c>
      <c r="AA25" s="56">
        <v>2172</v>
      </c>
      <c r="AB25" s="56">
        <v>22407</v>
      </c>
      <c r="AC25">
        <v>0</v>
      </c>
      <c r="AD25">
        <v>0</v>
      </c>
      <c r="AE25">
        <v>0</v>
      </c>
      <c r="AF25" s="56">
        <v>24579</v>
      </c>
    </row>
    <row r="26" spans="1:32">
      <c r="A26" t="s">
        <v>1288</v>
      </c>
      <c r="B26" t="s">
        <v>366</v>
      </c>
      <c r="C26" t="s">
        <v>1287</v>
      </c>
      <c r="D26" t="s">
        <v>1286</v>
      </c>
      <c r="E26" t="s">
        <v>1285</v>
      </c>
      <c r="F26" t="s">
        <v>1284</v>
      </c>
      <c r="G26" t="s">
        <v>1284</v>
      </c>
      <c r="H26" t="s">
        <v>1283</v>
      </c>
      <c r="I26" t="s">
        <v>1282</v>
      </c>
      <c r="J26" t="s">
        <v>1281</v>
      </c>
      <c r="K26" t="s">
        <v>379</v>
      </c>
      <c r="L26" t="s">
        <v>310</v>
      </c>
      <c r="P26">
        <v>4</v>
      </c>
      <c r="Q26" t="s">
        <v>370</v>
      </c>
      <c r="R26" s="56">
        <v>5885</v>
      </c>
      <c r="S26">
        <v>0</v>
      </c>
      <c r="T26" s="56">
        <v>110201</v>
      </c>
      <c r="U26">
        <v>0</v>
      </c>
      <c r="V26" s="56">
        <v>116086</v>
      </c>
      <c r="X26" s="56"/>
      <c r="Y26">
        <v>3</v>
      </c>
      <c r="Z26" t="s">
        <v>1280</v>
      </c>
      <c r="AA26">
        <v>0</v>
      </c>
      <c r="AB26">
        <v>0</v>
      </c>
      <c r="AC26">
        <v>346</v>
      </c>
      <c r="AD26">
        <v>0</v>
      </c>
      <c r="AE26">
        <v>0</v>
      </c>
      <c r="AF26">
        <v>346</v>
      </c>
    </row>
    <row r="27" spans="1:32">
      <c r="P27">
        <v>5</v>
      </c>
      <c r="Q27" t="s">
        <v>370</v>
      </c>
      <c r="R27">
        <v>646</v>
      </c>
      <c r="S27" s="56">
        <v>0</v>
      </c>
      <c r="T27" s="56">
        <v>0</v>
      </c>
      <c r="U27" s="56">
        <v>42072</v>
      </c>
      <c r="V27" s="56">
        <v>42718</v>
      </c>
      <c r="W27" s="56"/>
      <c r="X27" s="56"/>
      <c r="Y27" s="56">
        <v>4</v>
      </c>
      <c r="Z27" t="s">
        <v>370</v>
      </c>
      <c r="AA27" s="56">
        <v>3548</v>
      </c>
      <c r="AB27">
        <v>0</v>
      </c>
      <c r="AC27">
        <v>0</v>
      </c>
      <c r="AD27" s="56">
        <v>92201</v>
      </c>
      <c r="AE27">
        <v>0</v>
      </c>
      <c r="AF27" s="56">
        <v>95749</v>
      </c>
    </row>
    <row r="28" spans="1:32">
      <c r="B28" t="s">
        <v>372</v>
      </c>
      <c r="C28" s="56">
        <v>214778</v>
      </c>
      <c r="D28">
        <v>0</v>
      </c>
      <c r="E28">
        <v>0</v>
      </c>
      <c r="F28">
        <v>0</v>
      </c>
      <c r="G28">
        <v>0</v>
      </c>
      <c r="H28">
        <v>0</v>
      </c>
      <c r="I28">
        <v>0</v>
      </c>
      <c r="J28">
        <v>0</v>
      </c>
      <c r="K28">
        <v>0</v>
      </c>
      <c r="L28" s="56">
        <v>214778</v>
      </c>
      <c r="Q28" t="s">
        <v>310</v>
      </c>
      <c r="R28" s="56">
        <v>40797</v>
      </c>
      <c r="S28" s="56">
        <v>8649</v>
      </c>
      <c r="T28" s="56">
        <v>110201</v>
      </c>
      <c r="U28" s="56">
        <v>42072</v>
      </c>
      <c r="V28" s="56">
        <v>201719</v>
      </c>
      <c r="Y28">
        <v>5</v>
      </c>
      <c r="Z28" t="s">
        <v>370</v>
      </c>
      <c r="AA28">
        <v>814</v>
      </c>
      <c r="AB28">
        <v>0</v>
      </c>
      <c r="AC28">
        <v>0</v>
      </c>
      <c r="AD28">
        <v>0</v>
      </c>
      <c r="AE28" s="56">
        <v>46218</v>
      </c>
      <c r="AF28" s="56">
        <v>47032</v>
      </c>
    </row>
    <row r="29" spans="1:32">
      <c r="B29" t="s">
        <v>373</v>
      </c>
      <c r="C29" s="77">
        <v>2305</v>
      </c>
      <c r="D29" s="56">
        <v>360238</v>
      </c>
      <c r="E29">
        <v>0</v>
      </c>
      <c r="F29">
        <v>0</v>
      </c>
      <c r="G29">
        <v>0</v>
      </c>
      <c r="H29">
        <v>0</v>
      </c>
      <c r="I29">
        <v>0</v>
      </c>
      <c r="J29">
        <v>0</v>
      </c>
      <c r="K29">
        <v>0</v>
      </c>
      <c r="L29" s="56">
        <v>362543</v>
      </c>
      <c r="Z29" t="s">
        <v>310</v>
      </c>
      <c r="AA29" s="56">
        <v>38266</v>
      </c>
      <c r="AB29" s="56">
        <v>22407</v>
      </c>
      <c r="AC29">
        <v>346</v>
      </c>
      <c r="AD29" s="56">
        <v>92201</v>
      </c>
      <c r="AE29" s="56">
        <v>46218</v>
      </c>
      <c r="AF29" s="56">
        <f>SUM(AF24:AF28)</f>
        <v>199438</v>
      </c>
    </row>
    <row r="30" spans="1:32">
      <c r="B30" t="s">
        <v>374</v>
      </c>
      <c r="C30">
        <v>0</v>
      </c>
      <c r="D30">
        <v>0</v>
      </c>
      <c r="E30" s="56">
        <v>124297</v>
      </c>
      <c r="F30">
        <v>0</v>
      </c>
      <c r="G30">
        <v>0</v>
      </c>
      <c r="H30">
        <v>0</v>
      </c>
      <c r="I30">
        <v>0</v>
      </c>
      <c r="J30">
        <v>0</v>
      </c>
      <c r="K30">
        <v>0</v>
      </c>
      <c r="L30" s="56">
        <v>124297</v>
      </c>
      <c r="R30" s="56">
        <f>SUM(R25:R27)</f>
        <v>7466</v>
      </c>
      <c r="AA30" s="56">
        <f>SUM(AA25:AA28)</f>
        <v>6534</v>
      </c>
    </row>
    <row r="31" spans="1:32">
      <c r="B31" t="s">
        <v>375</v>
      </c>
      <c r="C31" s="77">
        <v>3670</v>
      </c>
      <c r="D31">
        <v>0</v>
      </c>
      <c r="E31">
        <v>0</v>
      </c>
      <c r="F31" s="56">
        <v>100150</v>
      </c>
      <c r="G31">
        <v>0</v>
      </c>
      <c r="H31">
        <v>0</v>
      </c>
      <c r="I31">
        <v>0</v>
      </c>
      <c r="J31">
        <v>0</v>
      </c>
      <c r="K31">
        <v>0</v>
      </c>
      <c r="L31" s="56">
        <v>103820</v>
      </c>
      <c r="R31">
        <f>R30/R28</f>
        <v>0.1830036522293306</v>
      </c>
      <c r="S31" s="44">
        <f>SUM(R26:R27)/R28</f>
        <v>0.16008530038973454</v>
      </c>
      <c r="AA31">
        <f>AA30/AA29</f>
        <v>0.17075210369518631</v>
      </c>
      <c r="AB31" s="44">
        <f>SUM(AA26:AA28)/AA29</f>
        <v>0.11399153295353577</v>
      </c>
    </row>
    <row r="32" spans="1:32">
      <c r="B32" t="s">
        <v>375</v>
      </c>
      <c r="C32" s="44">
        <v>877</v>
      </c>
      <c r="D32">
        <v>0</v>
      </c>
      <c r="E32">
        <v>0</v>
      </c>
      <c r="F32">
        <v>0</v>
      </c>
      <c r="G32" s="56">
        <v>50530</v>
      </c>
      <c r="H32">
        <v>0</v>
      </c>
      <c r="I32">
        <v>0</v>
      </c>
      <c r="J32">
        <v>0</v>
      </c>
      <c r="K32">
        <v>0</v>
      </c>
      <c r="L32" s="56">
        <v>51407</v>
      </c>
    </row>
    <row r="33" spans="1:16">
      <c r="B33" t="s">
        <v>376</v>
      </c>
      <c r="C33">
        <v>0</v>
      </c>
      <c r="D33">
        <v>0</v>
      </c>
      <c r="E33">
        <v>0</v>
      </c>
      <c r="F33">
        <v>0</v>
      </c>
      <c r="G33">
        <v>0</v>
      </c>
      <c r="H33" s="56">
        <v>75874</v>
      </c>
      <c r="I33">
        <v>0</v>
      </c>
      <c r="J33">
        <v>0</v>
      </c>
      <c r="K33">
        <v>0</v>
      </c>
      <c r="L33" s="56">
        <v>75874</v>
      </c>
      <c r="P33" t="s">
        <v>1279</v>
      </c>
    </row>
    <row r="34" spans="1:16">
      <c r="B34" t="s">
        <v>377</v>
      </c>
      <c r="C34">
        <v>0</v>
      </c>
      <c r="D34">
        <v>0</v>
      </c>
      <c r="E34">
        <v>0</v>
      </c>
      <c r="F34">
        <v>0</v>
      </c>
      <c r="G34">
        <v>0</v>
      </c>
      <c r="H34">
        <v>0</v>
      </c>
      <c r="I34" s="56">
        <v>194753</v>
      </c>
      <c r="J34">
        <v>0</v>
      </c>
      <c r="K34">
        <v>0</v>
      </c>
      <c r="L34" s="56">
        <v>194753</v>
      </c>
    </row>
    <row r="35" spans="1:16">
      <c r="B35" t="s">
        <v>378</v>
      </c>
      <c r="C35">
        <v>0</v>
      </c>
      <c r="D35">
        <v>0</v>
      </c>
      <c r="E35">
        <v>0</v>
      </c>
      <c r="F35">
        <v>0</v>
      </c>
      <c r="G35">
        <v>0</v>
      </c>
      <c r="H35">
        <v>0</v>
      </c>
      <c r="I35">
        <v>0</v>
      </c>
      <c r="J35" s="56">
        <v>145777</v>
      </c>
      <c r="K35">
        <v>0</v>
      </c>
      <c r="L35" s="56">
        <v>145777</v>
      </c>
    </row>
    <row r="36" spans="1:16">
      <c r="B36" t="s">
        <v>379</v>
      </c>
      <c r="C36">
        <v>0</v>
      </c>
      <c r="D36">
        <v>0</v>
      </c>
      <c r="E36">
        <v>0</v>
      </c>
      <c r="F36">
        <v>0</v>
      </c>
      <c r="G36">
        <v>0</v>
      </c>
      <c r="H36">
        <v>0</v>
      </c>
      <c r="I36">
        <v>0</v>
      </c>
      <c r="J36">
        <v>0</v>
      </c>
      <c r="K36" s="56">
        <v>216911</v>
      </c>
      <c r="L36" s="56">
        <v>216911</v>
      </c>
    </row>
    <row r="38" spans="1:16">
      <c r="B38" t="s">
        <v>310</v>
      </c>
      <c r="C38" s="56">
        <v>221630</v>
      </c>
      <c r="D38" s="56">
        <v>360238</v>
      </c>
      <c r="E38" s="56">
        <v>124297</v>
      </c>
      <c r="F38" s="56">
        <v>100150</v>
      </c>
      <c r="G38" s="56">
        <v>50530</v>
      </c>
      <c r="H38" s="56">
        <v>75874</v>
      </c>
      <c r="I38" s="56">
        <v>194753</v>
      </c>
      <c r="J38" s="56">
        <v>145777</v>
      </c>
      <c r="K38" s="56">
        <v>216911</v>
      </c>
      <c r="L38" s="56">
        <v>1490160</v>
      </c>
    </row>
    <row r="41" spans="1:16" s="67" customFormat="1">
      <c r="A41" s="66" t="s">
        <v>1278</v>
      </c>
    </row>
    <row r="43" spans="1:16">
      <c r="B43" t="s">
        <v>395</v>
      </c>
    </row>
    <row r="44" spans="1:16">
      <c r="I44" t="s">
        <v>394</v>
      </c>
    </row>
    <row r="47" spans="1:16">
      <c r="C47" s="56"/>
      <c r="D47" s="56"/>
      <c r="E47" s="56"/>
      <c r="F47" s="56"/>
      <c r="N47" s="56"/>
      <c r="O47" s="56"/>
    </row>
    <row r="48" spans="1:16">
      <c r="C48" s="56"/>
      <c r="D48" s="56"/>
      <c r="E48" s="56"/>
      <c r="F48" s="56"/>
      <c r="G48" s="56"/>
      <c r="H48" s="56"/>
      <c r="I48" s="56"/>
      <c r="M48" s="56"/>
      <c r="N48" s="56"/>
      <c r="O48" s="56"/>
    </row>
    <row r="49" spans="2:27">
      <c r="D49" s="56"/>
      <c r="E49" s="56"/>
      <c r="F49" s="56"/>
      <c r="M49" s="56"/>
      <c r="N49" s="56"/>
      <c r="O49" s="56"/>
    </row>
    <row r="50" spans="2:27">
      <c r="F50" s="56"/>
      <c r="H50" s="56"/>
      <c r="I50" s="56"/>
      <c r="N50" s="56"/>
      <c r="O50" s="56"/>
      <c r="P50" s="56"/>
    </row>
    <row r="51" spans="2:27">
      <c r="H51" s="56"/>
      <c r="I51" s="56"/>
      <c r="J51" s="56"/>
      <c r="N51" s="56"/>
      <c r="O51" s="56"/>
      <c r="P51" s="56"/>
    </row>
    <row r="52" spans="2:27">
      <c r="D52" s="56"/>
      <c r="E52" s="56"/>
      <c r="F52" s="56"/>
      <c r="I52" s="56"/>
      <c r="J52" s="56"/>
      <c r="N52" s="56"/>
      <c r="O52" s="56"/>
    </row>
    <row r="53" spans="2:27">
      <c r="E53" s="56"/>
      <c r="G53" s="56"/>
      <c r="H53" s="56"/>
      <c r="J53" s="56"/>
      <c r="K53" s="56"/>
      <c r="L53" s="56"/>
      <c r="M53" s="56"/>
      <c r="N53" s="56"/>
      <c r="O53" s="56"/>
      <c r="P53" s="56"/>
    </row>
    <row r="54" spans="2:27">
      <c r="J54" s="56"/>
      <c r="K54" s="56"/>
      <c r="M54" s="56"/>
      <c r="N54" s="56"/>
      <c r="O54" s="56"/>
    </row>
    <row r="55" spans="2:27">
      <c r="J55" s="56"/>
      <c r="K55" s="56"/>
      <c r="L55" s="56"/>
      <c r="M55" s="56"/>
      <c r="N55" s="56"/>
      <c r="O55" s="56"/>
    </row>
    <row r="56" spans="2:27">
      <c r="C56" s="56"/>
      <c r="D56" s="56"/>
      <c r="E56" s="56"/>
      <c r="F56" s="56"/>
      <c r="H56" s="56"/>
      <c r="I56" s="56"/>
      <c r="J56" s="56"/>
      <c r="K56" s="56"/>
      <c r="L56" s="56"/>
      <c r="M56" s="56"/>
      <c r="N56" s="56"/>
      <c r="O56" s="56"/>
    </row>
    <row r="58" spans="2:27">
      <c r="B58" s="56"/>
      <c r="C58" s="56"/>
      <c r="D58" s="56"/>
      <c r="E58" s="56"/>
      <c r="F58" s="56"/>
      <c r="G58" s="56"/>
      <c r="H58" s="56"/>
      <c r="I58" s="56"/>
      <c r="J58" s="56"/>
      <c r="K58" s="56"/>
      <c r="L58" s="56"/>
      <c r="M58" s="56"/>
      <c r="N58" s="56"/>
      <c r="O58" s="56"/>
      <c r="U58" t="s">
        <v>1277</v>
      </c>
    </row>
    <row r="59" spans="2:27">
      <c r="B59" t="s">
        <v>1276</v>
      </c>
      <c r="V59" t="s">
        <v>1264</v>
      </c>
      <c r="Y59" t="s">
        <v>1275</v>
      </c>
    </row>
    <row r="60" spans="2:27">
      <c r="C60" t="s">
        <v>383</v>
      </c>
      <c r="D60" t="s">
        <v>411</v>
      </c>
      <c r="F60" t="s">
        <v>1274</v>
      </c>
      <c r="V60" t="s">
        <v>382</v>
      </c>
      <c r="W60" t="s">
        <v>383</v>
      </c>
      <c r="Y60" s="57"/>
      <c r="Z60" s="57" t="s">
        <v>382</v>
      </c>
      <c r="AA60" s="57" t="s">
        <v>383</v>
      </c>
    </row>
    <row r="61" spans="2:27">
      <c r="B61" t="s">
        <v>57</v>
      </c>
      <c r="C61" s="69">
        <v>11.06</v>
      </c>
      <c r="D61" s="69">
        <v>8.19</v>
      </c>
      <c r="F61" s="58" t="s">
        <v>57</v>
      </c>
      <c r="G61" s="59">
        <v>11.06</v>
      </c>
      <c r="H61" s="59">
        <v>8.19</v>
      </c>
      <c r="K61" s="76" t="s">
        <v>1273</v>
      </c>
      <c r="U61" t="s">
        <v>57</v>
      </c>
      <c r="V61" s="69">
        <v>13.84</v>
      </c>
      <c r="W61" s="69">
        <v>1.35</v>
      </c>
      <c r="Y61" t="s">
        <v>57</v>
      </c>
      <c r="Z61" s="69">
        <v>13.84</v>
      </c>
      <c r="AA61" s="69">
        <v>1.35</v>
      </c>
    </row>
    <row r="62" spans="2:27">
      <c r="B62" t="s">
        <v>42</v>
      </c>
      <c r="C62" s="69">
        <v>5.7</v>
      </c>
      <c r="D62" s="69">
        <v>4</v>
      </c>
      <c r="F62" s="60" t="s">
        <v>42</v>
      </c>
      <c r="G62" s="61">
        <v>5.56</v>
      </c>
      <c r="H62" s="61">
        <v>3.92</v>
      </c>
      <c r="U62" t="s">
        <v>42</v>
      </c>
      <c r="V62" s="69">
        <v>10.72</v>
      </c>
      <c r="W62" s="69">
        <v>0.6</v>
      </c>
      <c r="Y62" t="s">
        <v>42</v>
      </c>
      <c r="Z62" s="69">
        <v>10.59</v>
      </c>
      <c r="AA62" s="69">
        <v>0.6</v>
      </c>
    </row>
    <row r="63" spans="2:27">
      <c r="B63" t="s">
        <v>62</v>
      </c>
      <c r="C63" s="69">
        <v>8.9600000000000009</v>
      </c>
      <c r="D63" s="69">
        <v>5.34</v>
      </c>
      <c r="F63" s="60" t="s">
        <v>62</v>
      </c>
      <c r="G63" s="61">
        <v>8.9600000000000009</v>
      </c>
      <c r="H63" s="61">
        <v>5.34</v>
      </c>
      <c r="L63" t="s">
        <v>386</v>
      </c>
      <c r="U63" t="s">
        <v>62</v>
      </c>
      <c r="V63" s="69">
        <v>16.41</v>
      </c>
      <c r="W63" s="69">
        <v>1.01</v>
      </c>
      <c r="Y63" t="s">
        <v>62</v>
      </c>
      <c r="Z63" s="69">
        <v>16.41</v>
      </c>
      <c r="AA63" s="69">
        <v>1.01</v>
      </c>
    </row>
    <row r="64" spans="2:27">
      <c r="B64" t="s">
        <v>115</v>
      </c>
      <c r="C64" s="69">
        <v>6.85</v>
      </c>
      <c r="D64" s="69">
        <v>4.6500000000000004</v>
      </c>
      <c r="F64" s="60" t="s">
        <v>115</v>
      </c>
      <c r="G64" s="61">
        <v>6.85</v>
      </c>
      <c r="H64" s="61">
        <v>4.6500000000000004</v>
      </c>
      <c r="K64" t="s">
        <v>385</v>
      </c>
      <c r="L64">
        <v>1</v>
      </c>
      <c r="M64">
        <v>2</v>
      </c>
      <c r="N64">
        <v>3</v>
      </c>
      <c r="O64" t="s">
        <v>266</v>
      </c>
      <c r="P64" t="s">
        <v>310</v>
      </c>
      <c r="U64" t="s">
        <v>115</v>
      </c>
      <c r="V64" s="69">
        <v>11.98</v>
      </c>
      <c r="W64" s="69">
        <v>0.08</v>
      </c>
      <c r="Y64" t="s">
        <v>115</v>
      </c>
      <c r="Z64" s="69">
        <v>11.98</v>
      </c>
      <c r="AA64" s="69">
        <v>0.08</v>
      </c>
    </row>
    <row r="65" spans="2:27">
      <c r="B65" t="s">
        <v>262</v>
      </c>
      <c r="C65" s="69">
        <v>7.77</v>
      </c>
      <c r="D65" s="69">
        <v>4.1399999999999997</v>
      </c>
      <c r="F65" s="60" t="s">
        <v>262</v>
      </c>
      <c r="G65" s="61">
        <v>7.61</v>
      </c>
      <c r="H65" s="61">
        <v>4.0999999999999996</v>
      </c>
      <c r="U65" t="s">
        <v>262</v>
      </c>
      <c r="V65" s="69">
        <v>13.39</v>
      </c>
      <c r="W65" s="69">
        <v>0.72</v>
      </c>
      <c r="Y65" t="s">
        <v>262</v>
      </c>
      <c r="Z65" s="69">
        <v>13.24</v>
      </c>
      <c r="AA65" s="69">
        <v>0.72</v>
      </c>
    </row>
    <row r="66" spans="2:27">
      <c r="B66" t="s">
        <v>49</v>
      </c>
      <c r="C66" s="69">
        <v>9.6199999999999992</v>
      </c>
      <c r="D66" s="69">
        <v>5.91</v>
      </c>
      <c r="F66" s="60" t="s">
        <v>49</v>
      </c>
      <c r="G66" s="61">
        <v>9.6199999999999992</v>
      </c>
      <c r="H66" s="61">
        <v>5.91</v>
      </c>
      <c r="K66">
        <v>1</v>
      </c>
      <c r="L66" s="56">
        <v>59062</v>
      </c>
      <c r="M66" s="56">
        <v>14058</v>
      </c>
      <c r="N66">
        <v>849</v>
      </c>
      <c r="O66">
        <v>128</v>
      </c>
      <c r="P66" s="56">
        <v>74097</v>
      </c>
      <c r="U66" t="s">
        <v>49</v>
      </c>
      <c r="V66" s="69">
        <v>19.41</v>
      </c>
      <c r="W66" s="69">
        <v>0.94</v>
      </c>
      <c r="Y66" t="s">
        <v>49</v>
      </c>
      <c r="Z66" s="69">
        <v>19.41</v>
      </c>
      <c r="AA66" s="69">
        <v>0.94</v>
      </c>
    </row>
    <row r="67" spans="2:27">
      <c r="B67" t="s">
        <v>11</v>
      </c>
      <c r="C67" s="69">
        <v>20.49</v>
      </c>
      <c r="D67" s="69">
        <v>15.57</v>
      </c>
      <c r="F67" s="60" t="s">
        <v>11</v>
      </c>
      <c r="G67" s="61">
        <v>20.45</v>
      </c>
      <c r="H67" s="61">
        <v>15.53</v>
      </c>
      <c r="K67">
        <v>2</v>
      </c>
      <c r="L67" s="56">
        <v>3142</v>
      </c>
      <c r="M67" s="56">
        <v>39921</v>
      </c>
      <c r="N67">
        <v>264</v>
      </c>
      <c r="O67">
        <v>137</v>
      </c>
      <c r="P67" s="56">
        <v>43464</v>
      </c>
      <c r="U67" t="s">
        <v>11</v>
      </c>
      <c r="V67" s="69">
        <v>27.54</v>
      </c>
      <c r="W67" s="69">
        <v>0.95</v>
      </c>
      <c r="Y67" t="s">
        <v>11</v>
      </c>
      <c r="Z67" s="69">
        <v>27.5</v>
      </c>
      <c r="AA67" s="69">
        <v>0.95</v>
      </c>
    </row>
    <row r="68" spans="2:27">
      <c r="B68" t="s">
        <v>263</v>
      </c>
      <c r="C68" s="69">
        <v>5.14</v>
      </c>
      <c r="D68" s="69">
        <v>3.46</v>
      </c>
      <c r="F68" s="60" t="s">
        <v>263</v>
      </c>
      <c r="G68" s="61">
        <v>5.14</v>
      </c>
      <c r="H68" s="61">
        <v>3.46</v>
      </c>
      <c r="K68">
        <v>3</v>
      </c>
      <c r="L68">
        <v>887</v>
      </c>
      <c r="M68" s="56">
        <v>5259</v>
      </c>
      <c r="N68" s="56">
        <v>63575</v>
      </c>
      <c r="O68">
        <v>92</v>
      </c>
      <c r="P68" s="56">
        <v>69813</v>
      </c>
      <c r="U68" t="s">
        <v>263</v>
      </c>
      <c r="V68" s="69">
        <v>9.7200000000000006</v>
      </c>
      <c r="W68" s="69">
        <v>0.73</v>
      </c>
      <c r="Y68" t="s">
        <v>263</v>
      </c>
      <c r="Z68" s="69">
        <v>9.7200000000000006</v>
      </c>
      <c r="AA68" s="69">
        <v>0.73</v>
      </c>
    </row>
    <row r="69" spans="2:27">
      <c r="B69" t="s">
        <v>72</v>
      </c>
      <c r="C69" s="69">
        <v>9.85</v>
      </c>
      <c r="D69" s="69">
        <v>7</v>
      </c>
      <c r="F69" s="60" t="s">
        <v>72</v>
      </c>
      <c r="G69" s="61">
        <v>9.76</v>
      </c>
      <c r="H69" s="61">
        <v>7</v>
      </c>
      <c r="K69" t="s">
        <v>266</v>
      </c>
      <c r="L69">
        <v>249</v>
      </c>
      <c r="M69">
        <v>186</v>
      </c>
      <c r="N69">
        <v>87</v>
      </c>
      <c r="O69" s="56">
        <v>365665</v>
      </c>
      <c r="P69" s="56">
        <v>366187</v>
      </c>
      <c r="U69" t="s">
        <v>72</v>
      </c>
      <c r="V69" s="69">
        <v>11.61</v>
      </c>
      <c r="W69" s="69">
        <v>1.25</v>
      </c>
      <c r="Y69" t="s">
        <v>72</v>
      </c>
      <c r="Z69" s="69">
        <v>11.52</v>
      </c>
      <c r="AA69" s="69">
        <v>1.25</v>
      </c>
    </row>
    <row r="70" spans="2:27">
      <c r="B70" t="s">
        <v>53</v>
      </c>
      <c r="C70" s="69">
        <v>8.25</v>
      </c>
      <c r="D70" s="69">
        <v>5.86</v>
      </c>
      <c r="F70" s="60" t="s">
        <v>53</v>
      </c>
      <c r="G70" s="61">
        <v>8.2200000000000006</v>
      </c>
      <c r="H70" s="61">
        <v>5.86</v>
      </c>
      <c r="U70" t="s">
        <v>53</v>
      </c>
      <c r="V70" s="69">
        <v>12.38</v>
      </c>
      <c r="W70" s="69">
        <v>0.65</v>
      </c>
      <c r="Y70" t="s">
        <v>53</v>
      </c>
      <c r="Z70" s="69">
        <v>12.36</v>
      </c>
      <c r="AA70" s="69">
        <v>0.65</v>
      </c>
    </row>
    <row r="71" spans="2:27">
      <c r="B71" t="s">
        <v>251</v>
      </c>
      <c r="C71" s="69">
        <v>3.9</v>
      </c>
      <c r="D71" s="69">
        <v>2.63</v>
      </c>
      <c r="F71" s="60" t="s">
        <v>251</v>
      </c>
      <c r="G71" s="61">
        <v>3.87</v>
      </c>
      <c r="H71" s="61">
        <v>2.63</v>
      </c>
      <c r="K71" t="s">
        <v>310</v>
      </c>
      <c r="L71" s="56">
        <v>63340</v>
      </c>
      <c r="M71" s="56">
        <v>59424</v>
      </c>
      <c r="N71" s="56">
        <v>64775</v>
      </c>
      <c r="O71" s="56">
        <v>366022</v>
      </c>
      <c r="P71" s="56">
        <v>553561</v>
      </c>
      <c r="U71" t="s">
        <v>251</v>
      </c>
      <c r="V71" s="69">
        <v>4.28</v>
      </c>
      <c r="W71" s="69">
        <v>0.09</v>
      </c>
      <c r="Y71" t="s">
        <v>251</v>
      </c>
      <c r="Z71" s="69">
        <v>4.26</v>
      </c>
      <c r="AA71" s="69">
        <v>0.09</v>
      </c>
    </row>
    <row r="72" spans="2:27">
      <c r="B72" t="s">
        <v>264</v>
      </c>
      <c r="C72" s="69">
        <v>5.35</v>
      </c>
      <c r="D72" s="69">
        <v>4.13</v>
      </c>
      <c r="F72" s="60" t="s">
        <v>264</v>
      </c>
      <c r="G72" s="61">
        <v>5.35</v>
      </c>
      <c r="H72" s="61">
        <v>4.13</v>
      </c>
      <c r="U72" t="s">
        <v>264</v>
      </c>
      <c r="V72" s="69">
        <v>12.81</v>
      </c>
      <c r="W72" s="69">
        <v>0.37</v>
      </c>
      <c r="Y72" t="s">
        <v>264</v>
      </c>
      <c r="Z72" s="69">
        <v>12.81</v>
      </c>
      <c r="AA72" s="69">
        <v>0.37</v>
      </c>
    </row>
    <row r="73" spans="2:27">
      <c r="B73" t="s">
        <v>151</v>
      </c>
      <c r="C73" s="69">
        <v>5.72</v>
      </c>
      <c r="D73" s="69">
        <v>3.06</v>
      </c>
      <c r="F73" s="60" t="s">
        <v>151</v>
      </c>
      <c r="G73" s="61">
        <v>5.7</v>
      </c>
      <c r="H73" s="61">
        <v>3.06</v>
      </c>
      <c r="U73" t="s">
        <v>151</v>
      </c>
      <c r="V73" s="69">
        <v>9.85</v>
      </c>
      <c r="W73" s="69">
        <v>0.43</v>
      </c>
      <c r="Y73" t="s">
        <v>151</v>
      </c>
      <c r="Z73" s="69">
        <v>9.83</v>
      </c>
      <c r="AA73" s="69">
        <v>0.43</v>
      </c>
    </row>
    <row r="74" spans="2:27">
      <c r="B74" t="s">
        <v>36</v>
      </c>
      <c r="C74" s="69">
        <v>4.01</v>
      </c>
      <c r="D74" s="69">
        <v>3.07</v>
      </c>
      <c r="F74" s="60" t="s">
        <v>36</v>
      </c>
      <c r="G74" s="61">
        <v>4.01</v>
      </c>
      <c r="H74" s="61">
        <v>3.07</v>
      </c>
      <c r="K74" t="s">
        <v>1272</v>
      </c>
      <c r="U74" t="s">
        <v>36</v>
      </c>
      <c r="V74" s="69">
        <v>5.3</v>
      </c>
      <c r="W74" s="69">
        <v>0.06</v>
      </c>
      <c r="Y74" t="s">
        <v>36</v>
      </c>
      <c r="Z74" s="69">
        <v>5.3</v>
      </c>
      <c r="AA74" s="69">
        <v>0.06</v>
      </c>
    </row>
    <row r="75" spans="2:27">
      <c r="B75" t="s">
        <v>26</v>
      </c>
      <c r="C75" s="75">
        <v>13.04</v>
      </c>
      <c r="D75" s="69">
        <v>7.93</v>
      </c>
      <c r="F75" s="60" t="s">
        <v>26</v>
      </c>
      <c r="G75" s="61">
        <v>12.11</v>
      </c>
      <c r="H75" s="61">
        <v>7.76</v>
      </c>
      <c r="U75" t="s">
        <v>26</v>
      </c>
      <c r="V75" s="75">
        <v>17.46</v>
      </c>
      <c r="W75" s="69">
        <v>2.56</v>
      </c>
      <c r="Y75" t="s">
        <v>26</v>
      </c>
      <c r="Z75" s="69">
        <v>16.53</v>
      </c>
      <c r="AA75" s="69">
        <v>2.56</v>
      </c>
    </row>
    <row r="76" spans="2:27">
      <c r="B76" t="s">
        <v>92</v>
      </c>
      <c r="C76" s="69">
        <v>3.41</v>
      </c>
      <c r="D76" s="69">
        <v>2.2400000000000002</v>
      </c>
      <c r="F76" s="60" t="s">
        <v>92</v>
      </c>
      <c r="G76" s="61">
        <v>3.36</v>
      </c>
      <c r="H76" s="61">
        <v>2.2400000000000002</v>
      </c>
      <c r="L76" t="s">
        <v>386</v>
      </c>
      <c r="U76" t="s">
        <v>92</v>
      </c>
      <c r="V76" s="69">
        <v>6</v>
      </c>
      <c r="W76" s="69">
        <v>0.4</v>
      </c>
      <c r="Y76" t="s">
        <v>92</v>
      </c>
      <c r="Z76" s="69">
        <v>5.95</v>
      </c>
      <c r="AA76" s="69">
        <v>0.4</v>
      </c>
    </row>
    <row r="77" spans="2:27">
      <c r="B77" t="s">
        <v>150</v>
      </c>
      <c r="C77" s="69">
        <v>4.0599999999999996</v>
      </c>
      <c r="D77" s="69">
        <v>2.66</v>
      </c>
      <c r="F77" s="60" t="s">
        <v>150</v>
      </c>
      <c r="G77" s="61">
        <v>3.95</v>
      </c>
      <c r="H77" s="61">
        <v>2.64</v>
      </c>
      <c r="K77" t="s">
        <v>385</v>
      </c>
      <c r="L77">
        <v>1</v>
      </c>
      <c r="M77">
        <v>2</v>
      </c>
      <c r="N77">
        <v>3</v>
      </c>
      <c r="O77" t="s">
        <v>310</v>
      </c>
      <c r="U77" t="s">
        <v>150</v>
      </c>
      <c r="V77" s="69">
        <v>12.44</v>
      </c>
      <c r="W77" s="69">
        <v>0.12</v>
      </c>
      <c r="Y77" t="s">
        <v>150</v>
      </c>
      <c r="Z77" s="69">
        <v>12.32</v>
      </c>
      <c r="AA77" s="69">
        <v>0.12</v>
      </c>
    </row>
    <row r="78" spans="2:27">
      <c r="B78" t="s">
        <v>96</v>
      </c>
      <c r="C78" s="69">
        <v>7.02</v>
      </c>
      <c r="D78" s="69">
        <v>5.81</v>
      </c>
      <c r="F78" s="60" t="s">
        <v>96</v>
      </c>
      <c r="G78" s="61">
        <v>7.02</v>
      </c>
      <c r="H78" s="61">
        <v>5.81</v>
      </c>
      <c r="U78" t="s">
        <v>96</v>
      </c>
      <c r="V78" s="69">
        <v>12.59</v>
      </c>
      <c r="W78" s="69">
        <v>1.68</v>
      </c>
      <c r="Y78" t="s">
        <v>96</v>
      </c>
      <c r="Z78" s="69">
        <v>12.59</v>
      </c>
      <c r="AA78" s="69">
        <v>1.68</v>
      </c>
    </row>
    <row r="79" spans="2:27">
      <c r="B79" t="s">
        <v>68</v>
      </c>
      <c r="C79" s="69">
        <v>9.35</v>
      </c>
      <c r="D79" s="69">
        <v>5.16</v>
      </c>
      <c r="F79" s="60" t="s">
        <v>68</v>
      </c>
      <c r="G79" s="61">
        <v>9.35</v>
      </c>
      <c r="H79" s="61">
        <v>5.16</v>
      </c>
      <c r="K79">
        <v>1</v>
      </c>
      <c r="L79">
        <v>31.58</v>
      </c>
      <c r="M79">
        <v>7.52</v>
      </c>
      <c r="N79">
        <v>0.45</v>
      </c>
      <c r="O79">
        <v>39.549999999999997</v>
      </c>
      <c r="U79" t="s">
        <v>68</v>
      </c>
      <c r="V79" s="69">
        <v>7.56</v>
      </c>
      <c r="W79" s="69">
        <v>0.1</v>
      </c>
      <c r="Y79" t="s">
        <v>68</v>
      </c>
      <c r="Z79" s="69">
        <v>7.56</v>
      </c>
      <c r="AA79" s="69">
        <v>0.1</v>
      </c>
    </row>
    <row r="80" spans="2:27">
      <c r="B80" t="s">
        <v>160</v>
      </c>
      <c r="C80" s="69">
        <v>9.26</v>
      </c>
      <c r="D80" s="69">
        <v>6.29</v>
      </c>
      <c r="F80" s="60" t="s">
        <v>160</v>
      </c>
      <c r="G80" s="61">
        <v>9.26</v>
      </c>
      <c r="H80" s="61">
        <v>6.29</v>
      </c>
      <c r="K80">
        <v>2</v>
      </c>
      <c r="L80">
        <v>1.68</v>
      </c>
      <c r="M80">
        <v>21.35</v>
      </c>
      <c r="N80">
        <v>0.14000000000000001</v>
      </c>
      <c r="O80">
        <v>23.17</v>
      </c>
      <c r="U80" t="s">
        <v>160</v>
      </c>
      <c r="V80" s="69">
        <v>15.14</v>
      </c>
      <c r="W80" s="69">
        <v>2.2799999999999998</v>
      </c>
      <c r="Y80" t="s">
        <v>160</v>
      </c>
      <c r="Z80" s="69">
        <v>15.14</v>
      </c>
      <c r="AA80" s="69">
        <v>2.2799999999999998</v>
      </c>
    </row>
    <row r="81" spans="1:27">
      <c r="B81" t="s">
        <v>0</v>
      </c>
      <c r="C81" s="69">
        <v>14.41</v>
      </c>
      <c r="D81" s="69">
        <v>9.42</v>
      </c>
      <c r="F81" s="60" t="s">
        <v>0</v>
      </c>
      <c r="G81" s="61">
        <v>14.41</v>
      </c>
      <c r="H81" s="61">
        <v>9.42</v>
      </c>
      <c r="K81">
        <v>3</v>
      </c>
      <c r="L81">
        <v>0.47</v>
      </c>
      <c r="M81">
        <v>2.81</v>
      </c>
      <c r="N81">
        <v>33.99</v>
      </c>
      <c r="O81">
        <v>37.28</v>
      </c>
      <c r="U81" t="s">
        <v>0</v>
      </c>
      <c r="V81" s="69">
        <v>22.36</v>
      </c>
      <c r="W81" s="69">
        <v>3.1</v>
      </c>
      <c r="Y81" t="s">
        <v>0</v>
      </c>
      <c r="Z81" s="69">
        <v>22.36</v>
      </c>
      <c r="AA81" s="69">
        <v>3.1</v>
      </c>
    </row>
    <row r="82" spans="1:27">
      <c r="B82" t="s">
        <v>232</v>
      </c>
      <c r="C82" s="69">
        <v>4.4800000000000004</v>
      </c>
      <c r="D82" s="69">
        <v>2.6</v>
      </c>
      <c r="F82" s="60" t="s">
        <v>232</v>
      </c>
      <c r="G82" s="61">
        <v>4.43</v>
      </c>
      <c r="H82" s="61">
        <v>2.58</v>
      </c>
      <c r="U82" t="s">
        <v>232</v>
      </c>
      <c r="V82" s="69">
        <v>8.44</v>
      </c>
      <c r="W82" s="69">
        <v>0.3</v>
      </c>
      <c r="Y82" t="s">
        <v>232</v>
      </c>
      <c r="Z82" s="69">
        <v>8.3800000000000008</v>
      </c>
      <c r="AA82" s="69">
        <v>0.3</v>
      </c>
    </row>
    <row r="83" spans="1:27">
      <c r="B83" t="s">
        <v>183</v>
      </c>
      <c r="C83" s="69">
        <v>9.6</v>
      </c>
      <c r="D83" s="69">
        <v>4.71</v>
      </c>
      <c r="F83" s="60" t="s">
        <v>183</v>
      </c>
      <c r="G83" s="61">
        <v>9.58</v>
      </c>
      <c r="H83" s="61">
        <v>4.71</v>
      </c>
      <c r="K83" t="s">
        <v>310</v>
      </c>
      <c r="L83">
        <v>33.74</v>
      </c>
      <c r="M83">
        <v>31.68</v>
      </c>
      <c r="N83">
        <v>34.590000000000003</v>
      </c>
      <c r="O83">
        <v>100</v>
      </c>
      <c r="U83" t="s">
        <v>183</v>
      </c>
      <c r="V83" s="69">
        <v>10.69</v>
      </c>
      <c r="W83" s="69">
        <v>0.41</v>
      </c>
      <c r="Y83" t="s">
        <v>183</v>
      </c>
      <c r="Z83" s="69">
        <v>10.67</v>
      </c>
      <c r="AA83" s="69">
        <v>0.41</v>
      </c>
    </row>
    <row r="84" spans="1:27">
      <c r="B84" t="s">
        <v>265</v>
      </c>
      <c r="C84" s="69">
        <v>1.85</v>
      </c>
      <c r="D84" s="69">
        <v>1.36</v>
      </c>
      <c r="F84" s="60" t="s">
        <v>265</v>
      </c>
      <c r="G84" s="61">
        <v>1.81</v>
      </c>
      <c r="H84" s="61">
        <v>1.36</v>
      </c>
      <c r="U84" t="s">
        <v>265</v>
      </c>
      <c r="V84" s="69">
        <v>5.03</v>
      </c>
      <c r="W84" s="69">
        <v>0.06</v>
      </c>
      <c r="Y84" t="s">
        <v>265</v>
      </c>
      <c r="Z84" s="69">
        <v>4.99</v>
      </c>
      <c r="AA84" s="69">
        <v>0.06</v>
      </c>
    </row>
    <row r="85" spans="1:27">
      <c r="B85" t="s">
        <v>71</v>
      </c>
      <c r="C85" s="69">
        <v>4.6900000000000004</v>
      </c>
      <c r="D85" s="69">
        <v>3.38</v>
      </c>
      <c r="F85" s="60" t="s">
        <v>71</v>
      </c>
      <c r="G85" s="61">
        <v>4.6900000000000004</v>
      </c>
      <c r="H85" s="61">
        <v>3.38</v>
      </c>
      <c r="U85" t="s">
        <v>71</v>
      </c>
      <c r="V85" s="69">
        <v>15.5</v>
      </c>
      <c r="W85" s="69">
        <v>0.43</v>
      </c>
      <c r="Y85" t="s">
        <v>71</v>
      </c>
      <c r="Z85" s="69">
        <v>15.5</v>
      </c>
      <c r="AA85" s="69">
        <v>0.43</v>
      </c>
    </row>
    <row r="86" spans="1:27">
      <c r="B86" t="s">
        <v>15</v>
      </c>
      <c r="C86" s="69">
        <v>5.36</v>
      </c>
      <c r="D86" s="69">
        <v>3.25</v>
      </c>
      <c r="F86" s="60" t="s">
        <v>15</v>
      </c>
      <c r="G86" s="61">
        <v>5.34</v>
      </c>
      <c r="H86" s="61">
        <v>3.25</v>
      </c>
      <c r="K86" t="s">
        <v>1271</v>
      </c>
      <c r="L86">
        <f>L80+M79+N80+M81</f>
        <v>12.15</v>
      </c>
      <c r="P86" t="s">
        <v>1270</v>
      </c>
      <c r="U86" t="s">
        <v>15</v>
      </c>
      <c r="V86" s="69">
        <v>12.47</v>
      </c>
      <c r="W86" s="69">
        <v>0.45</v>
      </c>
      <c r="Y86" t="s">
        <v>15</v>
      </c>
      <c r="Z86" s="69">
        <v>12.44</v>
      </c>
      <c r="AA86" s="69">
        <v>0.45</v>
      </c>
    </row>
    <row r="87" spans="1:27">
      <c r="B87" t="s">
        <v>146</v>
      </c>
      <c r="C87" s="69">
        <v>13.12</v>
      </c>
      <c r="D87" s="69">
        <v>10.16</v>
      </c>
      <c r="F87" s="60" t="s">
        <v>146</v>
      </c>
      <c r="G87" s="61">
        <v>12.94</v>
      </c>
      <c r="H87" s="61">
        <v>10.130000000000001</v>
      </c>
      <c r="K87" t="s">
        <v>1269</v>
      </c>
      <c r="L87">
        <f>L81+N79</f>
        <v>0.91999999999999993</v>
      </c>
      <c r="U87" t="s">
        <v>146</v>
      </c>
      <c r="V87" s="69">
        <v>20.93</v>
      </c>
      <c r="W87" s="69">
        <v>1.54</v>
      </c>
      <c r="Y87" t="s">
        <v>146</v>
      </c>
      <c r="Z87" s="69">
        <v>20.75</v>
      </c>
      <c r="AA87" s="69">
        <v>1.54</v>
      </c>
    </row>
    <row r="88" spans="1:27">
      <c r="B88" t="s">
        <v>86</v>
      </c>
      <c r="C88" s="69">
        <v>12.78</v>
      </c>
      <c r="D88" s="69">
        <v>8.4499999999999993</v>
      </c>
      <c r="F88" s="62" t="s">
        <v>86</v>
      </c>
      <c r="G88" s="63">
        <v>12.78</v>
      </c>
      <c r="H88" s="63">
        <v>8.4499999999999993</v>
      </c>
      <c r="K88" t="s">
        <v>1268</v>
      </c>
      <c r="L88">
        <f>SUM(L86:L87)</f>
        <v>13.07</v>
      </c>
      <c r="U88" t="s">
        <v>86</v>
      </c>
      <c r="V88" s="69">
        <v>15.35</v>
      </c>
      <c r="W88" s="69">
        <v>0.72</v>
      </c>
      <c r="Y88" t="s">
        <v>86</v>
      </c>
      <c r="Z88" s="69">
        <v>15.35</v>
      </c>
      <c r="AA88" s="69">
        <v>0.72</v>
      </c>
    </row>
    <row r="89" spans="1:27">
      <c r="B89" t="s">
        <v>310</v>
      </c>
      <c r="C89" s="69">
        <v>8.2200000000000006</v>
      </c>
      <c r="D89" s="69">
        <v>5.37</v>
      </c>
      <c r="F89" s="64" t="s">
        <v>310</v>
      </c>
      <c r="G89" s="65">
        <v>8.1</v>
      </c>
      <c r="H89" s="65">
        <v>5.35</v>
      </c>
      <c r="U89" t="s">
        <v>310</v>
      </c>
      <c r="V89" s="69">
        <v>13.08</v>
      </c>
      <c r="W89" s="69">
        <v>0.93</v>
      </c>
      <c r="Y89" s="57" t="s">
        <v>310</v>
      </c>
      <c r="Z89" s="71">
        <v>12.95</v>
      </c>
      <c r="AA89" s="71">
        <v>0.93</v>
      </c>
    </row>
    <row r="92" spans="1:27" s="67" customFormat="1">
      <c r="A92" s="66" t="s">
        <v>1267</v>
      </c>
    </row>
    <row r="94" spans="1:27">
      <c r="B94" t="s">
        <v>1266</v>
      </c>
    </row>
    <row r="95" spans="1:27">
      <c r="B95" t="s">
        <v>1265</v>
      </c>
    </row>
  </sheetData>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AT186"/>
  <sheetViews>
    <sheetView workbookViewId="0"/>
  </sheetViews>
  <sheetFormatPr defaultRowHeight="14.4"/>
  <sheetData>
    <row r="3" spans="1:34" s="67" customFormat="1">
      <c r="A3" s="66" t="s">
        <v>1330</v>
      </c>
    </row>
    <row r="4" spans="1:34">
      <c r="A4" s="43" t="s">
        <v>1329</v>
      </c>
      <c r="E4" t="s">
        <v>1328</v>
      </c>
    </row>
    <row r="5" spans="1:34">
      <c r="A5" s="43" t="s">
        <v>406</v>
      </c>
      <c r="K5" t="s">
        <v>1327</v>
      </c>
      <c r="V5" t="s">
        <v>1314</v>
      </c>
    </row>
    <row r="6" spans="1:34">
      <c r="B6">
        <v>2004</v>
      </c>
      <c r="C6">
        <v>2005</v>
      </c>
      <c r="D6">
        <v>2006</v>
      </c>
      <c r="E6">
        <v>2007</v>
      </c>
      <c r="F6">
        <v>2008</v>
      </c>
      <c r="G6">
        <v>2009</v>
      </c>
      <c r="H6">
        <v>2010</v>
      </c>
      <c r="I6">
        <v>2011</v>
      </c>
      <c r="K6" t="s">
        <v>398</v>
      </c>
      <c r="L6">
        <v>2004</v>
      </c>
      <c r="M6">
        <v>2005</v>
      </c>
      <c r="N6">
        <v>2006</v>
      </c>
      <c r="O6">
        <v>2007</v>
      </c>
      <c r="P6">
        <v>2008</v>
      </c>
      <c r="Q6">
        <v>2009</v>
      </c>
      <c r="R6">
        <v>2010</v>
      </c>
      <c r="S6">
        <v>2011</v>
      </c>
      <c r="V6">
        <v>2004</v>
      </c>
      <c r="W6">
        <v>2005</v>
      </c>
      <c r="X6">
        <v>2006</v>
      </c>
      <c r="Y6">
        <v>2007</v>
      </c>
      <c r="Z6">
        <v>2008</v>
      </c>
      <c r="AA6">
        <v>2009</v>
      </c>
      <c r="AB6">
        <v>2010</v>
      </c>
      <c r="AC6">
        <v>2011</v>
      </c>
      <c r="AD6">
        <v>2017</v>
      </c>
      <c r="AG6">
        <v>2007</v>
      </c>
      <c r="AH6">
        <v>2017</v>
      </c>
    </row>
    <row r="7" spans="1:34">
      <c r="A7" t="s">
        <v>57</v>
      </c>
      <c r="B7" s="49">
        <v>0.10145119</v>
      </c>
      <c r="C7" s="49">
        <v>7.9569050000000002E-2</v>
      </c>
      <c r="D7" s="49">
        <v>6.5849969999999994E-2</v>
      </c>
      <c r="E7" s="50">
        <v>3.9033350000000001E-2</v>
      </c>
      <c r="F7" s="50">
        <v>3.823323E-2</v>
      </c>
      <c r="G7" s="49">
        <v>7.8320029999999999E-2</v>
      </c>
      <c r="H7" s="49">
        <v>7.703778E-2</v>
      </c>
      <c r="I7" s="49">
        <v>9.8729259999999999E-2</v>
      </c>
      <c r="J7" s="49">
        <f t="shared" ref="J7:J38" si="0">AVERAGE(B7:I7)</f>
        <v>7.2277982500000004E-2</v>
      </c>
      <c r="K7" t="s">
        <v>57</v>
      </c>
      <c r="L7" s="49">
        <v>0.10145119</v>
      </c>
      <c r="M7" s="49">
        <v>8.3462289999999995E-2</v>
      </c>
      <c r="N7" s="49">
        <v>6.9430229999999996E-2</v>
      </c>
      <c r="O7" s="50">
        <v>4.1003959999999999E-2</v>
      </c>
      <c r="P7" s="50">
        <v>4.1804979999999999E-2</v>
      </c>
      <c r="Q7" s="49">
        <v>7.8320029999999999E-2</v>
      </c>
      <c r="R7" s="49">
        <v>7.703778E-2</v>
      </c>
      <c r="S7" s="49">
        <v>9.8729259999999999E-2</v>
      </c>
      <c r="T7" s="49">
        <f t="shared" ref="T7:T38" si="1">AVERAGE(L7:S7)</f>
        <v>7.3904965000000003E-2</v>
      </c>
      <c r="U7" t="s">
        <v>57</v>
      </c>
      <c r="V7" s="49">
        <f t="shared" ref="V7:V38" si="2">IFERROR(B7/L7, ".")</f>
        <v>1</v>
      </c>
      <c r="W7" s="49">
        <f t="shared" ref="W7:W38" si="3">IFERROR(C7/M7, ".")</f>
        <v>0.95335330482784508</v>
      </c>
      <c r="X7" s="49">
        <f t="shared" ref="X7:X38" si="4">IFERROR(D7/N7, ".")</f>
        <v>0.94843370099738977</v>
      </c>
      <c r="Y7" s="49">
        <f t="shared" ref="Y7:Y38" si="5">IFERROR(E7/O7, ".")</f>
        <v>0.95194098326112897</v>
      </c>
      <c r="Z7" s="49">
        <f t="shared" ref="Z7:Z38" si="6">IFERROR(F7/P7, ".")</f>
        <v>0.91456161442966843</v>
      </c>
      <c r="AA7" s="49">
        <f t="shared" ref="AA7:AA38" si="7">IFERROR(G7/Q7, ".")</f>
        <v>1</v>
      </c>
      <c r="AB7" s="49">
        <f t="shared" ref="AB7:AB38" si="8">IFERROR(H7/R7, ".")</f>
        <v>1</v>
      </c>
      <c r="AC7" s="49">
        <f t="shared" ref="AC7:AC38" si="9">IFERROR(I7/S7, ".")</f>
        <v>1</v>
      </c>
      <c r="AD7">
        <v>0.98598296374768091</v>
      </c>
      <c r="AF7" t="s">
        <v>265</v>
      </c>
      <c r="AG7">
        <v>0.28212019822117634</v>
      </c>
      <c r="AH7">
        <v>0.4245747608021504</v>
      </c>
    </row>
    <row r="8" spans="1:34">
      <c r="A8" t="s">
        <v>42</v>
      </c>
      <c r="B8" s="49">
        <v>0.10370021</v>
      </c>
      <c r="C8" s="49">
        <v>9.1354229999999995E-2</v>
      </c>
      <c r="D8" s="49">
        <v>8.704286E-2</v>
      </c>
      <c r="E8" s="49">
        <v>8.4434300000000004E-2</v>
      </c>
      <c r="F8" s="49">
        <v>8.7287829999999997E-2</v>
      </c>
      <c r="G8" s="49">
        <v>7.6657619999999996E-2</v>
      </c>
      <c r="H8" s="49">
        <v>7.953325E-2</v>
      </c>
      <c r="I8" s="49">
        <v>8.2277879999999998E-2</v>
      </c>
      <c r="J8" s="49">
        <f t="shared" si="0"/>
        <v>8.6536022500000004E-2</v>
      </c>
      <c r="K8" t="s">
        <v>42</v>
      </c>
      <c r="L8" s="49">
        <v>0.1098312</v>
      </c>
      <c r="M8" s="49">
        <v>9.652521E-2</v>
      </c>
      <c r="N8" s="49">
        <v>9.3085780000000007E-2</v>
      </c>
      <c r="O8" s="49">
        <v>9.0930919999999998E-2</v>
      </c>
      <c r="P8" s="49">
        <v>9.1152919999999998E-2</v>
      </c>
      <c r="Q8" s="49">
        <v>8.056605E-2</v>
      </c>
      <c r="R8" s="49">
        <v>8.4932750000000001E-2</v>
      </c>
      <c r="S8" s="49">
        <v>8.7049790000000002E-2</v>
      </c>
      <c r="T8" s="49">
        <f t="shared" si="1"/>
        <v>9.1759327500000001E-2</v>
      </c>
      <c r="U8" t="s">
        <v>42</v>
      </c>
      <c r="V8" s="49">
        <f t="shared" si="2"/>
        <v>0.94417806597760923</v>
      </c>
      <c r="W8" s="49">
        <f t="shared" si="3"/>
        <v>0.94642871017840824</v>
      </c>
      <c r="X8" s="49">
        <f t="shared" si="4"/>
        <v>0.93508224349626756</v>
      </c>
      <c r="Y8" s="49">
        <f t="shared" si="5"/>
        <v>0.92855433553295186</v>
      </c>
      <c r="Z8" s="49">
        <f t="shared" si="6"/>
        <v>0.95759773795507597</v>
      </c>
      <c r="AA8" s="49">
        <f t="shared" si="7"/>
        <v>0.95148787857912853</v>
      </c>
      <c r="AB8" s="49">
        <f t="shared" si="8"/>
        <v>0.93642617247174964</v>
      </c>
      <c r="AC8" s="49">
        <f t="shared" si="9"/>
        <v>0.94518183214456919</v>
      </c>
      <c r="AD8">
        <v>0.98161901261523143</v>
      </c>
      <c r="AF8" t="s">
        <v>146</v>
      </c>
      <c r="AG8">
        <v>0.681362728786987</v>
      </c>
      <c r="AH8">
        <v>0.77637686942196149</v>
      </c>
    </row>
    <row r="9" spans="1:34">
      <c r="A9" t="s">
        <v>147</v>
      </c>
      <c r="B9" s="49" t="s">
        <v>266</v>
      </c>
      <c r="C9" s="49" t="s">
        <v>266</v>
      </c>
      <c r="D9" s="49" t="s">
        <v>266</v>
      </c>
      <c r="E9" s="50">
        <v>5.4427379999999997E-2</v>
      </c>
      <c r="F9" s="49">
        <v>0.14238016000000001</v>
      </c>
      <c r="G9" s="49">
        <v>0.12481652</v>
      </c>
      <c r="H9" s="49">
        <v>0.11714809</v>
      </c>
      <c r="I9" s="49" t="s">
        <v>266</v>
      </c>
      <c r="J9" s="49">
        <f t="shared" si="0"/>
        <v>0.10969303749999999</v>
      </c>
      <c r="K9" t="s">
        <v>147</v>
      </c>
      <c r="L9" s="49" t="s">
        <v>266</v>
      </c>
      <c r="M9" s="49" t="s">
        <v>266</v>
      </c>
      <c r="N9" s="49" t="s">
        <v>266</v>
      </c>
      <c r="O9" s="50">
        <v>5.4427379999999997E-2</v>
      </c>
      <c r="P9" s="49">
        <v>0.16276905999999999</v>
      </c>
      <c r="Q9" s="49">
        <v>0.14438276</v>
      </c>
      <c r="R9" s="49">
        <v>0.13443303000000001</v>
      </c>
      <c r="S9" s="49" t="s">
        <v>266</v>
      </c>
      <c r="T9" s="49">
        <f t="shared" si="1"/>
        <v>0.1240030575</v>
      </c>
      <c r="U9" t="s">
        <v>147</v>
      </c>
      <c r="V9" s="49" t="str">
        <f t="shared" si="2"/>
        <v>.</v>
      </c>
      <c r="W9" s="49" t="str">
        <f t="shared" si="3"/>
        <v>.</v>
      </c>
      <c r="X9" s="49" t="str">
        <f t="shared" si="4"/>
        <v>.</v>
      </c>
      <c r="Y9" s="49">
        <f t="shared" si="5"/>
        <v>1</v>
      </c>
      <c r="Z9" s="49">
        <f t="shared" si="6"/>
        <v>0.87473725043322126</v>
      </c>
      <c r="AA9" s="49">
        <f t="shared" si="7"/>
        <v>0.86448354360312829</v>
      </c>
      <c r="AB9" s="49">
        <f t="shared" si="8"/>
        <v>0.87142341432012649</v>
      </c>
      <c r="AC9" s="49" t="str">
        <f t="shared" si="9"/>
        <v>.</v>
      </c>
      <c r="AD9">
        <v>0.97015290737475235</v>
      </c>
      <c r="AF9" t="s">
        <v>0</v>
      </c>
      <c r="AG9">
        <v>1</v>
      </c>
      <c r="AH9">
        <v>0.89216043606750584</v>
      </c>
    </row>
    <row r="10" spans="1:34">
      <c r="A10" t="s">
        <v>62</v>
      </c>
      <c r="B10" s="49" t="s">
        <v>266</v>
      </c>
      <c r="C10" s="49" t="s">
        <v>266</v>
      </c>
      <c r="D10" s="49" t="s">
        <v>266</v>
      </c>
      <c r="E10" s="49">
        <v>0.10067031999999999</v>
      </c>
      <c r="F10" s="49">
        <v>0.10292756</v>
      </c>
      <c r="G10" s="49">
        <v>9.1229489999999996E-2</v>
      </c>
      <c r="H10" s="49">
        <v>7.9185480000000003E-2</v>
      </c>
      <c r="I10" s="49">
        <v>8.3362989999999998E-2</v>
      </c>
      <c r="J10" s="49">
        <f t="shared" si="0"/>
        <v>9.1475168000000023E-2</v>
      </c>
      <c r="K10" t="s">
        <v>62</v>
      </c>
      <c r="L10" s="49" t="s">
        <v>266</v>
      </c>
      <c r="M10" s="49" t="s">
        <v>266</v>
      </c>
      <c r="N10" s="49" t="s">
        <v>266</v>
      </c>
      <c r="O10" s="49">
        <v>0.10067031999999999</v>
      </c>
      <c r="P10" s="49">
        <v>0.10320367</v>
      </c>
      <c r="Q10" s="49">
        <v>9.1229489999999996E-2</v>
      </c>
      <c r="R10" s="49">
        <v>7.9185480000000003E-2</v>
      </c>
      <c r="S10" s="49">
        <v>8.3362989999999998E-2</v>
      </c>
      <c r="T10" s="49">
        <f t="shared" si="1"/>
        <v>9.1530390000000003E-2</v>
      </c>
      <c r="U10" t="s">
        <v>62</v>
      </c>
      <c r="V10" s="49" t="str">
        <f t="shared" si="2"/>
        <v>.</v>
      </c>
      <c r="W10" s="49" t="str">
        <f t="shared" si="3"/>
        <v>.</v>
      </c>
      <c r="X10" s="49" t="str">
        <f t="shared" si="4"/>
        <v>.</v>
      </c>
      <c r="Y10" s="49">
        <f t="shared" si="5"/>
        <v>1</v>
      </c>
      <c r="Z10" s="49">
        <f t="shared" si="6"/>
        <v>0.99732461064611366</v>
      </c>
      <c r="AA10" s="49">
        <f t="shared" si="7"/>
        <v>1</v>
      </c>
      <c r="AB10" s="49">
        <f t="shared" si="8"/>
        <v>1</v>
      </c>
      <c r="AC10" s="49">
        <f t="shared" si="9"/>
        <v>1</v>
      </c>
      <c r="AD10" t="s">
        <v>266</v>
      </c>
      <c r="AF10" t="s">
        <v>11</v>
      </c>
      <c r="AG10">
        <v>0.69642514884957685</v>
      </c>
      <c r="AH10">
        <v>0.90186097256646358</v>
      </c>
    </row>
    <row r="11" spans="1:34">
      <c r="A11" t="s">
        <v>115</v>
      </c>
      <c r="B11" s="49" t="s">
        <v>266</v>
      </c>
      <c r="C11" s="49">
        <v>8.5716799999999996E-2</v>
      </c>
      <c r="D11" s="49">
        <v>6.421367E-2</v>
      </c>
      <c r="E11" s="49">
        <v>6.3417420000000002E-2</v>
      </c>
      <c r="F11" s="49">
        <v>6.7475160000000006E-2</v>
      </c>
      <c r="G11" s="49">
        <v>6.3354519999999998E-2</v>
      </c>
      <c r="H11" s="49">
        <v>5.7390259999999998E-2</v>
      </c>
      <c r="I11" s="49">
        <v>4.7636369999999997E-2</v>
      </c>
      <c r="J11" s="49">
        <f t="shared" si="0"/>
        <v>6.4172028571428563E-2</v>
      </c>
      <c r="K11" t="s">
        <v>115</v>
      </c>
      <c r="L11" s="49" t="s">
        <v>266</v>
      </c>
      <c r="M11" s="49">
        <v>8.8337509999999994E-2</v>
      </c>
      <c r="N11" s="49">
        <v>6.6732399999999997E-2</v>
      </c>
      <c r="O11" s="49">
        <v>6.4362749999999996E-2</v>
      </c>
      <c r="P11" s="49">
        <v>6.8019860000000001E-2</v>
      </c>
      <c r="Q11" s="49">
        <v>6.7480589999999993E-2</v>
      </c>
      <c r="R11" s="49">
        <v>5.9487470000000001E-2</v>
      </c>
      <c r="S11" s="49">
        <v>4.9459959999999997E-2</v>
      </c>
      <c r="T11" s="49">
        <f t="shared" si="1"/>
        <v>6.6268648571428571E-2</v>
      </c>
      <c r="U11" t="s">
        <v>115</v>
      </c>
      <c r="V11" s="49" t="str">
        <f t="shared" si="2"/>
        <v>.</v>
      </c>
      <c r="W11" s="49">
        <f t="shared" si="3"/>
        <v>0.97033298765156506</v>
      </c>
      <c r="X11" s="49">
        <f t="shared" si="4"/>
        <v>0.96225626532239217</v>
      </c>
      <c r="Y11" s="49">
        <f t="shared" si="5"/>
        <v>0.98531246722677335</v>
      </c>
      <c r="Z11" s="49">
        <f t="shared" si="6"/>
        <v>0.9919920446763637</v>
      </c>
      <c r="AA11" s="49">
        <f t="shared" si="7"/>
        <v>0.93885545458331066</v>
      </c>
      <c r="AB11" s="49">
        <f t="shared" si="8"/>
        <v>0.96474534889448149</v>
      </c>
      <c r="AC11" s="49">
        <f t="shared" si="9"/>
        <v>0.96312997422561608</v>
      </c>
      <c r="AD11">
        <v>0.99579790529903256</v>
      </c>
      <c r="AF11" t="s">
        <v>15</v>
      </c>
      <c r="AG11">
        <v>0.48888000603567888</v>
      </c>
      <c r="AH11">
        <v>0.91454787766959844</v>
      </c>
    </row>
    <row r="12" spans="1:34">
      <c r="A12" t="s">
        <v>262</v>
      </c>
      <c r="B12" s="49" t="s">
        <v>266</v>
      </c>
      <c r="C12" s="49">
        <v>0.11540855</v>
      </c>
      <c r="D12" s="49">
        <v>0.11209129</v>
      </c>
      <c r="E12" s="49">
        <v>0.11672244</v>
      </c>
      <c r="F12" s="49">
        <v>0.11964312000000001</v>
      </c>
      <c r="G12" s="49">
        <v>0.13706927999999999</v>
      </c>
      <c r="H12" s="49">
        <v>0.13681215999999999</v>
      </c>
      <c r="I12" s="49">
        <v>0.14609194</v>
      </c>
      <c r="J12" s="49">
        <f t="shared" si="0"/>
        <v>0.12626268285714284</v>
      </c>
      <c r="K12" t="s">
        <v>262</v>
      </c>
      <c r="L12" s="49" t="s">
        <v>266</v>
      </c>
      <c r="M12" s="49">
        <v>0.11540855</v>
      </c>
      <c r="N12" s="49">
        <v>0.13161808999999999</v>
      </c>
      <c r="O12" s="49">
        <v>0.13769824999999999</v>
      </c>
      <c r="P12" s="49">
        <v>0.13499037</v>
      </c>
      <c r="Q12" s="49">
        <v>0.15974642999999999</v>
      </c>
      <c r="R12" s="49">
        <v>0.15426797</v>
      </c>
      <c r="S12" s="49">
        <v>0.15860445000000001</v>
      </c>
      <c r="T12" s="49">
        <f t="shared" si="1"/>
        <v>0.14176201571428573</v>
      </c>
      <c r="U12" t="s">
        <v>262</v>
      </c>
      <c r="V12" s="49" t="str">
        <f t="shared" si="2"/>
        <v>.</v>
      </c>
      <c r="W12" s="49">
        <f t="shared" si="3"/>
        <v>1</v>
      </c>
      <c r="X12" s="49">
        <f t="shared" si="4"/>
        <v>0.85164045459100646</v>
      </c>
      <c r="Y12" s="49">
        <f t="shared" si="5"/>
        <v>0.8476682891757884</v>
      </c>
      <c r="Z12" s="49">
        <f t="shared" si="6"/>
        <v>0.886308556677043</v>
      </c>
      <c r="AA12" s="49">
        <f t="shared" si="7"/>
        <v>0.8580428370136346</v>
      </c>
      <c r="AB12" s="49">
        <f t="shared" si="8"/>
        <v>0.88684747715290468</v>
      </c>
      <c r="AC12" s="49">
        <f t="shared" si="9"/>
        <v>0.92110870785781862</v>
      </c>
      <c r="AD12">
        <v>0.97203795993199182</v>
      </c>
      <c r="AF12" t="s">
        <v>26</v>
      </c>
      <c r="AG12">
        <v>0.79642731157411806</v>
      </c>
      <c r="AH12">
        <v>0.92574426364174867</v>
      </c>
    </row>
    <row r="13" spans="1:34">
      <c r="A13" t="s">
        <v>49</v>
      </c>
      <c r="B13" s="49" t="s">
        <v>266</v>
      </c>
      <c r="C13" s="70">
        <v>0.11764918000000001</v>
      </c>
      <c r="D13" s="70">
        <v>0.10099666</v>
      </c>
      <c r="E13" s="70">
        <v>0.10681349</v>
      </c>
      <c r="F13" s="70">
        <v>8.3660810000000002E-2</v>
      </c>
      <c r="G13" s="70">
        <v>7.2296089999999993E-2</v>
      </c>
      <c r="H13" s="70">
        <v>7.3616790000000001E-2</v>
      </c>
      <c r="I13" s="70">
        <v>6.3864580000000004E-2</v>
      </c>
      <c r="J13" s="49">
        <f t="shared" si="0"/>
        <v>8.8413942857142852E-2</v>
      </c>
      <c r="K13" t="s">
        <v>49</v>
      </c>
      <c r="L13" s="49" t="s">
        <v>266</v>
      </c>
      <c r="M13" s="49">
        <v>0.12607681000000001</v>
      </c>
      <c r="N13" s="49">
        <v>0.10951739000000001</v>
      </c>
      <c r="O13" s="49">
        <v>0.11914054</v>
      </c>
      <c r="P13" s="49">
        <v>9.2225600000000005E-2</v>
      </c>
      <c r="Q13" s="49">
        <v>8.1165200000000007E-2</v>
      </c>
      <c r="R13" s="49">
        <v>7.3616790000000001E-2</v>
      </c>
      <c r="S13" s="49">
        <v>6.3864580000000004E-2</v>
      </c>
      <c r="T13" s="49">
        <f t="shared" si="1"/>
        <v>9.5086701428571452E-2</v>
      </c>
      <c r="U13" t="s">
        <v>49</v>
      </c>
      <c r="V13" s="49" t="str">
        <f t="shared" si="2"/>
        <v>.</v>
      </c>
      <c r="W13" s="49">
        <f t="shared" si="3"/>
        <v>0.93315479666720624</v>
      </c>
      <c r="X13" s="49">
        <f t="shared" si="4"/>
        <v>0.92219747019172016</v>
      </c>
      <c r="Y13" s="49">
        <f t="shared" si="5"/>
        <v>0.8965335392973709</v>
      </c>
      <c r="Z13" s="49">
        <f t="shared" si="6"/>
        <v>0.90713218455613187</v>
      </c>
      <c r="AA13" s="49">
        <f t="shared" si="7"/>
        <v>0.89072767639333095</v>
      </c>
      <c r="AB13" s="49">
        <f t="shared" si="8"/>
        <v>1</v>
      </c>
      <c r="AC13" s="49">
        <f t="shared" si="9"/>
        <v>1</v>
      </c>
      <c r="AD13">
        <v>0.99199019552564249</v>
      </c>
      <c r="AF13" t="s">
        <v>96</v>
      </c>
      <c r="AG13">
        <v>0.83575439006964225</v>
      </c>
      <c r="AH13">
        <v>0.93045269762580773</v>
      </c>
    </row>
    <row r="14" spans="1:34">
      <c r="A14" t="s">
        <v>11</v>
      </c>
      <c r="B14" s="49">
        <v>5.0753069999999997E-2</v>
      </c>
      <c r="C14" s="49">
        <v>6.1276249999999997E-2</v>
      </c>
      <c r="D14" s="49">
        <v>6.2000039999999999E-2</v>
      </c>
      <c r="E14" s="49">
        <v>4.3857130000000001E-2</v>
      </c>
      <c r="F14" s="49">
        <v>6.2830419999999998E-2</v>
      </c>
      <c r="G14" s="49">
        <v>4.8276600000000003E-2</v>
      </c>
      <c r="H14" s="49">
        <v>3.2290939999999997E-2</v>
      </c>
      <c r="I14" s="49">
        <v>5.5089050000000001E-2</v>
      </c>
      <c r="J14" s="49">
        <f t="shared" si="0"/>
        <v>5.2046687499999994E-2</v>
      </c>
      <c r="K14" t="s">
        <v>11</v>
      </c>
      <c r="L14" s="49">
        <v>6.0995559999999997E-2</v>
      </c>
      <c r="M14" s="49">
        <v>7.6664880000000005E-2</v>
      </c>
      <c r="N14" s="49">
        <v>6.8997729999999993E-2</v>
      </c>
      <c r="O14" s="49">
        <v>6.2974649999999993E-2</v>
      </c>
      <c r="P14" s="49">
        <v>7.5842740000000006E-2</v>
      </c>
      <c r="Q14" s="49">
        <v>5.5520310000000003E-2</v>
      </c>
      <c r="R14" s="49">
        <v>4.1873340000000002E-2</v>
      </c>
      <c r="S14" s="49">
        <v>5.9515949999999998E-2</v>
      </c>
      <c r="T14" s="49">
        <f t="shared" si="1"/>
        <v>6.2798145E-2</v>
      </c>
      <c r="U14" t="s">
        <v>11</v>
      </c>
      <c r="V14" s="49">
        <f t="shared" si="2"/>
        <v>0.83207810535717686</v>
      </c>
      <c r="W14" s="49">
        <f t="shared" si="3"/>
        <v>0.79927406134334256</v>
      </c>
      <c r="X14" s="49">
        <f t="shared" si="4"/>
        <v>0.89858086635603818</v>
      </c>
      <c r="Y14" s="49">
        <f t="shared" si="5"/>
        <v>0.69642514884957685</v>
      </c>
      <c r="Z14" s="49">
        <f t="shared" si="6"/>
        <v>0.82843024922359076</v>
      </c>
      <c r="AA14" s="49">
        <f t="shared" si="7"/>
        <v>0.8695304475065071</v>
      </c>
      <c r="AB14" s="49">
        <f t="shared" si="8"/>
        <v>0.77115749543743095</v>
      </c>
      <c r="AC14" s="49">
        <f t="shared" si="9"/>
        <v>0.92561825863487024</v>
      </c>
      <c r="AD14">
        <v>0.90186097256646358</v>
      </c>
      <c r="AF14" t="s">
        <v>232</v>
      </c>
      <c r="AG14">
        <v>0.91009514466081631</v>
      </c>
      <c r="AH14">
        <v>0.93615789489780621</v>
      </c>
    </row>
    <row r="15" spans="1:34">
      <c r="A15" t="s">
        <v>263</v>
      </c>
      <c r="B15" s="49">
        <v>4.6858950000000003E-2</v>
      </c>
      <c r="C15" s="49">
        <v>4.5496090000000003E-2</v>
      </c>
      <c r="D15" s="49">
        <v>4.1123380000000001E-2</v>
      </c>
      <c r="E15" s="49">
        <v>4.7565110000000001E-2</v>
      </c>
      <c r="F15" s="49">
        <v>3.9859100000000001E-2</v>
      </c>
      <c r="G15" s="49">
        <v>3.4779480000000002E-2</v>
      </c>
      <c r="H15" s="49">
        <v>4.9519340000000002E-2</v>
      </c>
      <c r="I15" s="49">
        <v>6.1155189999999998E-2</v>
      </c>
      <c r="J15" s="49">
        <f t="shared" si="0"/>
        <v>4.5794580000000001E-2</v>
      </c>
      <c r="K15" t="s">
        <v>263</v>
      </c>
      <c r="L15" s="49">
        <v>5.0500499999999997E-2</v>
      </c>
      <c r="M15" s="49">
        <v>4.7908319999999997E-2</v>
      </c>
      <c r="N15" s="49">
        <v>4.467745E-2</v>
      </c>
      <c r="O15" s="49">
        <v>5.7177779999999997E-2</v>
      </c>
      <c r="P15" s="49">
        <v>4.6035619999999999E-2</v>
      </c>
      <c r="Q15" s="49">
        <v>3.4779480000000002E-2</v>
      </c>
      <c r="R15" s="49">
        <v>5.0322939999999997E-2</v>
      </c>
      <c r="S15" s="49">
        <v>6.1155189999999998E-2</v>
      </c>
      <c r="T15" s="49">
        <f t="shared" si="1"/>
        <v>4.9069659999999987E-2</v>
      </c>
      <c r="U15" t="s">
        <v>263</v>
      </c>
      <c r="V15" s="49">
        <f t="shared" si="2"/>
        <v>0.92789081296224807</v>
      </c>
      <c r="W15" s="49">
        <f t="shared" si="3"/>
        <v>0.94964903799590561</v>
      </c>
      <c r="X15" s="49">
        <f t="shared" si="4"/>
        <v>0.92045047333722052</v>
      </c>
      <c r="Y15" s="49">
        <f t="shared" si="5"/>
        <v>0.83188102091406846</v>
      </c>
      <c r="Z15" s="49">
        <f t="shared" si="6"/>
        <v>0.86583171900367595</v>
      </c>
      <c r="AA15" s="49">
        <f t="shared" si="7"/>
        <v>1</v>
      </c>
      <c r="AB15" s="49">
        <f t="shared" si="8"/>
        <v>0.98403113967506683</v>
      </c>
      <c r="AC15" s="49">
        <f t="shared" si="9"/>
        <v>1</v>
      </c>
      <c r="AD15">
        <v>0.94988148399734995</v>
      </c>
      <c r="AF15" t="s">
        <v>19</v>
      </c>
      <c r="AG15">
        <v>0.95261741931686228</v>
      </c>
      <c r="AH15">
        <v>0.94163077532115325</v>
      </c>
    </row>
    <row r="16" spans="1:34">
      <c r="A16" t="s">
        <v>19</v>
      </c>
      <c r="B16" s="49">
        <v>0.19885965999999999</v>
      </c>
      <c r="C16" s="49">
        <v>0.18474911999999999</v>
      </c>
      <c r="D16" s="49">
        <v>0.20156773</v>
      </c>
      <c r="E16" s="49">
        <v>0.21362217</v>
      </c>
      <c r="F16" s="49">
        <v>0.21893576000000001</v>
      </c>
      <c r="G16" s="49">
        <v>0.22424329000000001</v>
      </c>
      <c r="H16" s="49">
        <v>0.2243829</v>
      </c>
      <c r="I16" s="49">
        <v>0.20072229999999999</v>
      </c>
      <c r="J16" s="49">
        <f t="shared" si="0"/>
        <v>0.20838536624999998</v>
      </c>
      <c r="K16" t="s">
        <v>19</v>
      </c>
      <c r="L16" s="49">
        <v>0.20071918999999999</v>
      </c>
      <c r="M16" s="49">
        <v>0.18474911999999999</v>
      </c>
      <c r="N16" s="49">
        <v>0.20360882999999999</v>
      </c>
      <c r="O16" s="49">
        <v>0.22424759999999999</v>
      </c>
      <c r="P16" s="49">
        <v>0.22578374000000001</v>
      </c>
      <c r="Q16" s="49">
        <v>0.22981805999999999</v>
      </c>
      <c r="R16" s="49">
        <v>0.23599254</v>
      </c>
      <c r="S16" s="49">
        <v>0.21955055000000001</v>
      </c>
      <c r="T16" s="49">
        <f t="shared" si="1"/>
        <v>0.21555870374999997</v>
      </c>
      <c r="U16" t="s">
        <v>19</v>
      </c>
      <c r="V16" s="49">
        <f t="shared" si="2"/>
        <v>0.99073566408872016</v>
      </c>
      <c r="W16" s="49">
        <f t="shared" si="3"/>
        <v>1</v>
      </c>
      <c r="X16" s="49">
        <f t="shared" si="4"/>
        <v>0.98997538564511178</v>
      </c>
      <c r="Y16" s="49">
        <f t="shared" si="5"/>
        <v>0.95261741931686228</v>
      </c>
      <c r="Z16" s="49">
        <f t="shared" si="6"/>
        <v>0.96967018085536183</v>
      </c>
      <c r="AA16" s="49">
        <f t="shared" si="7"/>
        <v>0.97574268097119965</v>
      </c>
      <c r="AB16" s="49">
        <f t="shared" si="8"/>
        <v>0.95080505510894542</v>
      </c>
      <c r="AC16" s="49">
        <f t="shared" si="9"/>
        <v>0.91424184544288312</v>
      </c>
      <c r="AD16">
        <v>0.94163077532115325</v>
      </c>
      <c r="AF16" t="s">
        <v>263</v>
      </c>
      <c r="AG16">
        <v>0.83188102091406846</v>
      </c>
      <c r="AH16">
        <v>0.94988148399734995</v>
      </c>
    </row>
    <row r="17" spans="1:46">
      <c r="A17" t="s">
        <v>72</v>
      </c>
      <c r="B17" s="49">
        <v>0.10121445</v>
      </c>
      <c r="C17" s="49">
        <v>0.10474936</v>
      </c>
      <c r="D17" s="49">
        <v>9.8688799999999993E-2</v>
      </c>
      <c r="E17" s="49">
        <v>0.10141757999999999</v>
      </c>
      <c r="F17" s="49">
        <v>9.8397230000000002E-2</v>
      </c>
      <c r="G17" s="49">
        <v>8.8772740000000003E-2</v>
      </c>
      <c r="H17" s="49">
        <v>9.3821940000000006E-2</v>
      </c>
      <c r="I17" s="49">
        <v>0.11756798</v>
      </c>
      <c r="J17" s="49">
        <f t="shared" si="0"/>
        <v>0.10057876</v>
      </c>
      <c r="K17" t="s">
        <v>72</v>
      </c>
      <c r="L17" s="49">
        <v>0.11657861</v>
      </c>
      <c r="M17" s="49">
        <v>0.12671764999999999</v>
      </c>
      <c r="N17" s="49">
        <v>0.12216749</v>
      </c>
      <c r="O17" s="49">
        <v>0.11971606999999999</v>
      </c>
      <c r="P17" s="49">
        <v>0.11699777</v>
      </c>
      <c r="Q17" s="49">
        <v>0.1044592</v>
      </c>
      <c r="R17" s="49">
        <v>0.10732319999999999</v>
      </c>
      <c r="S17" s="49">
        <v>0.13372411000000001</v>
      </c>
      <c r="T17" s="49">
        <f t="shared" si="1"/>
        <v>0.11846051249999998</v>
      </c>
      <c r="U17" t="s">
        <v>72</v>
      </c>
      <c r="V17" s="49">
        <f t="shared" si="2"/>
        <v>0.86820772695780124</v>
      </c>
      <c r="W17" s="49">
        <f t="shared" si="3"/>
        <v>0.82663591062492092</v>
      </c>
      <c r="X17" s="49">
        <f t="shared" si="4"/>
        <v>0.80781556533575327</v>
      </c>
      <c r="Y17" s="49">
        <f t="shared" si="5"/>
        <v>0.84715092969557049</v>
      </c>
      <c r="Z17" s="49">
        <f t="shared" si="6"/>
        <v>0.84101799547119571</v>
      </c>
      <c r="AA17" s="49">
        <f t="shared" si="7"/>
        <v>0.84983170462726121</v>
      </c>
      <c r="AB17" s="49">
        <f t="shared" si="8"/>
        <v>0.87419998658258435</v>
      </c>
      <c r="AC17" s="49">
        <f t="shared" si="9"/>
        <v>0.87918311813778383</v>
      </c>
      <c r="AD17">
        <v>0.96649806948642591</v>
      </c>
      <c r="AF17" t="s">
        <v>183</v>
      </c>
      <c r="AG17">
        <v>0.93664350421656606</v>
      </c>
      <c r="AH17">
        <v>0.96373794095621057</v>
      </c>
    </row>
    <row r="18" spans="1:46">
      <c r="A18" t="s">
        <v>208</v>
      </c>
      <c r="B18" s="50">
        <v>1</v>
      </c>
      <c r="C18" s="49">
        <v>6.9952710000000001E-2</v>
      </c>
      <c r="D18" s="49">
        <v>6.9938790000000001E-2</v>
      </c>
      <c r="E18" s="49">
        <v>7.8817559999999995E-2</v>
      </c>
      <c r="F18" s="49">
        <v>7.0819160000000006E-2</v>
      </c>
      <c r="G18" s="49">
        <v>6.4375630000000003E-2</v>
      </c>
      <c r="H18" s="49">
        <v>7.1211460000000004E-2</v>
      </c>
      <c r="I18" s="49" t="s">
        <v>266</v>
      </c>
      <c r="J18" s="49">
        <f t="shared" si="0"/>
        <v>0.20358790142857144</v>
      </c>
      <c r="K18" t="s">
        <v>208</v>
      </c>
      <c r="L18" s="50">
        <v>1</v>
      </c>
      <c r="M18" s="49">
        <v>7.0596309999999995E-2</v>
      </c>
      <c r="N18" s="49">
        <v>6.9938790000000001E-2</v>
      </c>
      <c r="O18" s="49">
        <v>7.8817559999999995E-2</v>
      </c>
      <c r="P18" s="49">
        <v>7.0819160000000006E-2</v>
      </c>
      <c r="Q18" s="49">
        <v>6.4375630000000003E-2</v>
      </c>
      <c r="R18" s="49">
        <v>7.1211460000000004E-2</v>
      </c>
      <c r="S18" s="49" t="s">
        <v>266</v>
      </c>
      <c r="T18" s="49">
        <f t="shared" si="1"/>
        <v>0.20367984428571431</v>
      </c>
      <c r="U18" t="s">
        <v>208</v>
      </c>
      <c r="V18" s="49">
        <f t="shared" si="2"/>
        <v>1</v>
      </c>
      <c r="W18" s="49">
        <f t="shared" si="3"/>
        <v>0.99088337619912437</v>
      </c>
      <c r="X18" s="49">
        <f t="shared" si="4"/>
        <v>1</v>
      </c>
      <c r="Y18" s="49">
        <f t="shared" si="5"/>
        <v>1</v>
      </c>
      <c r="Z18" s="49">
        <f t="shared" si="6"/>
        <v>1</v>
      </c>
      <c r="AA18" s="49">
        <f t="shared" si="7"/>
        <v>1</v>
      </c>
      <c r="AB18" s="49">
        <f t="shared" si="8"/>
        <v>1</v>
      </c>
      <c r="AC18" s="49" t="str">
        <f t="shared" si="9"/>
        <v>.</v>
      </c>
      <c r="AD18">
        <v>1</v>
      </c>
      <c r="AF18" t="s">
        <v>72</v>
      </c>
      <c r="AG18">
        <v>0.84715092969557049</v>
      </c>
      <c r="AH18">
        <v>0.96649806948642591</v>
      </c>
    </row>
    <row r="19" spans="1:46">
      <c r="A19" t="s">
        <v>53</v>
      </c>
      <c r="B19" s="49">
        <v>4.9325069999999999E-2</v>
      </c>
      <c r="C19" s="49">
        <v>5.7057120000000003E-2</v>
      </c>
      <c r="D19" s="49">
        <v>5.3023239999999999E-2</v>
      </c>
      <c r="E19" s="49">
        <v>6.3244910000000001E-2</v>
      </c>
      <c r="F19" s="49">
        <v>5.9677939999999999E-2</v>
      </c>
      <c r="G19" s="49">
        <v>5.837465E-2</v>
      </c>
      <c r="H19" s="49">
        <v>6.131412E-2</v>
      </c>
      <c r="I19" s="49">
        <v>6.2230939999999998E-2</v>
      </c>
      <c r="J19" s="49">
        <f t="shared" si="0"/>
        <v>5.803099875E-2</v>
      </c>
      <c r="K19" t="s">
        <v>53</v>
      </c>
      <c r="L19" s="49">
        <v>5.1139240000000002E-2</v>
      </c>
      <c r="M19" s="49">
        <v>6.0867520000000001E-2</v>
      </c>
      <c r="N19" s="49">
        <v>5.6347250000000002E-2</v>
      </c>
      <c r="O19" s="49">
        <v>6.682958E-2</v>
      </c>
      <c r="P19" s="49">
        <v>6.2279849999999998E-2</v>
      </c>
      <c r="Q19" s="49">
        <v>5.9280439999999997E-2</v>
      </c>
      <c r="R19" s="49">
        <v>6.3492080000000006E-2</v>
      </c>
      <c r="S19" s="49">
        <v>6.5479919999999997E-2</v>
      </c>
      <c r="T19" s="49">
        <f t="shared" si="1"/>
        <v>6.0714484999999999E-2</v>
      </c>
      <c r="U19" t="s">
        <v>53</v>
      </c>
      <c r="V19" s="49">
        <f t="shared" si="2"/>
        <v>0.96452489321311763</v>
      </c>
      <c r="W19" s="49">
        <f t="shared" si="3"/>
        <v>0.93739846801709681</v>
      </c>
      <c r="X19" s="49">
        <f t="shared" si="4"/>
        <v>0.94100847867464688</v>
      </c>
      <c r="Y19" s="49">
        <f t="shared" si="5"/>
        <v>0.94636102755695906</v>
      </c>
      <c r="Z19" s="49">
        <f t="shared" si="6"/>
        <v>0.95822228216670402</v>
      </c>
      <c r="AA19" s="49">
        <f t="shared" si="7"/>
        <v>0.98472025511281636</v>
      </c>
      <c r="AB19" s="49">
        <f t="shared" si="8"/>
        <v>0.96569713891874376</v>
      </c>
      <c r="AC19" s="49">
        <f t="shared" si="9"/>
        <v>0.95038204078441146</v>
      </c>
      <c r="AD19">
        <v>1</v>
      </c>
      <c r="AF19" t="s">
        <v>92</v>
      </c>
      <c r="AG19">
        <v>0.84074662370707187</v>
      </c>
      <c r="AH19">
        <v>0.96877833770264155</v>
      </c>
    </row>
    <row r="20" spans="1:46">
      <c r="A20" t="s">
        <v>264</v>
      </c>
      <c r="B20" s="49" t="s">
        <v>266</v>
      </c>
      <c r="C20" s="49" t="s">
        <v>266</v>
      </c>
      <c r="D20" s="49" t="s">
        <v>266</v>
      </c>
      <c r="E20" s="49" t="s">
        <v>266</v>
      </c>
      <c r="F20" s="49" t="s">
        <v>266</v>
      </c>
      <c r="G20" s="49" t="s">
        <v>266</v>
      </c>
      <c r="H20" s="49">
        <v>8.8959330000000003E-2</v>
      </c>
      <c r="I20" s="49">
        <v>6.8647849999999996E-2</v>
      </c>
      <c r="J20" s="49">
        <f t="shared" si="0"/>
        <v>7.8803590000000007E-2</v>
      </c>
      <c r="K20" t="s">
        <v>264</v>
      </c>
      <c r="L20" s="49" t="s">
        <v>266</v>
      </c>
      <c r="M20" s="49" t="s">
        <v>266</v>
      </c>
      <c r="N20" s="49" t="s">
        <v>266</v>
      </c>
      <c r="O20" s="49" t="s">
        <v>266</v>
      </c>
      <c r="P20" s="49" t="s">
        <v>266</v>
      </c>
      <c r="Q20" s="49" t="s">
        <v>266</v>
      </c>
      <c r="R20" s="49">
        <v>9.278045E-2</v>
      </c>
      <c r="S20" s="49">
        <v>7.2160130000000003E-2</v>
      </c>
      <c r="T20" s="49">
        <f t="shared" si="1"/>
        <v>8.2470290000000002E-2</v>
      </c>
      <c r="U20" t="s">
        <v>264</v>
      </c>
      <c r="V20" s="49" t="str">
        <f t="shared" si="2"/>
        <v>.</v>
      </c>
      <c r="W20" s="49" t="str">
        <f t="shared" si="3"/>
        <v>.</v>
      </c>
      <c r="X20" s="49" t="str">
        <f t="shared" si="4"/>
        <v>.</v>
      </c>
      <c r="Y20" s="49" t="str">
        <f t="shared" si="5"/>
        <v>.</v>
      </c>
      <c r="Z20" s="49" t="str">
        <f t="shared" si="6"/>
        <v>.</v>
      </c>
      <c r="AA20" s="49" t="str">
        <f t="shared" si="7"/>
        <v>.</v>
      </c>
      <c r="AB20" s="49">
        <f t="shared" si="8"/>
        <v>0.95881546166245157</v>
      </c>
      <c r="AC20" s="49">
        <f t="shared" si="9"/>
        <v>0.95132658436175199</v>
      </c>
      <c r="AD20">
        <v>1</v>
      </c>
      <c r="AF20" t="s">
        <v>147</v>
      </c>
      <c r="AG20">
        <v>1</v>
      </c>
      <c r="AH20">
        <v>0.97015290737475235</v>
      </c>
    </row>
    <row r="21" spans="1:46">
      <c r="A21" t="s">
        <v>151</v>
      </c>
      <c r="B21" s="49" t="s">
        <v>266</v>
      </c>
      <c r="C21" s="49">
        <v>0.1184214</v>
      </c>
      <c r="D21" s="49">
        <v>0.10253553</v>
      </c>
      <c r="E21" s="49">
        <v>8.7492340000000002E-2</v>
      </c>
      <c r="F21" s="49">
        <v>7.7675579999999994E-2</v>
      </c>
      <c r="G21" s="50">
        <v>0.10134991</v>
      </c>
      <c r="H21" s="50">
        <v>0.21005916999999999</v>
      </c>
      <c r="I21" s="50">
        <v>0.17738137000000001</v>
      </c>
      <c r="J21" s="49">
        <f t="shared" si="0"/>
        <v>0.1249879</v>
      </c>
      <c r="K21" t="s">
        <v>151</v>
      </c>
      <c r="L21" s="49" t="s">
        <v>266</v>
      </c>
      <c r="M21" s="49">
        <v>0.13313389</v>
      </c>
      <c r="N21" s="49">
        <v>0.13224326</v>
      </c>
      <c r="O21" s="49">
        <v>0.10177012000000001</v>
      </c>
      <c r="P21" s="49">
        <v>8.8611040000000002E-2</v>
      </c>
      <c r="Q21" s="50">
        <v>0.11942629</v>
      </c>
      <c r="R21" s="50">
        <v>0.22598583</v>
      </c>
      <c r="S21" s="50">
        <v>0.18634626000000001</v>
      </c>
      <c r="T21" s="49">
        <f t="shared" si="1"/>
        <v>0.14107381285714285</v>
      </c>
      <c r="U21" t="s">
        <v>151</v>
      </c>
      <c r="V21" s="49" t="str">
        <f t="shared" si="2"/>
        <v>.</v>
      </c>
      <c r="W21" s="49">
        <f t="shared" si="3"/>
        <v>0.88949102290934334</v>
      </c>
      <c r="X21" s="49">
        <f t="shared" si="4"/>
        <v>0.77535543210292912</v>
      </c>
      <c r="Y21" s="49">
        <f t="shared" si="5"/>
        <v>0.85970557959448213</v>
      </c>
      <c r="Z21" s="49">
        <f t="shared" si="6"/>
        <v>0.87659032102546131</v>
      </c>
      <c r="AA21" s="49">
        <f t="shared" si="7"/>
        <v>0.84863985978296741</v>
      </c>
      <c r="AB21" s="49">
        <f t="shared" si="8"/>
        <v>0.92952363429158369</v>
      </c>
      <c r="AC21" s="49">
        <f t="shared" si="9"/>
        <v>0.95189122658002367</v>
      </c>
      <c r="AD21">
        <v>0.97064327540475182</v>
      </c>
      <c r="AF21" t="s">
        <v>151</v>
      </c>
      <c r="AG21">
        <v>0.85970557959448213</v>
      </c>
      <c r="AH21">
        <v>0.97064327540475182</v>
      </c>
    </row>
    <row r="22" spans="1:46">
      <c r="A22" t="s">
        <v>39</v>
      </c>
      <c r="B22" s="49">
        <v>9.7036129999999998E-2</v>
      </c>
      <c r="C22" s="49">
        <v>0.10618768000000001</v>
      </c>
      <c r="D22" s="49">
        <v>9.2062439999999995E-2</v>
      </c>
      <c r="E22" s="49">
        <v>8.1820470000000006E-2</v>
      </c>
      <c r="F22" s="49">
        <v>8.6019330000000005E-2</v>
      </c>
      <c r="G22" s="49">
        <v>8.6177580000000004E-2</v>
      </c>
      <c r="H22" s="49">
        <v>0.10039766</v>
      </c>
      <c r="I22" s="49" t="s">
        <v>266</v>
      </c>
      <c r="J22" s="49">
        <f t="shared" si="0"/>
        <v>9.281447000000001E-2</v>
      </c>
      <c r="K22" t="s">
        <v>39</v>
      </c>
      <c r="L22" s="49">
        <v>9.7036129999999998E-2</v>
      </c>
      <c r="M22" s="49">
        <v>0.10618768000000001</v>
      </c>
      <c r="N22" s="49">
        <v>9.2062439999999995E-2</v>
      </c>
      <c r="O22" s="49">
        <v>8.1820470000000006E-2</v>
      </c>
      <c r="P22" s="49">
        <v>8.6019330000000005E-2</v>
      </c>
      <c r="Q22" s="49">
        <v>8.6177580000000004E-2</v>
      </c>
      <c r="R22" s="49">
        <v>0.10039766</v>
      </c>
      <c r="S22" s="49" t="s">
        <v>266</v>
      </c>
      <c r="T22" s="49">
        <f t="shared" si="1"/>
        <v>9.281447000000001E-2</v>
      </c>
      <c r="U22" t="s">
        <v>39</v>
      </c>
      <c r="V22" s="49">
        <f t="shared" si="2"/>
        <v>1</v>
      </c>
      <c r="W22" s="49">
        <f t="shared" si="3"/>
        <v>1</v>
      </c>
      <c r="X22" s="49">
        <f t="shared" si="4"/>
        <v>1</v>
      </c>
      <c r="Y22" s="49">
        <f t="shared" si="5"/>
        <v>1</v>
      </c>
      <c r="Z22" s="49">
        <f t="shared" si="6"/>
        <v>1</v>
      </c>
      <c r="AA22" s="49">
        <f t="shared" si="7"/>
        <v>1</v>
      </c>
      <c r="AB22" s="49">
        <f t="shared" si="8"/>
        <v>1</v>
      </c>
      <c r="AC22" s="49" t="str">
        <f t="shared" si="9"/>
        <v>.</v>
      </c>
      <c r="AD22">
        <v>1</v>
      </c>
      <c r="AF22" t="s">
        <v>150</v>
      </c>
      <c r="AG22">
        <v>0.96851044487192761</v>
      </c>
      <c r="AH22">
        <v>0.97074735242738286</v>
      </c>
      <c r="AM22" t="s">
        <v>1326</v>
      </c>
      <c r="AQ22" t="s">
        <v>1325</v>
      </c>
    </row>
    <row r="23" spans="1:46" ht="15" thickBot="1">
      <c r="A23" t="s">
        <v>36</v>
      </c>
      <c r="B23" s="49">
        <v>5.4942919999999999E-2</v>
      </c>
      <c r="C23" s="49">
        <v>5.1294550000000001E-2</v>
      </c>
      <c r="D23" s="49">
        <v>5.8442250000000001E-2</v>
      </c>
      <c r="E23" s="49">
        <v>7.6690649999999999E-2</v>
      </c>
      <c r="F23" s="49">
        <v>9.8103960000000004E-2</v>
      </c>
      <c r="G23" s="49">
        <v>7.3878009999999994E-2</v>
      </c>
      <c r="H23" s="49">
        <v>6.1442469999999999E-2</v>
      </c>
      <c r="I23" s="49">
        <v>6.3767959999999999E-2</v>
      </c>
      <c r="J23" s="49">
        <f t="shared" si="0"/>
        <v>6.7320346249999996E-2</v>
      </c>
      <c r="K23" t="s">
        <v>36</v>
      </c>
      <c r="L23" s="49">
        <v>5.4942919999999999E-2</v>
      </c>
      <c r="M23" s="49">
        <v>5.1294550000000001E-2</v>
      </c>
      <c r="N23" s="49">
        <v>5.8442250000000001E-2</v>
      </c>
      <c r="O23" s="49">
        <v>7.6690649999999999E-2</v>
      </c>
      <c r="P23" s="49">
        <v>9.8103960000000004E-2</v>
      </c>
      <c r="Q23" s="49">
        <v>7.3878009999999994E-2</v>
      </c>
      <c r="R23" s="49">
        <v>6.1442469999999999E-2</v>
      </c>
      <c r="S23" s="49">
        <v>6.3767959999999999E-2</v>
      </c>
      <c r="T23" s="49">
        <f t="shared" si="1"/>
        <v>6.7320346249999996E-2</v>
      </c>
      <c r="U23" t="s">
        <v>36</v>
      </c>
      <c r="V23" s="49">
        <f t="shared" si="2"/>
        <v>1</v>
      </c>
      <c r="W23" s="49">
        <f t="shared" si="3"/>
        <v>1</v>
      </c>
      <c r="X23" s="49">
        <f t="shared" si="4"/>
        <v>1</v>
      </c>
      <c r="Y23" s="49">
        <f t="shared" si="5"/>
        <v>1</v>
      </c>
      <c r="Z23" s="49">
        <f t="shared" si="6"/>
        <v>1</v>
      </c>
      <c r="AA23" s="49">
        <f t="shared" si="7"/>
        <v>1</v>
      </c>
      <c r="AB23" s="49">
        <f t="shared" si="8"/>
        <v>1</v>
      </c>
      <c r="AC23" s="49">
        <f t="shared" si="9"/>
        <v>1</v>
      </c>
      <c r="AD23" t="s">
        <v>266</v>
      </c>
      <c r="AF23" t="s">
        <v>262</v>
      </c>
      <c r="AG23">
        <v>0.8476682891757884</v>
      </c>
      <c r="AH23">
        <v>0.97203795993199182</v>
      </c>
      <c r="AL23" t="s">
        <v>1324</v>
      </c>
      <c r="AN23" t="s">
        <v>1323</v>
      </c>
      <c r="AP23" t="s">
        <v>1324</v>
      </c>
      <c r="AR23" t="s">
        <v>1323</v>
      </c>
    </row>
    <row r="24" spans="1:46" ht="15" thickBot="1">
      <c r="A24" t="s">
        <v>26</v>
      </c>
      <c r="B24" s="49">
        <v>0.18031008000000001</v>
      </c>
      <c r="C24" s="49">
        <v>0.17466598999999999</v>
      </c>
      <c r="D24" s="49">
        <v>0.17775331</v>
      </c>
      <c r="E24" s="49">
        <v>0.18815736999999999</v>
      </c>
      <c r="F24" s="49">
        <v>0.18484289000000001</v>
      </c>
      <c r="G24" s="49">
        <v>0.17972472</v>
      </c>
      <c r="H24" s="49">
        <v>0.17985105000000001</v>
      </c>
      <c r="I24" s="49">
        <v>0.14982271999999999</v>
      </c>
      <c r="J24" s="49">
        <f t="shared" si="0"/>
        <v>0.17689101624999998</v>
      </c>
      <c r="K24" t="s">
        <v>26</v>
      </c>
      <c r="L24" s="49">
        <v>0.22988682999999999</v>
      </c>
      <c r="M24" s="49">
        <v>0.21547975999999999</v>
      </c>
      <c r="N24" s="49">
        <v>0.22549427999999999</v>
      </c>
      <c r="O24" s="49">
        <v>0.23625177999999999</v>
      </c>
      <c r="P24" s="49">
        <v>0.23034226999999999</v>
      </c>
      <c r="Q24" s="49">
        <v>0.22711709999999999</v>
      </c>
      <c r="R24" s="49">
        <v>0.22580130000000001</v>
      </c>
      <c r="S24" s="49">
        <v>0.20777936</v>
      </c>
      <c r="T24" s="49">
        <f t="shared" si="1"/>
        <v>0.22476908500000004</v>
      </c>
      <c r="U24" t="s">
        <v>26</v>
      </c>
      <c r="V24" s="83">
        <f t="shared" si="2"/>
        <v>0.78434280032483816</v>
      </c>
      <c r="W24" s="49">
        <f t="shared" si="3"/>
        <v>0.81059116642788165</v>
      </c>
      <c r="X24" s="49">
        <f t="shared" si="4"/>
        <v>0.7882830109925627</v>
      </c>
      <c r="Y24" s="49">
        <f t="shared" si="5"/>
        <v>0.79642731157411806</v>
      </c>
      <c r="Z24" s="49">
        <f t="shared" si="6"/>
        <v>0.80247055826965685</v>
      </c>
      <c r="AA24" s="49">
        <f t="shared" si="7"/>
        <v>0.79133063956875116</v>
      </c>
      <c r="AB24" s="49">
        <f t="shared" si="8"/>
        <v>0.79650139303892409</v>
      </c>
      <c r="AC24" s="49">
        <f t="shared" si="9"/>
        <v>0.72106642353696726</v>
      </c>
      <c r="AD24">
        <v>0.92574426364174867</v>
      </c>
      <c r="AF24" t="s">
        <v>42</v>
      </c>
      <c r="AG24">
        <v>0.92855433553295186</v>
      </c>
      <c r="AH24">
        <v>0.98161901261523143</v>
      </c>
      <c r="AL24" t="s">
        <v>1310</v>
      </c>
      <c r="AM24" t="s">
        <v>1322</v>
      </c>
      <c r="AN24" t="s">
        <v>1310</v>
      </c>
      <c r="AO24" t="s">
        <v>1322</v>
      </c>
      <c r="AP24" t="s">
        <v>1310</v>
      </c>
      <c r="AQ24" t="s">
        <v>1322</v>
      </c>
      <c r="AR24" t="s">
        <v>1310</v>
      </c>
      <c r="AS24" t="s">
        <v>1322</v>
      </c>
    </row>
    <row r="25" spans="1:46">
      <c r="A25" t="s">
        <v>92</v>
      </c>
      <c r="B25" s="49" t="s">
        <v>266</v>
      </c>
      <c r="C25" s="49">
        <v>1.7312979999999999E-2</v>
      </c>
      <c r="D25" s="49">
        <v>2.9767999999999999E-2</v>
      </c>
      <c r="E25" s="49">
        <v>2.2336620000000001E-2</v>
      </c>
      <c r="F25" s="49">
        <v>4.0977359999999997E-2</v>
      </c>
      <c r="G25" s="49">
        <v>4.8256140000000003E-2</v>
      </c>
      <c r="H25" s="49">
        <v>3.5528450000000003E-2</v>
      </c>
      <c r="I25" s="49">
        <v>2.9409279999999999E-2</v>
      </c>
      <c r="J25" s="49">
        <f t="shared" si="0"/>
        <v>3.1941261428571427E-2</v>
      </c>
      <c r="K25" t="s">
        <v>92</v>
      </c>
      <c r="L25" s="49" t="s">
        <v>266</v>
      </c>
      <c r="M25" s="49">
        <v>2.0912119999999999E-2</v>
      </c>
      <c r="N25" s="49">
        <v>3.3901529999999999E-2</v>
      </c>
      <c r="O25" s="49">
        <v>2.65676E-2</v>
      </c>
      <c r="P25" s="49">
        <v>4.3180580000000003E-2</v>
      </c>
      <c r="Q25" s="49">
        <v>5.2608820000000001E-2</v>
      </c>
      <c r="R25" s="49">
        <v>4.2806070000000002E-2</v>
      </c>
      <c r="S25" s="49">
        <v>3.0875400000000001E-2</v>
      </c>
      <c r="T25" s="49">
        <f t="shared" si="1"/>
        <v>3.5836017142857148E-2</v>
      </c>
      <c r="U25" t="s">
        <v>92</v>
      </c>
      <c r="V25" s="49" t="str">
        <f t="shared" si="2"/>
        <v>.</v>
      </c>
      <c r="W25" s="49">
        <f t="shared" si="3"/>
        <v>0.82789215058062016</v>
      </c>
      <c r="X25" s="49">
        <f t="shared" si="4"/>
        <v>0.87807246457608257</v>
      </c>
      <c r="Y25" s="49">
        <f t="shared" si="5"/>
        <v>0.84074662370707187</v>
      </c>
      <c r="Z25" s="49">
        <f t="shared" si="6"/>
        <v>0.94897660012903939</v>
      </c>
      <c r="AA25" s="49">
        <f t="shared" si="7"/>
        <v>0.91726330299748227</v>
      </c>
      <c r="AB25" s="49">
        <f t="shared" si="8"/>
        <v>0.82998626129425102</v>
      </c>
      <c r="AC25" s="49">
        <f t="shared" si="9"/>
        <v>0.95251494717477336</v>
      </c>
      <c r="AD25">
        <v>0.96877833770264155</v>
      </c>
      <c r="AF25" t="s">
        <v>57</v>
      </c>
      <c r="AG25">
        <v>0.95194098326112897</v>
      </c>
      <c r="AH25">
        <v>0.98598296374768091</v>
      </c>
      <c r="AJ25" s="48"/>
      <c r="AK25" t="s">
        <v>49</v>
      </c>
      <c r="AL25" s="70">
        <v>0.10681349</v>
      </c>
      <c r="AM25" s="70">
        <v>0.11914054</v>
      </c>
      <c r="AN25" s="49">
        <v>7.7234700000000003E-2</v>
      </c>
      <c r="AO25" s="49">
        <v>7.7858330000000003E-2</v>
      </c>
      <c r="AP25" s="49">
        <v>0.13026851</v>
      </c>
      <c r="AQ25" s="49">
        <v>0.11922059</v>
      </c>
      <c r="AR25" s="49">
        <v>7.8888029999999998E-2</v>
      </c>
      <c r="AS25" s="49">
        <v>7.8373219999999993E-2</v>
      </c>
      <c r="AT25" s="48">
        <f>AR25/AN25</f>
        <v>1.0214065698449013</v>
      </c>
    </row>
    <row r="26" spans="1:46">
      <c r="A26" t="s">
        <v>150</v>
      </c>
      <c r="B26" s="49">
        <v>7.1074600000000002E-2</v>
      </c>
      <c r="C26" s="49">
        <v>6.9122649999999994E-2</v>
      </c>
      <c r="D26" s="49">
        <v>7.5856110000000004E-2</v>
      </c>
      <c r="E26" s="49">
        <v>6.2258969999999997E-2</v>
      </c>
      <c r="F26" s="49">
        <v>6.2341819999999999E-2</v>
      </c>
      <c r="G26" s="49">
        <v>7.2492680000000004E-2</v>
      </c>
      <c r="H26" s="49">
        <v>7.7028719999999995E-2</v>
      </c>
      <c r="I26" s="49">
        <v>6.5956680000000004E-2</v>
      </c>
      <c r="J26" s="49">
        <f t="shared" si="0"/>
        <v>6.9516528750000001E-2</v>
      </c>
      <c r="K26" t="s">
        <v>150</v>
      </c>
      <c r="L26" s="49">
        <v>7.1862129999999996E-2</v>
      </c>
      <c r="M26" s="49">
        <v>7.1748980000000004E-2</v>
      </c>
      <c r="N26" s="49">
        <v>7.6751340000000001E-2</v>
      </c>
      <c r="O26" s="49">
        <v>6.4283220000000002E-2</v>
      </c>
      <c r="P26" s="49">
        <v>6.6380649999999999E-2</v>
      </c>
      <c r="Q26" s="49">
        <v>7.6874680000000001E-2</v>
      </c>
      <c r="R26" s="49">
        <v>8.0123819999999998E-2</v>
      </c>
      <c r="S26" s="49">
        <v>6.7365789999999995E-2</v>
      </c>
      <c r="T26" s="49">
        <f t="shared" si="1"/>
        <v>7.1923826249999989E-2</v>
      </c>
      <c r="U26" t="s">
        <v>150</v>
      </c>
      <c r="V26" s="49">
        <f t="shared" si="2"/>
        <v>0.98904109855914379</v>
      </c>
      <c r="W26" s="49">
        <f t="shared" si="3"/>
        <v>0.9633955771914805</v>
      </c>
      <c r="X26" s="49">
        <f t="shared" si="4"/>
        <v>0.98833596911793331</v>
      </c>
      <c r="Y26" s="49">
        <f t="shared" si="5"/>
        <v>0.96851044487192761</v>
      </c>
      <c r="Z26" s="49">
        <f t="shared" si="6"/>
        <v>0.93915651624381502</v>
      </c>
      <c r="AA26" s="49">
        <f t="shared" si="7"/>
        <v>0.94299813670769106</v>
      </c>
      <c r="AB26" s="49">
        <f t="shared" si="8"/>
        <v>0.96137103797597268</v>
      </c>
      <c r="AC26" s="49">
        <f t="shared" si="9"/>
        <v>0.97908270651913987</v>
      </c>
      <c r="AD26">
        <v>0.97074735242738286</v>
      </c>
      <c r="AF26" t="s">
        <v>68</v>
      </c>
      <c r="AG26">
        <v>0.91073901291105974</v>
      </c>
      <c r="AH26">
        <v>0.98894605121777579</v>
      </c>
      <c r="AJ26" s="48"/>
      <c r="AK26" t="s">
        <v>11</v>
      </c>
      <c r="AL26" s="70">
        <v>4.3857130000000001E-2</v>
      </c>
      <c r="AM26" s="70">
        <v>6.2974649999999993E-2</v>
      </c>
      <c r="AN26" s="49">
        <v>5.3168420000000001E-2</v>
      </c>
      <c r="AO26" s="49">
        <v>5.8954119999999999E-2</v>
      </c>
      <c r="AP26" s="55">
        <v>0.11242322</v>
      </c>
      <c r="AQ26" s="55">
        <v>8.8350860000000003E-2</v>
      </c>
      <c r="AR26" s="49">
        <v>9.9318569999999995E-2</v>
      </c>
      <c r="AS26" s="49">
        <v>8.2180600000000006E-2</v>
      </c>
      <c r="AT26" s="48">
        <f t="shared" ref="AT26:AT54" si="10">AR26/AN26</f>
        <v>1.8679992747574592</v>
      </c>
    </row>
    <row r="27" spans="1:46">
      <c r="A27" t="s">
        <v>96</v>
      </c>
      <c r="B27" s="49" t="s">
        <v>266</v>
      </c>
      <c r="C27" s="49">
        <v>5.4570090000000002E-2</v>
      </c>
      <c r="D27" s="49">
        <v>7.3791629999999997E-2</v>
      </c>
      <c r="E27" s="49">
        <v>6.3225530000000002E-2</v>
      </c>
      <c r="F27" s="49">
        <v>0.10184401999999999</v>
      </c>
      <c r="G27" s="49">
        <v>6.2345690000000002E-2</v>
      </c>
      <c r="H27" s="49">
        <v>7.042466E-2</v>
      </c>
      <c r="I27" s="49">
        <v>6.0363689999999998E-2</v>
      </c>
      <c r="J27" s="49">
        <f t="shared" si="0"/>
        <v>6.9509330000000008E-2</v>
      </c>
      <c r="K27" t="s">
        <v>96</v>
      </c>
      <c r="L27" s="49" t="s">
        <v>266</v>
      </c>
      <c r="M27" s="49">
        <v>6.1788950000000002E-2</v>
      </c>
      <c r="N27" s="49">
        <v>8.4439810000000004E-2</v>
      </c>
      <c r="O27" s="49">
        <v>7.5650850000000006E-2</v>
      </c>
      <c r="P27" s="49">
        <v>0.1134664</v>
      </c>
      <c r="Q27" s="49">
        <v>7.2831290000000007E-2</v>
      </c>
      <c r="R27" s="49">
        <v>8.6093799999999998E-2</v>
      </c>
      <c r="S27" s="49">
        <v>6.9953189999999998E-2</v>
      </c>
      <c r="T27" s="49">
        <f t="shared" si="1"/>
        <v>8.0603469999999997E-2</v>
      </c>
      <c r="U27" t="s">
        <v>96</v>
      </c>
      <c r="V27" s="49" t="str">
        <f t="shared" si="2"/>
        <v>.</v>
      </c>
      <c r="W27" s="49">
        <f t="shared" si="3"/>
        <v>0.88316907796620592</v>
      </c>
      <c r="X27" s="49">
        <f t="shared" si="4"/>
        <v>0.87389621080388491</v>
      </c>
      <c r="Y27" s="49">
        <f t="shared" si="5"/>
        <v>0.83575439006964225</v>
      </c>
      <c r="Z27" s="49">
        <f t="shared" si="6"/>
        <v>0.89756985327815109</v>
      </c>
      <c r="AA27" s="49">
        <f t="shared" si="7"/>
        <v>0.85602891284776084</v>
      </c>
      <c r="AB27" s="49">
        <f t="shared" si="8"/>
        <v>0.81799920551770278</v>
      </c>
      <c r="AC27" s="49">
        <f t="shared" si="9"/>
        <v>0.86291547247523659</v>
      </c>
      <c r="AD27">
        <v>0.93045269762580773</v>
      </c>
      <c r="AF27" t="s">
        <v>49</v>
      </c>
      <c r="AG27">
        <v>0.8965335392973709</v>
      </c>
      <c r="AH27">
        <v>0.99199019552564249</v>
      </c>
      <c r="AJ27" s="48"/>
      <c r="AK27" t="s">
        <v>150</v>
      </c>
      <c r="AL27" s="49">
        <v>6.2258969999999997E-2</v>
      </c>
      <c r="AM27" s="49">
        <v>6.4283220000000002E-2</v>
      </c>
      <c r="AN27" s="49">
        <v>5.80315E-2</v>
      </c>
      <c r="AO27" s="49">
        <v>5.9780229999999997E-2</v>
      </c>
      <c r="AP27" s="49">
        <v>0.1028271</v>
      </c>
      <c r="AQ27" s="49">
        <v>0.10030525999999999</v>
      </c>
      <c r="AR27" s="49">
        <v>0.14507908999999999</v>
      </c>
      <c r="AS27" s="49">
        <v>0.1406895</v>
      </c>
      <c r="AT27" s="48">
        <f t="shared" si="10"/>
        <v>2.5000058588869836</v>
      </c>
    </row>
    <row r="28" spans="1:46">
      <c r="A28" t="s">
        <v>68</v>
      </c>
      <c r="B28" s="49" t="s">
        <v>266</v>
      </c>
      <c r="C28" s="49" t="s">
        <v>266</v>
      </c>
      <c r="D28" s="49" t="s">
        <v>266</v>
      </c>
      <c r="E28" s="49">
        <v>8.4626880000000002E-2</v>
      </c>
      <c r="F28" s="49">
        <v>4.8479130000000002E-2</v>
      </c>
      <c r="G28" s="49">
        <v>3.9218570000000001E-2</v>
      </c>
      <c r="H28" s="49">
        <v>4.8915979999999998E-2</v>
      </c>
      <c r="I28" s="49">
        <v>4.1976010000000001E-2</v>
      </c>
      <c r="J28" s="49">
        <f t="shared" si="0"/>
        <v>5.2643313999999997E-2</v>
      </c>
      <c r="K28" t="s">
        <v>68</v>
      </c>
      <c r="L28" s="49" t="s">
        <v>266</v>
      </c>
      <c r="M28" s="49" t="s">
        <v>266</v>
      </c>
      <c r="N28" s="49" t="s">
        <v>266</v>
      </c>
      <c r="O28" s="49">
        <v>9.2921110000000001E-2</v>
      </c>
      <c r="P28" s="49">
        <v>4.8479130000000002E-2</v>
      </c>
      <c r="Q28" s="49">
        <v>3.9218570000000001E-2</v>
      </c>
      <c r="R28" s="49">
        <v>4.8915979999999998E-2</v>
      </c>
      <c r="S28" s="49">
        <v>4.1976010000000001E-2</v>
      </c>
      <c r="T28" s="49">
        <f t="shared" si="1"/>
        <v>5.4302160000000002E-2</v>
      </c>
      <c r="U28" t="s">
        <v>68</v>
      </c>
      <c r="V28" s="49" t="str">
        <f t="shared" si="2"/>
        <v>.</v>
      </c>
      <c r="W28" s="49" t="str">
        <f t="shared" si="3"/>
        <v>.</v>
      </c>
      <c r="X28" s="49" t="str">
        <f t="shared" si="4"/>
        <v>.</v>
      </c>
      <c r="Y28" s="49">
        <f t="shared" si="5"/>
        <v>0.91073901291105974</v>
      </c>
      <c r="Z28" s="49">
        <f t="shared" si="6"/>
        <v>1</v>
      </c>
      <c r="AA28" s="49">
        <f t="shared" si="7"/>
        <v>1</v>
      </c>
      <c r="AB28" s="49">
        <f t="shared" si="8"/>
        <v>1</v>
      </c>
      <c r="AC28" s="49">
        <f t="shared" si="9"/>
        <v>1</v>
      </c>
      <c r="AD28">
        <v>0.98894605121777579</v>
      </c>
      <c r="AF28" t="s">
        <v>115</v>
      </c>
      <c r="AG28">
        <v>0.98531246722677335</v>
      </c>
      <c r="AH28">
        <v>0.99579790529903256</v>
      </c>
      <c r="AJ28" s="48"/>
      <c r="AK28" t="s">
        <v>57</v>
      </c>
      <c r="AL28" s="70">
        <v>3.9033350000000001E-2</v>
      </c>
      <c r="AM28" s="70">
        <v>4.1003959999999999E-2</v>
      </c>
      <c r="AN28" s="49">
        <v>0.10573984</v>
      </c>
      <c r="AO28" s="49">
        <v>0.10724307</v>
      </c>
      <c r="AP28" s="49">
        <v>0.10128218</v>
      </c>
      <c r="AQ28" s="49">
        <v>9.9413920000000003E-2</v>
      </c>
      <c r="AR28" s="49">
        <v>0.22474110999999999</v>
      </c>
      <c r="AS28" s="49">
        <v>0.22276038000000001</v>
      </c>
      <c r="AT28" s="48">
        <f t="shared" si="10"/>
        <v>2.1254156427700286</v>
      </c>
    </row>
    <row r="29" spans="1:46">
      <c r="A29" t="s">
        <v>160</v>
      </c>
      <c r="B29" s="49" t="s">
        <v>266</v>
      </c>
      <c r="C29" s="49">
        <v>0.11438899</v>
      </c>
      <c r="D29" s="49">
        <v>8.8108580000000006E-2</v>
      </c>
      <c r="E29" s="49">
        <v>9.5118839999999996E-2</v>
      </c>
      <c r="F29" s="49">
        <v>0.10496324</v>
      </c>
      <c r="G29" s="49">
        <v>0.12069733000000001</v>
      </c>
      <c r="H29" s="49">
        <v>0.13374382000000001</v>
      </c>
      <c r="I29" s="49">
        <v>0.12230613999999999</v>
      </c>
      <c r="J29" s="49">
        <f t="shared" si="0"/>
        <v>0.11133241999999999</v>
      </c>
      <c r="K29" t="s">
        <v>160</v>
      </c>
      <c r="L29" s="49" t="s">
        <v>266</v>
      </c>
      <c r="M29" s="49">
        <v>0.11438899</v>
      </c>
      <c r="N29" s="49">
        <v>8.8108580000000006E-2</v>
      </c>
      <c r="O29" s="49">
        <v>9.5118839999999996E-2</v>
      </c>
      <c r="P29" s="49">
        <v>0.10496324</v>
      </c>
      <c r="Q29" s="49">
        <v>0.12069733000000001</v>
      </c>
      <c r="R29" s="49">
        <v>0.13374382000000001</v>
      </c>
      <c r="S29" s="49">
        <v>0.12230613999999999</v>
      </c>
      <c r="T29" s="49">
        <f t="shared" si="1"/>
        <v>0.11133241999999999</v>
      </c>
      <c r="U29" t="s">
        <v>160</v>
      </c>
      <c r="V29" s="49" t="str">
        <f t="shared" si="2"/>
        <v>.</v>
      </c>
      <c r="W29" s="49">
        <f t="shared" si="3"/>
        <v>1</v>
      </c>
      <c r="X29" s="49">
        <f t="shared" si="4"/>
        <v>1</v>
      </c>
      <c r="Y29" s="49">
        <f t="shared" si="5"/>
        <v>1</v>
      </c>
      <c r="Z29" s="49">
        <f t="shared" si="6"/>
        <v>1</v>
      </c>
      <c r="AA29" s="49">
        <f t="shared" si="7"/>
        <v>1</v>
      </c>
      <c r="AB29" s="49">
        <f t="shared" si="8"/>
        <v>1</v>
      </c>
      <c r="AC29" s="49">
        <f t="shared" si="9"/>
        <v>1</v>
      </c>
      <c r="AD29">
        <v>1</v>
      </c>
      <c r="AF29" t="s">
        <v>208</v>
      </c>
      <c r="AG29">
        <v>1</v>
      </c>
      <c r="AH29">
        <v>1</v>
      </c>
      <c r="AJ29" s="48"/>
      <c r="AK29" t="s">
        <v>15</v>
      </c>
      <c r="AL29" s="55">
        <v>2.8900209999999999E-2</v>
      </c>
      <c r="AM29" s="55">
        <v>5.9115139999999997E-2</v>
      </c>
      <c r="AN29" s="49">
        <v>6.0429190000000001E-2</v>
      </c>
      <c r="AO29" s="49">
        <v>6.6075480000000006E-2</v>
      </c>
      <c r="AP29" s="55">
        <v>0.17371959000000001</v>
      </c>
      <c r="AQ29" s="55">
        <v>0.14164721</v>
      </c>
      <c r="AR29" s="49">
        <v>0.23607334999999999</v>
      </c>
      <c r="AS29" s="49">
        <v>0.2310837</v>
      </c>
      <c r="AT29" s="48">
        <f t="shared" si="10"/>
        <v>3.9066111923724276</v>
      </c>
    </row>
    <row r="30" spans="1:46">
      <c r="A30" t="s">
        <v>0</v>
      </c>
      <c r="B30" s="49">
        <v>6.1667479999999997E-2</v>
      </c>
      <c r="C30" s="49">
        <v>5.7729080000000002E-2</v>
      </c>
      <c r="D30" s="49">
        <v>6.0541060000000001E-2</v>
      </c>
      <c r="E30" s="49">
        <v>6.4387050000000001E-2</v>
      </c>
      <c r="F30" s="49">
        <v>5.6009499999999997E-2</v>
      </c>
      <c r="G30" s="49">
        <v>5.765472E-2</v>
      </c>
      <c r="H30" s="49">
        <v>4.9161009999999998E-2</v>
      </c>
      <c r="I30" s="49">
        <v>5.6076099999999997E-2</v>
      </c>
      <c r="J30" s="49">
        <f t="shared" si="0"/>
        <v>5.7903250000000003E-2</v>
      </c>
      <c r="K30" t="s">
        <v>0</v>
      </c>
      <c r="L30" s="49">
        <v>6.1667479999999997E-2</v>
      </c>
      <c r="M30" s="49">
        <v>5.7729080000000002E-2</v>
      </c>
      <c r="N30" s="49">
        <v>6.0541060000000001E-2</v>
      </c>
      <c r="O30" s="49">
        <v>6.4387050000000001E-2</v>
      </c>
      <c r="P30" s="49">
        <v>5.6009499999999997E-2</v>
      </c>
      <c r="Q30" s="49">
        <v>5.765472E-2</v>
      </c>
      <c r="R30" s="49">
        <v>4.9161009999999998E-2</v>
      </c>
      <c r="S30" s="49">
        <v>5.6076099999999997E-2</v>
      </c>
      <c r="T30" s="49">
        <f t="shared" si="1"/>
        <v>5.7903250000000003E-2</v>
      </c>
      <c r="U30" t="s">
        <v>0</v>
      </c>
      <c r="V30" s="49">
        <f t="shared" si="2"/>
        <v>1</v>
      </c>
      <c r="W30" s="49">
        <f t="shared" si="3"/>
        <v>1</v>
      </c>
      <c r="X30" s="49">
        <f t="shared" si="4"/>
        <v>1</v>
      </c>
      <c r="Y30" s="49">
        <f t="shared" si="5"/>
        <v>1</v>
      </c>
      <c r="Z30" s="49">
        <f t="shared" si="6"/>
        <v>1</v>
      </c>
      <c r="AA30" s="49">
        <f t="shared" si="7"/>
        <v>1</v>
      </c>
      <c r="AB30" s="49">
        <f t="shared" si="8"/>
        <v>1</v>
      </c>
      <c r="AC30" s="49">
        <f t="shared" si="9"/>
        <v>1</v>
      </c>
      <c r="AD30">
        <v>0.89216043606750584</v>
      </c>
      <c r="AF30" t="s">
        <v>53</v>
      </c>
      <c r="AG30">
        <v>0.94636102755695906</v>
      </c>
      <c r="AH30">
        <v>1</v>
      </c>
      <c r="AJ30" s="48"/>
      <c r="AK30" t="s">
        <v>0</v>
      </c>
      <c r="AL30" s="49">
        <v>6.4387050000000001E-2</v>
      </c>
      <c r="AM30" s="49">
        <v>6.4387050000000001E-2</v>
      </c>
      <c r="AN30" s="49">
        <v>4.0951189999999998E-2</v>
      </c>
      <c r="AO30" s="49">
        <v>4.5901150000000002E-2</v>
      </c>
      <c r="AP30" s="49">
        <v>0.20824809999999999</v>
      </c>
      <c r="AQ30" s="49">
        <v>0.20824809999999999</v>
      </c>
      <c r="AR30" s="49">
        <v>0.24105799999999999</v>
      </c>
      <c r="AS30" s="49">
        <v>0.22643963</v>
      </c>
      <c r="AT30" s="48">
        <f t="shared" si="10"/>
        <v>5.8864711867957924</v>
      </c>
    </row>
    <row r="31" spans="1:46">
      <c r="A31" t="s">
        <v>232</v>
      </c>
      <c r="B31" s="49" t="s">
        <v>266</v>
      </c>
      <c r="C31" s="49">
        <v>7.5056059999999994E-2</v>
      </c>
      <c r="D31" s="49">
        <v>7.3202009999999998E-2</v>
      </c>
      <c r="E31" s="49">
        <v>7.2617520000000005E-2</v>
      </c>
      <c r="F31" s="49">
        <v>8.4751660000000006E-2</v>
      </c>
      <c r="G31" s="49">
        <v>7.4527380000000004E-2</v>
      </c>
      <c r="H31" s="49">
        <v>8.8964769999999999E-2</v>
      </c>
      <c r="I31" s="49">
        <v>8.7590509999999996E-2</v>
      </c>
      <c r="J31" s="49">
        <f t="shared" si="0"/>
        <v>7.9529987142857153E-2</v>
      </c>
      <c r="K31" t="s">
        <v>232</v>
      </c>
      <c r="L31" s="49" t="s">
        <v>266</v>
      </c>
      <c r="M31" s="49">
        <v>8.1920980000000004E-2</v>
      </c>
      <c r="N31" s="49">
        <v>8.0889249999999996E-2</v>
      </c>
      <c r="O31" s="49">
        <v>7.9791130000000002E-2</v>
      </c>
      <c r="P31" s="49">
        <v>9.1545290000000001E-2</v>
      </c>
      <c r="Q31" s="49">
        <v>7.9813629999999997E-2</v>
      </c>
      <c r="R31" s="49">
        <v>9.5345289999999999E-2</v>
      </c>
      <c r="S31" s="49">
        <v>9.4289289999999998E-2</v>
      </c>
      <c r="T31" s="49">
        <f t="shared" si="1"/>
        <v>8.6227837142857131E-2</v>
      </c>
      <c r="U31" t="s">
        <v>232</v>
      </c>
      <c r="V31" s="49" t="str">
        <f t="shared" si="2"/>
        <v>.</v>
      </c>
      <c r="W31" s="49">
        <f t="shared" si="3"/>
        <v>0.91620070951299648</v>
      </c>
      <c r="X31" s="49">
        <f t="shared" si="4"/>
        <v>0.90496586381997612</v>
      </c>
      <c r="Y31" s="49">
        <f t="shared" si="5"/>
        <v>0.91009514466081631</v>
      </c>
      <c r="Z31" s="49">
        <f t="shared" si="6"/>
        <v>0.92578940981016067</v>
      </c>
      <c r="AA31" s="49">
        <f t="shared" si="7"/>
        <v>0.93376757829458457</v>
      </c>
      <c r="AB31" s="49">
        <f t="shared" si="8"/>
        <v>0.93307986162714485</v>
      </c>
      <c r="AC31" s="49">
        <f t="shared" si="9"/>
        <v>0.92895502766008731</v>
      </c>
      <c r="AD31">
        <v>0.93615789489780621</v>
      </c>
      <c r="AF31" t="s">
        <v>264</v>
      </c>
      <c r="AG31" t="s">
        <v>266</v>
      </c>
      <c r="AH31">
        <v>1</v>
      </c>
      <c r="AJ31" s="48"/>
      <c r="AK31" t="s">
        <v>53</v>
      </c>
      <c r="AL31" s="70">
        <v>6.3244910000000001E-2</v>
      </c>
      <c r="AM31" s="70">
        <v>6.682958E-2</v>
      </c>
      <c r="AN31" s="49">
        <v>8.1709699999999996E-2</v>
      </c>
      <c r="AO31" s="49">
        <v>8.1709699999999996E-2</v>
      </c>
      <c r="AP31" s="49">
        <v>0.21170823</v>
      </c>
      <c r="AQ31" s="49">
        <v>0.20868550999999999</v>
      </c>
      <c r="AR31" s="49">
        <v>0.24545475999999999</v>
      </c>
      <c r="AS31" s="49">
        <v>0.24545475999999999</v>
      </c>
      <c r="AT31" s="48">
        <f t="shared" si="10"/>
        <v>3.0039855733162648</v>
      </c>
    </row>
    <row r="32" spans="1:46" ht="15" thickBot="1">
      <c r="A32" t="s">
        <v>183</v>
      </c>
      <c r="B32" s="49">
        <v>0.15115397999999999</v>
      </c>
      <c r="C32" s="49">
        <v>0.11512686</v>
      </c>
      <c r="D32" s="49">
        <v>0.11057027</v>
      </c>
      <c r="E32" s="49">
        <v>0.13836406000000001</v>
      </c>
      <c r="F32" s="49">
        <v>0.11712247000000001</v>
      </c>
      <c r="G32" s="49">
        <v>0.1095484</v>
      </c>
      <c r="H32" s="49">
        <v>9.3457689999999996E-2</v>
      </c>
      <c r="I32" s="49">
        <v>0.10228057</v>
      </c>
      <c r="J32" s="49">
        <f t="shared" si="0"/>
        <v>0.1172030375</v>
      </c>
      <c r="K32" t="s">
        <v>183</v>
      </c>
      <c r="L32" s="49">
        <v>0.15389227999999999</v>
      </c>
      <c r="M32" s="49">
        <v>0.12305737999999999</v>
      </c>
      <c r="N32" s="49">
        <v>0.11361245</v>
      </c>
      <c r="O32" s="49">
        <v>0.14772329000000001</v>
      </c>
      <c r="P32" s="49">
        <v>0.12519706</v>
      </c>
      <c r="Q32" s="49">
        <v>0.12226724999999999</v>
      </c>
      <c r="R32" s="49">
        <v>0.10297964</v>
      </c>
      <c r="S32" s="49">
        <v>0.11444459999999999</v>
      </c>
      <c r="T32" s="49">
        <f t="shared" si="1"/>
        <v>0.12539674374999998</v>
      </c>
      <c r="U32" t="s">
        <v>183</v>
      </c>
      <c r="V32" s="49">
        <f t="shared" si="2"/>
        <v>0.98220638488168477</v>
      </c>
      <c r="W32" s="49">
        <f t="shared" si="3"/>
        <v>0.93555429182711347</v>
      </c>
      <c r="X32" s="49">
        <f t="shared" si="4"/>
        <v>0.97322318108622774</v>
      </c>
      <c r="Y32" s="49">
        <f t="shared" si="5"/>
        <v>0.93664350421656606</v>
      </c>
      <c r="Z32" s="49">
        <f t="shared" si="6"/>
        <v>0.93550495514830789</v>
      </c>
      <c r="AA32" s="49">
        <f t="shared" si="7"/>
        <v>0.89597500557181098</v>
      </c>
      <c r="AB32" s="49">
        <f t="shared" si="8"/>
        <v>0.90753560606737405</v>
      </c>
      <c r="AC32" s="49">
        <f t="shared" si="9"/>
        <v>0.8937125036917426</v>
      </c>
      <c r="AD32">
        <v>0.96373794095621057</v>
      </c>
      <c r="AF32" t="s">
        <v>39</v>
      </c>
      <c r="AG32">
        <v>1</v>
      </c>
      <c r="AH32">
        <v>1</v>
      </c>
      <c r="AJ32" s="48"/>
      <c r="AK32" t="s">
        <v>42</v>
      </c>
      <c r="AL32" s="70">
        <v>8.4434300000000004E-2</v>
      </c>
      <c r="AM32" s="70">
        <v>9.0930919999999998E-2</v>
      </c>
      <c r="AN32" s="49">
        <v>0.10594988</v>
      </c>
      <c r="AO32" s="49">
        <v>0.10793381000000001</v>
      </c>
      <c r="AP32" s="49">
        <v>0.237064</v>
      </c>
      <c r="AQ32" s="49">
        <v>0.23056844000000001</v>
      </c>
      <c r="AR32" s="49">
        <v>0.25209791999999998</v>
      </c>
      <c r="AS32" s="49">
        <v>0.24839723999999999</v>
      </c>
      <c r="AT32" s="48">
        <f t="shared" si="10"/>
        <v>2.3794073197628913</v>
      </c>
    </row>
    <row r="33" spans="1:46" ht="15" thickBot="1">
      <c r="A33" t="s">
        <v>265</v>
      </c>
      <c r="B33" s="49" t="s">
        <v>266</v>
      </c>
      <c r="C33" s="49" t="s">
        <v>266</v>
      </c>
      <c r="D33" s="49" t="s">
        <v>266</v>
      </c>
      <c r="E33" s="49">
        <v>4.7350139999999999E-2</v>
      </c>
      <c r="F33" s="49">
        <v>4.06906E-2</v>
      </c>
      <c r="G33" s="49">
        <v>3.0591569999999998E-2</v>
      </c>
      <c r="H33" s="49">
        <v>3.9845529999999997E-2</v>
      </c>
      <c r="I33" s="49">
        <v>4.3616170000000003E-2</v>
      </c>
      <c r="J33" s="49">
        <f t="shared" si="0"/>
        <v>4.0418802000000004E-2</v>
      </c>
      <c r="K33" t="s">
        <v>265</v>
      </c>
      <c r="L33" s="49" t="s">
        <v>266</v>
      </c>
      <c r="M33" s="49" t="s">
        <v>266</v>
      </c>
      <c r="N33" s="49" t="s">
        <v>266</v>
      </c>
      <c r="O33" s="49">
        <v>0.16783676</v>
      </c>
      <c r="P33" s="49">
        <v>0.14426621000000001</v>
      </c>
      <c r="Q33" s="49">
        <v>0.122042</v>
      </c>
      <c r="R33" s="49">
        <v>0.13089883999999999</v>
      </c>
      <c r="S33" s="49">
        <v>0.11222644</v>
      </c>
      <c r="T33" s="49">
        <f t="shared" si="1"/>
        <v>0.13545404999999999</v>
      </c>
      <c r="U33" s="82" t="s">
        <v>265</v>
      </c>
      <c r="V33" s="81" t="str">
        <f t="shared" si="2"/>
        <v>.</v>
      </c>
      <c r="W33" s="81" t="str">
        <f t="shared" si="3"/>
        <v>.</v>
      </c>
      <c r="X33" s="81" t="str">
        <f t="shared" si="4"/>
        <v>.</v>
      </c>
      <c r="Y33" s="81">
        <f t="shared" si="5"/>
        <v>0.28212019822117634</v>
      </c>
      <c r="Z33" s="81">
        <f t="shared" si="6"/>
        <v>0.28205218671787385</v>
      </c>
      <c r="AA33" s="81">
        <f t="shared" si="7"/>
        <v>0.25066427951033249</v>
      </c>
      <c r="AB33" s="81">
        <f t="shared" si="8"/>
        <v>0.30439941255399972</v>
      </c>
      <c r="AC33" s="80">
        <f t="shared" si="9"/>
        <v>0.38864433372385332</v>
      </c>
      <c r="AD33">
        <v>0.4245747608021504</v>
      </c>
      <c r="AF33" t="s">
        <v>160</v>
      </c>
      <c r="AG33">
        <v>1</v>
      </c>
      <c r="AH33">
        <v>1</v>
      </c>
      <c r="AJ33" s="48"/>
      <c r="AK33" t="s">
        <v>160</v>
      </c>
      <c r="AL33" s="49">
        <v>9.5118839999999996E-2</v>
      </c>
      <c r="AM33" s="49">
        <v>9.5118839999999996E-2</v>
      </c>
      <c r="AN33" s="49">
        <v>0.14337864</v>
      </c>
      <c r="AO33" s="49">
        <v>0.14337864</v>
      </c>
      <c r="AP33" s="49">
        <v>0.22931890999999999</v>
      </c>
      <c r="AQ33" s="49">
        <v>0.22931890999999999</v>
      </c>
      <c r="AR33" s="49">
        <v>0.29494807000000001</v>
      </c>
      <c r="AS33" s="49">
        <v>0.29494807000000001</v>
      </c>
      <c r="AT33" s="48">
        <f t="shared" si="10"/>
        <v>2.0571269890689434</v>
      </c>
    </row>
    <row r="34" spans="1:46" ht="15" thickBot="1">
      <c r="A34" t="s">
        <v>46</v>
      </c>
      <c r="B34" s="49" t="s">
        <v>266</v>
      </c>
      <c r="C34" s="49" t="s">
        <v>266</v>
      </c>
      <c r="D34" s="49" t="s">
        <v>266</v>
      </c>
      <c r="E34" s="49" t="s">
        <v>266</v>
      </c>
      <c r="F34" s="49" t="s">
        <v>266</v>
      </c>
      <c r="G34" s="49" t="s">
        <v>266</v>
      </c>
      <c r="H34" s="49" t="s">
        <v>266</v>
      </c>
      <c r="I34" s="49" t="s">
        <v>266</v>
      </c>
      <c r="J34" s="49" t="e">
        <f t="shared" si="0"/>
        <v>#DIV/0!</v>
      </c>
      <c r="K34" t="s">
        <v>46</v>
      </c>
      <c r="L34" s="49" t="s">
        <v>266</v>
      </c>
      <c r="M34" s="49" t="s">
        <v>266</v>
      </c>
      <c r="N34" s="49" t="s">
        <v>266</v>
      </c>
      <c r="O34" s="49" t="s">
        <v>266</v>
      </c>
      <c r="P34" s="49" t="s">
        <v>266</v>
      </c>
      <c r="Q34" s="49" t="s">
        <v>266</v>
      </c>
      <c r="R34" s="49" t="s">
        <v>266</v>
      </c>
      <c r="S34" s="49" t="s">
        <v>266</v>
      </c>
      <c r="T34" s="49" t="e">
        <f t="shared" si="1"/>
        <v>#DIV/0!</v>
      </c>
      <c r="U34" t="s">
        <v>46</v>
      </c>
      <c r="V34" s="49" t="str">
        <f t="shared" si="2"/>
        <v>.</v>
      </c>
      <c r="W34" s="49" t="str">
        <f t="shared" si="3"/>
        <v>.</v>
      </c>
      <c r="X34" s="49" t="str">
        <f t="shared" si="4"/>
        <v>.</v>
      </c>
      <c r="Y34" s="49" t="str">
        <f t="shared" si="5"/>
        <v>.</v>
      </c>
      <c r="Z34" s="49" t="str">
        <f t="shared" si="6"/>
        <v>.</v>
      </c>
      <c r="AA34" s="49" t="str">
        <f t="shared" si="7"/>
        <v>.</v>
      </c>
      <c r="AB34" s="49" t="str">
        <f t="shared" si="8"/>
        <v>.</v>
      </c>
      <c r="AC34" s="49" t="str">
        <f t="shared" si="9"/>
        <v>.</v>
      </c>
      <c r="AD34">
        <v>1</v>
      </c>
      <c r="AF34" t="s">
        <v>46</v>
      </c>
      <c r="AG34" t="s">
        <v>266</v>
      </c>
      <c r="AH34">
        <v>1</v>
      </c>
      <c r="AJ34" s="48"/>
      <c r="AK34" t="s">
        <v>68</v>
      </c>
      <c r="AL34" s="49">
        <v>8.4626880000000002E-2</v>
      </c>
      <c r="AM34" s="49">
        <v>9.2921110000000001E-2</v>
      </c>
      <c r="AN34" s="49">
        <v>4.1408170000000001E-2</v>
      </c>
      <c r="AO34" s="49">
        <v>4.187101E-2</v>
      </c>
      <c r="AP34" s="49">
        <v>0.33565416999999997</v>
      </c>
      <c r="AQ34" s="49">
        <v>0.32874465000000003</v>
      </c>
      <c r="AR34" s="49">
        <v>0.30355931000000003</v>
      </c>
      <c r="AS34" s="49">
        <v>0.30300849000000002</v>
      </c>
      <c r="AT34" s="48">
        <f t="shared" si="10"/>
        <v>7.3309037805824318</v>
      </c>
    </row>
    <row r="35" spans="1:46" ht="15" thickBot="1">
      <c r="A35" t="s">
        <v>71</v>
      </c>
      <c r="B35" s="49">
        <v>6.2334229999999997E-2</v>
      </c>
      <c r="C35" s="50">
        <v>7.6057799999999995E-2</v>
      </c>
      <c r="D35" s="50">
        <v>4.0997169999999999E-2</v>
      </c>
      <c r="E35" s="49">
        <v>4.5142219999999997E-2</v>
      </c>
      <c r="F35" s="49">
        <v>4.2996909999999999E-2</v>
      </c>
      <c r="G35" s="49">
        <v>3.6006610000000001E-2</v>
      </c>
      <c r="H35" s="49">
        <v>2.274149E-2</v>
      </c>
      <c r="I35" s="49">
        <v>3.5536129999999999E-2</v>
      </c>
      <c r="J35" s="49">
        <f t="shared" si="0"/>
        <v>4.5226569999999994E-2</v>
      </c>
      <c r="K35" t="s">
        <v>71</v>
      </c>
      <c r="L35" s="49">
        <v>8.3305210000000005E-2</v>
      </c>
      <c r="M35" s="50">
        <v>8.5114510000000004E-2</v>
      </c>
      <c r="N35" s="50">
        <v>4.0997169999999999E-2</v>
      </c>
      <c r="O35" s="49">
        <v>4.5142219999999997E-2</v>
      </c>
      <c r="P35" s="49">
        <v>4.2996909999999999E-2</v>
      </c>
      <c r="Q35" s="49">
        <v>3.6006610000000001E-2</v>
      </c>
      <c r="R35" s="49">
        <v>2.274149E-2</v>
      </c>
      <c r="S35" s="49">
        <v>3.5536129999999999E-2</v>
      </c>
      <c r="T35" s="49">
        <f t="shared" si="1"/>
        <v>4.8980031249999993E-2</v>
      </c>
      <c r="U35" t="s">
        <v>71</v>
      </c>
      <c r="V35" s="83">
        <f t="shared" si="2"/>
        <v>0.74826328389304819</v>
      </c>
      <c r="W35" s="49">
        <f t="shared" si="3"/>
        <v>0.89359381849228747</v>
      </c>
      <c r="X35" s="49">
        <f t="shared" si="4"/>
        <v>1</v>
      </c>
      <c r="Y35" s="49">
        <f t="shared" si="5"/>
        <v>1</v>
      </c>
      <c r="Z35" s="49">
        <f t="shared" si="6"/>
        <v>1</v>
      </c>
      <c r="AA35" s="49">
        <f t="shared" si="7"/>
        <v>1</v>
      </c>
      <c r="AB35" s="49">
        <f t="shared" si="8"/>
        <v>1</v>
      </c>
      <c r="AC35" s="49">
        <f t="shared" si="9"/>
        <v>1</v>
      </c>
      <c r="AD35">
        <v>1</v>
      </c>
      <c r="AF35" t="s">
        <v>71</v>
      </c>
      <c r="AG35">
        <v>1</v>
      </c>
      <c r="AH35">
        <v>1</v>
      </c>
      <c r="AJ35" s="48"/>
      <c r="AK35" t="s">
        <v>115</v>
      </c>
      <c r="AL35" s="70">
        <v>6.3417420000000002E-2</v>
      </c>
      <c r="AM35" s="70">
        <v>6.4362749999999996E-2</v>
      </c>
      <c r="AN35" s="49">
        <v>9.0849700000000005E-2</v>
      </c>
      <c r="AO35" s="49">
        <v>9.1233069999999999E-2</v>
      </c>
      <c r="AP35" s="49">
        <v>0.31000394999999997</v>
      </c>
      <c r="AQ35" s="49">
        <v>0.30934827999999998</v>
      </c>
      <c r="AR35" s="49">
        <v>0.33265728</v>
      </c>
      <c r="AS35" s="49">
        <v>0.33223071999999998</v>
      </c>
      <c r="AT35" s="48">
        <f t="shared" si="10"/>
        <v>3.6616222177948852</v>
      </c>
    </row>
    <row r="36" spans="1:46" ht="15" thickBot="1">
      <c r="A36" t="s">
        <v>15</v>
      </c>
      <c r="B36" s="49" t="s">
        <v>266</v>
      </c>
      <c r="C36" s="49">
        <v>3.6909589999999999E-2</v>
      </c>
      <c r="D36" s="49">
        <v>3.2680929999999997E-2</v>
      </c>
      <c r="E36" s="49">
        <v>2.8900209999999999E-2</v>
      </c>
      <c r="F36" s="49">
        <v>3.8614089999999997E-2</v>
      </c>
      <c r="G36" s="49">
        <v>5.3163460000000003E-2</v>
      </c>
      <c r="H36" s="49">
        <v>4.6686619999999998E-2</v>
      </c>
      <c r="I36" s="49">
        <v>4.5900959999999998E-2</v>
      </c>
      <c r="J36" s="49">
        <f t="shared" si="0"/>
        <v>4.0407979999999996E-2</v>
      </c>
      <c r="K36" t="s">
        <v>15</v>
      </c>
      <c r="L36" s="49" t="s">
        <v>266</v>
      </c>
      <c r="M36" s="49">
        <v>3.8392410000000002E-2</v>
      </c>
      <c r="N36" s="49">
        <v>6.5962699999999999E-2</v>
      </c>
      <c r="O36" s="49">
        <v>5.9115139999999997E-2</v>
      </c>
      <c r="P36" s="49">
        <v>4.3290509999999997E-2</v>
      </c>
      <c r="Q36" s="49">
        <v>5.9965749999999998E-2</v>
      </c>
      <c r="R36" s="49">
        <v>5.3643940000000001E-2</v>
      </c>
      <c r="S36" s="49">
        <v>4.7659670000000001E-2</v>
      </c>
      <c r="T36" s="49">
        <f t="shared" si="1"/>
        <v>5.2575731428571422E-2</v>
      </c>
      <c r="U36" t="s">
        <v>15</v>
      </c>
      <c r="V36" s="49" t="str">
        <f t="shared" si="2"/>
        <v>.</v>
      </c>
      <c r="W36" s="49">
        <f t="shared" si="3"/>
        <v>0.96137726180773742</v>
      </c>
      <c r="X36" s="49">
        <f t="shared" si="4"/>
        <v>0.49544560789658393</v>
      </c>
      <c r="Y36" s="49">
        <f t="shared" si="5"/>
        <v>0.48888000603567888</v>
      </c>
      <c r="Z36" s="49">
        <f t="shared" si="6"/>
        <v>0.89197586260822526</v>
      </c>
      <c r="AA36" s="49">
        <f t="shared" si="7"/>
        <v>0.88656374680546823</v>
      </c>
      <c r="AB36" s="49">
        <f t="shared" si="8"/>
        <v>0.87030557412449561</v>
      </c>
      <c r="AC36" s="49">
        <f t="shared" si="9"/>
        <v>0.96309856950331374</v>
      </c>
      <c r="AD36">
        <v>0.91454787766959844</v>
      </c>
      <c r="AF36" t="s">
        <v>86</v>
      </c>
      <c r="AG36">
        <v>1</v>
      </c>
      <c r="AH36">
        <v>1</v>
      </c>
      <c r="AJ36" s="48"/>
      <c r="AK36" t="s">
        <v>39</v>
      </c>
      <c r="AL36" s="49">
        <v>8.1820470000000006E-2</v>
      </c>
      <c r="AM36" s="49">
        <v>8.1820470000000006E-2</v>
      </c>
      <c r="AN36" s="49">
        <v>0.10920858999999999</v>
      </c>
      <c r="AO36" s="49">
        <v>0.10920858999999999</v>
      </c>
      <c r="AP36" s="49">
        <v>0.43255487999999997</v>
      </c>
      <c r="AQ36" s="49">
        <v>0.43255487999999997</v>
      </c>
      <c r="AR36" s="49">
        <v>0.34393161</v>
      </c>
      <c r="AS36" s="49">
        <v>0.34393161</v>
      </c>
      <c r="AT36" s="48">
        <f t="shared" si="10"/>
        <v>3.1493091340159234</v>
      </c>
    </row>
    <row r="37" spans="1:46" ht="15" thickBot="1">
      <c r="A37" t="s">
        <v>146</v>
      </c>
      <c r="B37" s="49" t="s">
        <v>266</v>
      </c>
      <c r="C37" s="49">
        <v>7.5054949999999995E-2</v>
      </c>
      <c r="D37" s="49">
        <v>7.8971369999999999E-2</v>
      </c>
      <c r="E37" s="49">
        <v>6.9580829999999996E-2</v>
      </c>
      <c r="F37" s="49">
        <v>6.9605470000000003E-2</v>
      </c>
      <c r="G37" s="49">
        <v>7.5288170000000001E-2</v>
      </c>
      <c r="H37" s="49">
        <v>6.5396040000000003E-2</v>
      </c>
      <c r="I37" s="49">
        <v>7.3607329999999999E-2</v>
      </c>
      <c r="J37" s="49">
        <f t="shared" si="0"/>
        <v>7.2500594285714287E-2</v>
      </c>
      <c r="K37" t="s">
        <v>146</v>
      </c>
      <c r="L37" s="49" t="s">
        <v>266</v>
      </c>
      <c r="M37" s="49">
        <v>9.7052250000000007E-2</v>
      </c>
      <c r="N37" s="49">
        <v>0.11435715</v>
      </c>
      <c r="O37" s="49">
        <v>0.10212010000000001</v>
      </c>
      <c r="P37" s="49">
        <v>0.10100761</v>
      </c>
      <c r="Q37" s="49">
        <v>0.11070318</v>
      </c>
      <c r="R37" s="49">
        <v>0.10356149000000001</v>
      </c>
      <c r="S37" s="49">
        <v>0.11175794</v>
      </c>
      <c r="T37" s="49">
        <f t="shared" si="1"/>
        <v>0.10579424571428572</v>
      </c>
      <c r="U37" s="82" t="s">
        <v>146</v>
      </c>
      <c r="V37" s="81" t="str">
        <f t="shared" si="2"/>
        <v>.</v>
      </c>
      <c r="W37" s="81">
        <f t="shared" si="3"/>
        <v>0.77334580084439042</v>
      </c>
      <c r="X37" s="81">
        <f t="shared" si="4"/>
        <v>0.69056783943986011</v>
      </c>
      <c r="Y37" s="81">
        <f t="shared" si="5"/>
        <v>0.681362728786987</v>
      </c>
      <c r="Z37" s="81">
        <f t="shared" si="6"/>
        <v>0.68911114717000044</v>
      </c>
      <c r="AA37" s="81">
        <f t="shared" si="7"/>
        <v>0.68009040029383083</v>
      </c>
      <c r="AB37" s="81">
        <f t="shared" si="8"/>
        <v>0.63147063643058821</v>
      </c>
      <c r="AC37" s="80">
        <f t="shared" si="9"/>
        <v>0.65863177148755603</v>
      </c>
      <c r="AD37">
        <v>0.77637686942196149</v>
      </c>
      <c r="AF37" t="s">
        <v>62</v>
      </c>
      <c r="AG37">
        <v>1</v>
      </c>
      <c r="AH37" t="s">
        <v>266</v>
      </c>
      <c r="AJ37" s="48"/>
      <c r="AK37" t="s">
        <v>71</v>
      </c>
      <c r="AL37" s="49">
        <v>4.5142219999999997E-2</v>
      </c>
      <c r="AM37" s="49">
        <v>4.5142219999999997E-2</v>
      </c>
      <c r="AN37" s="49">
        <v>7.7333559999999996E-2</v>
      </c>
      <c r="AO37" s="49">
        <v>7.7333559999999996E-2</v>
      </c>
      <c r="AP37" s="49">
        <v>0.11290691</v>
      </c>
      <c r="AQ37" s="49">
        <v>0.11290691</v>
      </c>
      <c r="AR37" s="49">
        <v>0.36917963999999998</v>
      </c>
      <c r="AS37" s="49">
        <v>0.36917963999999998</v>
      </c>
      <c r="AT37" s="48">
        <f t="shared" si="10"/>
        <v>4.7738606628221953</v>
      </c>
    </row>
    <row r="38" spans="1:46">
      <c r="A38" t="s">
        <v>86</v>
      </c>
      <c r="B38" s="49" t="s">
        <v>266</v>
      </c>
      <c r="C38" s="49">
        <v>7.2076769999999998E-2</v>
      </c>
      <c r="D38" s="49">
        <v>6.5286640000000007E-2</v>
      </c>
      <c r="E38" s="49">
        <v>6.4021300000000003E-2</v>
      </c>
      <c r="F38" s="49">
        <v>6.3138710000000001E-2</v>
      </c>
      <c r="G38" s="49">
        <v>6.9980249999999994E-2</v>
      </c>
      <c r="H38" s="49">
        <v>6.4679429999999996E-2</v>
      </c>
      <c r="I38" s="49">
        <v>6.8740430000000005E-2</v>
      </c>
      <c r="J38" s="49">
        <f t="shared" si="0"/>
        <v>6.684621857142857E-2</v>
      </c>
      <c r="K38" t="s">
        <v>86</v>
      </c>
      <c r="L38" s="49" t="s">
        <v>266</v>
      </c>
      <c r="M38" s="49">
        <v>7.2076769999999998E-2</v>
      </c>
      <c r="N38" s="49">
        <v>6.5286640000000007E-2</v>
      </c>
      <c r="O38" s="49">
        <v>6.4021300000000003E-2</v>
      </c>
      <c r="P38" s="49">
        <v>6.3138710000000001E-2</v>
      </c>
      <c r="Q38" s="49">
        <v>6.9980249999999994E-2</v>
      </c>
      <c r="R38" s="49">
        <v>6.4679429999999996E-2</v>
      </c>
      <c r="S38" s="49">
        <v>6.8740430000000005E-2</v>
      </c>
      <c r="T38" s="49">
        <f t="shared" si="1"/>
        <v>6.684621857142857E-2</v>
      </c>
      <c r="U38" t="s">
        <v>86</v>
      </c>
      <c r="V38" s="49" t="str">
        <f t="shared" si="2"/>
        <v>.</v>
      </c>
      <c r="W38" s="49">
        <f t="shared" si="3"/>
        <v>1</v>
      </c>
      <c r="X38" s="49">
        <f t="shared" si="4"/>
        <v>1</v>
      </c>
      <c r="Y38" s="49">
        <f t="shared" si="5"/>
        <v>1</v>
      </c>
      <c r="Z38" s="49">
        <f t="shared" si="6"/>
        <v>1</v>
      </c>
      <c r="AA38" s="49">
        <f t="shared" si="7"/>
        <v>1</v>
      </c>
      <c r="AB38" s="49">
        <f t="shared" si="8"/>
        <v>1</v>
      </c>
      <c r="AC38" s="49">
        <f t="shared" si="9"/>
        <v>1</v>
      </c>
      <c r="AD38">
        <v>1</v>
      </c>
      <c r="AF38" t="s">
        <v>36</v>
      </c>
      <c r="AG38">
        <v>1</v>
      </c>
      <c r="AH38" t="s">
        <v>266</v>
      </c>
      <c r="AJ38" s="48"/>
      <c r="AK38" t="s">
        <v>183</v>
      </c>
      <c r="AL38" s="49">
        <v>0.13836406000000001</v>
      </c>
      <c r="AM38" s="49">
        <v>0.14772329000000001</v>
      </c>
      <c r="AN38" s="49">
        <v>9.1292639999999994E-2</v>
      </c>
      <c r="AO38" s="49">
        <v>9.4727660000000005E-2</v>
      </c>
      <c r="AP38" s="49">
        <v>0.47000990999999998</v>
      </c>
      <c r="AQ38" s="49">
        <v>0.46623442999999998</v>
      </c>
      <c r="AR38" s="49">
        <v>0.37832533000000002</v>
      </c>
      <c r="AS38" s="49">
        <v>0.37446975999999998</v>
      </c>
      <c r="AT38" s="48">
        <f t="shared" si="10"/>
        <v>4.1440945294166109</v>
      </c>
    </row>
    <row r="39" spans="1:46">
      <c r="AJ39" s="48"/>
      <c r="AK39" t="s">
        <v>264</v>
      </c>
      <c r="AL39" s="49" t="s">
        <v>266</v>
      </c>
      <c r="AM39" s="49" t="s">
        <v>266</v>
      </c>
      <c r="AN39" s="49">
        <v>4.9105000000000003E-2</v>
      </c>
      <c r="AO39" s="49">
        <v>4.9105000000000003E-2</v>
      </c>
      <c r="AP39" s="49" t="s">
        <v>266</v>
      </c>
      <c r="AQ39" s="49" t="s">
        <v>266</v>
      </c>
      <c r="AR39" s="49">
        <v>0.38638140999999998</v>
      </c>
      <c r="AS39" s="49">
        <v>0.38638140999999998</v>
      </c>
      <c r="AT39" s="48">
        <f t="shared" si="10"/>
        <v>7.8684738824966898</v>
      </c>
    </row>
    <row r="40" spans="1:46">
      <c r="A40" s="43" t="s">
        <v>1321</v>
      </c>
      <c r="V40" t="s">
        <v>1314</v>
      </c>
      <c r="AJ40" s="48"/>
      <c r="AK40" t="s">
        <v>151</v>
      </c>
      <c r="AL40" s="49">
        <v>8.7492340000000002E-2</v>
      </c>
      <c r="AM40" s="49">
        <v>0.10177012000000001</v>
      </c>
      <c r="AN40" s="49">
        <v>0.10920856</v>
      </c>
      <c r="AO40" s="49">
        <v>0.11251153</v>
      </c>
      <c r="AP40" s="70">
        <v>0.35534556</v>
      </c>
      <c r="AQ40" s="70">
        <v>0.34492128999999999</v>
      </c>
      <c r="AR40" s="49">
        <v>0.38767643000000002</v>
      </c>
      <c r="AS40" s="49">
        <v>0.38353714</v>
      </c>
      <c r="AT40" s="48">
        <f t="shared" si="10"/>
        <v>3.5498721895060243</v>
      </c>
    </row>
    <row r="41" spans="1:46">
      <c r="B41">
        <v>2010</v>
      </c>
      <c r="C41">
        <v>2011</v>
      </c>
      <c r="D41">
        <v>2012</v>
      </c>
      <c r="E41">
        <v>2013</v>
      </c>
      <c r="F41">
        <v>2014</v>
      </c>
      <c r="G41">
        <v>2015</v>
      </c>
      <c r="H41">
        <v>2016</v>
      </c>
      <c r="I41">
        <v>2017</v>
      </c>
      <c r="L41">
        <v>2010</v>
      </c>
      <c r="M41">
        <v>2011</v>
      </c>
      <c r="N41">
        <v>2012</v>
      </c>
      <c r="O41">
        <v>2013</v>
      </c>
      <c r="P41">
        <v>2014</v>
      </c>
      <c r="Q41">
        <v>2015</v>
      </c>
      <c r="R41">
        <v>2016</v>
      </c>
      <c r="S41">
        <v>2017</v>
      </c>
      <c r="V41">
        <v>2010</v>
      </c>
      <c r="W41">
        <v>2011</v>
      </c>
      <c r="X41">
        <v>2012</v>
      </c>
      <c r="Y41">
        <v>2013</v>
      </c>
      <c r="Z41">
        <v>2014</v>
      </c>
      <c r="AA41">
        <v>2015</v>
      </c>
      <c r="AB41">
        <v>2016</v>
      </c>
      <c r="AC41">
        <v>2017</v>
      </c>
      <c r="AJ41" s="48"/>
      <c r="AK41" t="s">
        <v>263</v>
      </c>
      <c r="AL41" s="70">
        <v>4.7565110000000001E-2</v>
      </c>
      <c r="AM41" s="70">
        <v>5.7177779999999997E-2</v>
      </c>
      <c r="AN41" s="49">
        <v>7.9426620000000003E-2</v>
      </c>
      <c r="AO41" s="49">
        <v>8.3617399999999995E-2</v>
      </c>
      <c r="AP41" s="49">
        <v>0.26458002000000003</v>
      </c>
      <c r="AQ41" s="49">
        <v>0.25163078</v>
      </c>
      <c r="AR41" s="49">
        <v>0.39063657000000002</v>
      </c>
      <c r="AS41" s="49">
        <v>0.38335355999999998</v>
      </c>
      <c r="AT41" s="48">
        <f t="shared" si="10"/>
        <v>4.9182071451611566</v>
      </c>
    </row>
    <row r="42" spans="1:46">
      <c r="A42" t="s">
        <v>57</v>
      </c>
      <c r="B42" s="49" t="s">
        <v>266</v>
      </c>
      <c r="C42" s="49">
        <v>0.11613332</v>
      </c>
      <c r="D42" s="49">
        <v>0.1081128</v>
      </c>
      <c r="E42" s="49">
        <v>0.10982246</v>
      </c>
      <c r="F42" s="49">
        <v>0.11398345999999999</v>
      </c>
      <c r="G42" s="49">
        <v>0.11366656999999999</v>
      </c>
      <c r="H42" s="49">
        <v>0.11054319999999999</v>
      </c>
      <c r="I42" s="49">
        <v>0.10573984</v>
      </c>
      <c r="J42" s="49">
        <f t="shared" ref="J42:J73" si="11">AVERAGE(B42:I42)</f>
        <v>0.11114309285714286</v>
      </c>
      <c r="K42" t="s">
        <v>57</v>
      </c>
      <c r="L42" t="s">
        <v>266</v>
      </c>
      <c r="M42" s="49">
        <v>0.11613332</v>
      </c>
      <c r="N42" s="49">
        <v>0.1081128</v>
      </c>
      <c r="O42" s="49">
        <v>0.11059077</v>
      </c>
      <c r="P42" s="49">
        <v>0.11515601</v>
      </c>
      <c r="Q42" s="49">
        <v>0.11446046999999999</v>
      </c>
      <c r="R42" s="49">
        <v>0.1118995</v>
      </c>
      <c r="S42" s="49">
        <v>0.10724307</v>
      </c>
      <c r="T42" s="49">
        <f t="shared" ref="T42:T73" si="12">AVERAGE(L42:S42)</f>
        <v>0.11194227714285716</v>
      </c>
      <c r="U42" t="s">
        <v>57</v>
      </c>
      <c r="V42" s="49" t="str">
        <f t="shared" ref="V42:V73" si="13">IFERROR(B42/L42, ".")</f>
        <v>.</v>
      </c>
      <c r="W42" s="49">
        <f t="shared" ref="W42:W73" si="14">IFERROR(C42/M42, ".")</f>
        <v>1</v>
      </c>
      <c r="X42" s="49">
        <f t="shared" ref="X42:X73" si="15">IFERROR(D42/N42, ".")</f>
        <v>1</v>
      </c>
      <c r="Y42" s="49">
        <f t="shared" ref="Y42:Y73" si="16">IFERROR(E42/O42, ".")</f>
        <v>0.99305267519160945</v>
      </c>
      <c r="Z42" s="49">
        <f t="shared" ref="Z42:Z73" si="17">IFERROR(F42/P42, ".")</f>
        <v>0.98981772640437948</v>
      </c>
      <c r="AA42" s="49">
        <f t="shared" ref="AA42:AA73" si="18">IFERROR(G42/Q42, ".")</f>
        <v>0.99306398095342441</v>
      </c>
      <c r="AB42" s="49">
        <f t="shared" ref="AB42:AB73" si="19">IFERROR(H42/R42, ".")</f>
        <v>0.98787930240975153</v>
      </c>
      <c r="AC42" s="49">
        <f t="shared" ref="AC42:AC73" si="20">IFERROR(I42/S42, ".")</f>
        <v>0.98598296374768091</v>
      </c>
      <c r="AJ42" s="48"/>
      <c r="AK42" t="s">
        <v>208</v>
      </c>
      <c r="AL42" s="70">
        <v>7.8817559999999995E-2</v>
      </c>
      <c r="AM42" s="70">
        <v>7.8817559999999995E-2</v>
      </c>
      <c r="AN42" s="49">
        <v>9.1196399999999997E-2</v>
      </c>
      <c r="AO42" s="49">
        <v>9.1196399999999997E-2</v>
      </c>
      <c r="AP42" s="49">
        <v>0.38128463000000001</v>
      </c>
      <c r="AQ42" s="49">
        <v>0.38128463000000001</v>
      </c>
      <c r="AR42" s="49">
        <v>0.43516315999999999</v>
      </c>
      <c r="AS42" s="49">
        <v>0.43516315999999999</v>
      </c>
      <c r="AT42" s="48">
        <f t="shared" si="10"/>
        <v>4.7717142343338113</v>
      </c>
    </row>
    <row r="43" spans="1:46">
      <c r="A43" t="s">
        <v>42</v>
      </c>
      <c r="B43" s="49" t="s">
        <v>266</v>
      </c>
      <c r="C43" s="49">
        <v>9.363813E-2</v>
      </c>
      <c r="D43" s="49">
        <v>9.1487509999999994E-2</v>
      </c>
      <c r="E43" s="49">
        <v>9.1477799999999998E-2</v>
      </c>
      <c r="F43" s="49">
        <v>8.9348609999999995E-2</v>
      </c>
      <c r="G43" s="49">
        <v>8.7898550000000006E-2</v>
      </c>
      <c r="H43" s="49">
        <v>9.2141470000000003E-2</v>
      </c>
      <c r="I43" s="49">
        <v>0.10594988</v>
      </c>
      <c r="J43" s="49">
        <f t="shared" si="11"/>
        <v>9.3134564285714302E-2</v>
      </c>
      <c r="K43" t="s">
        <v>42</v>
      </c>
      <c r="L43" t="s">
        <v>266</v>
      </c>
      <c r="M43" s="49">
        <v>9.5635520000000002E-2</v>
      </c>
      <c r="N43" s="49">
        <v>9.4348760000000004E-2</v>
      </c>
      <c r="O43" s="49">
        <v>9.370009E-2</v>
      </c>
      <c r="P43" s="49">
        <v>9.1706709999999997E-2</v>
      </c>
      <c r="Q43" s="49">
        <v>9.0572340000000001E-2</v>
      </c>
      <c r="R43" s="49">
        <v>9.3767970000000006E-2</v>
      </c>
      <c r="S43" s="49">
        <v>0.10793381000000001</v>
      </c>
      <c r="T43" s="49">
        <f t="shared" si="12"/>
        <v>9.5380742857142861E-2</v>
      </c>
      <c r="U43" t="s">
        <v>42</v>
      </c>
      <c r="V43" s="49" t="str">
        <f t="shared" si="13"/>
        <v>.</v>
      </c>
      <c r="W43" s="49">
        <f t="shared" si="14"/>
        <v>0.97911455910941869</v>
      </c>
      <c r="X43" s="49">
        <f t="shared" si="15"/>
        <v>0.9696736872853442</v>
      </c>
      <c r="Y43" s="49">
        <f t="shared" si="16"/>
        <v>0.97628294700677443</v>
      </c>
      <c r="Z43" s="49">
        <f t="shared" si="17"/>
        <v>0.97428650531678651</v>
      </c>
      <c r="AA43" s="49">
        <f t="shared" si="18"/>
        <v>0.97047895637895631</v>
      </c>
      <c r="AB43" s="49">
        <f t="shared" si="19"/>
        <v>0.98265399154956645</v>
      </c>
      <c r="AC43" s="49">
        <f t="shared" si="20"/>
        <v>0.98161901261523143</v>
      </c>
      <c r="AJ43" s="48"/>
      <c r="AK43" t="s">
        <v>86</v>
      </c>
      <c r="AL43" s="49">
        <v>6.4021300000000003E-2</v>
      </c>
      <c r="AM43" s="49">
        <v>6.4021300000000003E-2</v>
      </c>
      <c r="AN43" s="49">
        <v>8.5281399999999993E-2</v>
      </c>
      <c r="AO43" s="49">
        <v>8.5281399999999993E-2</v>
      </c>
      <c r="AP43" s="49">
        <v>0.27718327999999998</v>
      </c>
      <c r="AQ43" s="49">
        <v>0.27718327999999998</v>
      </c>
      <c r="AR43" s="49">
        <v>0.43881038999999999</v>
      </c>
      <c r="AS43" s="49">
        <v>0.43881038999999999</v>
      </c>
      <c r="AT43" s="48">
        <f t="shared" si="10"/>
        <v>5.1454407408884002</v>
      </c>
    </row>
    <row r="44" spans="1:46">
      <c r="A44" t="s">
        <v>147</v>
      </c>
      <c r="B44" s="49" t="s">
        <v>266</v>
      </c>
      <c r="C44" s="49">
        <v>6.8630430000000006E-2</v>
      </c>
      <c r="D44" s="49">
        <v>6.3469719999999993E-2</v>
      </c>
      <c r="E44" s="49">
        <v>6.8559090000000003E-2</v>
      </c>
      <c r="F44" s="49">
        <v>6.5491510000000003E-2</v>
      </c>
      <c r="G44" s="49">
        <v>7.5317549999999997E-2</v>
      </c>
      <c r="H44" s="49">
        <v>8.3445640000000001E-2</v>
      </c>
      <c r="I44" s="49">
        <v>8.4533739999999996E-2</v>
      </c>
      <c r="J44" s="49">
        <f t="shared" si="11"/>
        <v>7.2778239999999994E-2</v>
      </c>
      <c r="K44" t="s">
        <v>147</v>
      </c>
      <c r="L44" t="s">
        <v>266</v>
      </c>
      <c r="M44" s="49">
        <v>7.2389010000000004E-2</v>
      </c>
      <c r="N44" s="49">
        <v>6.6118399999999994E-2</v>
      </c>
      <c r="O44" s="49">
        <v>6.9014439999999996E-2</v>
      </c>
      <c r="P44" s="49">
        <v>7.0627300000000004E-2</v>
      </c>
      <c r="Q44" s="49">
        <v>7.8456280000000003E-2</v>
      </c>
      <c r="R44" s="49">
        <v>8.6654900000000007E-2</v>
      </c>
      <c r="S44" s="49">
        <v>8.7134450000000002E-2</v>
      </c>
      <c r="T44" s="49">
        <f t="shared" si="12"/>
        <v>7.5770682857142849E-2</v>
      </c>
      <c r="U44" t="s">
        <v>147</v>
      </c>
      <c r="V44" s="49" t="str">
        <f t="shared" si="13"/>
        <v>.</v>
      </c>
      <c r="W44" s="49">
        <f t="shared" si="14"/>
        <v>0.94807803007666502</v>
      </c>
      <c r="X44" s="49">
        <f t="shared" si="15"/>
        <v>0.95994034943374307</v>
      </c>
      <c r="Y44" s="49">
        <f t="shared" si="16"/>
        <v>0.99340210541446117</v>
      </c>
      <c r="Z44" s="49">
        <f t="shared" si="17"/>
        <v>0.92728321767928268</v>
      </c>
      <c r="AA44" s="49">
        <f t="shared" si="18"/>
        <v>0.95999389723805406</v>
      </c>
      <c r="AB44" s="49">
        <f t="shared" si="19"/>
        <v>0.96296504871622945</v>
      </c>
      <c r="AC44" s="49">
        <f t="shared" si="20"/>
        <v>0.97015290737475235</v>
      </c>
      <c r="AJ44" s="48"/>
      <c r="AK44" t="s">
        <v>96</v>
      </c>
      <c r="AL44" s="49">
        <v>6.3225530000000002E-2</v>
      </c>
      <c r="AM44" s="49">
        <v>7.5650850000000006E-2</v>
      </c>
      <c r="AN44" s="49">
        <v>9.1982729999999999E-2</v>
      </c>
      <c r="AO44" s="49">
        <v>9.8858039999999994E-2</v>
      </c>
      <c r="AP44" s="49">
        <v>0.24039679999999999</v>
      </c>
      <c r="AQ44" s="49">
        <v>0.22898914000000001</v>
      </c>
      <c r="AR44" s="49">
        <v>0.45301584</v>
      </c>
      <c r="AS44" s="49">
        <v>0.44056572999999999</v>
      </c>
      <c r="AT44" s="48">
        <f t="shared" si="10"/>
        <v>4.9250097273694751</v>
      </c>
    </row>
    <row r="45" spans="1:46">
      <c r="A45" t="s">
        <v>62</v>
      </c>
      <c r="B45" s="49">
        <v>8.6510260000000005E-2</v>
      </c>
      <c r="C45" s="49">
        <v>8.7055670000000002E-2</v>
      </c>
      <c r="D45" s="49">
        <v>7.6943449999999997E-2</v>
      </c>
      <c r="E45" s="49">
        <v>7.8085950000000001E-2</v>
      </c>
      <c r="F45" s="49">
        <v>8.7975300000000006E-2</v>
      </c>
      <c r="G45" s="49">
        <v>8.6719240000000003E-2</v>
      </c>
      <c r="H45" s="49">
        <v>6.7341949999999998E-2</v>
      </c>
      <c r="I45" s="49" t="s">
        <v>266</v>
      </c>
      <c r="J45" s="49">
        <f t="shared" si="11"/>
        <v>8.1518831428571428E-2</v>
      </c>
      <c r="K45" t="s">
        <v>62</v>
      </c>
      <c r="L45" s="49">
        <v>8.6510260000000005E-2</v>
      </c>
      <c r="M45" s="49">
        <v>8.7055670000000002E-2</v>
      </c>
      <c r="N45" s="49">
        <v>7.8666760000000002E-2</v>
      </c>
      <c r="O45" s="49">
        <v>8.162693E-2</v>
      </c>
      <c r="P45" s="49">
        <v>8.8815959999999999E-2</v>
      </c>
      <c r="Q45" s="49">
        <v>8.7410379999999996E-2</v>
      </c>
      <c r="R45" s="49">
        <v>6.982025E-2</v>
      </c>
      <c r="S45" s="49" t="s">
        <v>266</v>
      </c>
      <c r="T45" s="49">
        <f t="shared" si="12"/>
        <v>8.2843744285714296E-2</v>
      </c>
      <c r="U45" t="s">
        <v>62</v>
      </c>
      <c r="V45" s="49">
        <f t="shared" si="13"/>
        <v>1</v>
      </c>
      <c r="W45" s="49">
        <f t="shared" si="14"/>
        <v>1</v>
      </c>
      <c r="X45" s="49">
        <f t="shared" si="15"/>
        <v>0.97809354293986428</v>
      </c>
      <c r="Y45" s="49">
        <f t="shared" si="16"/>
        <v>0.95661995373340636</v>
      </c>
      <c r="Z45" s="49">
        <f t="shared" si="17"/>
        <v>0.9905348092842774</v>
      </c>
      <c r="AA45" s="49">
        <f t="shared" si="18"/>
        <v>0.99209315873011883</v>
      </c>
      <c r="AB45" s="49">
        <f t="shared" si="19"/>
        <v>0.96450456708476406</v>
      </c>
      <c r="AC45" s="49" t="str">
        <f t="shared" si="20"/>
        <v>.</v>
      </c>
      <c r="AJ45" s="48"/>
      <c r="AK45" t="s">
        <v>262</v>
      </c>
      <c r="AL45" s="55">
        <v>0.11672244</v>
      </c>
      <c r="AM45" s="55">
        <v>0.13769824999999999</v>
      </c>
      <c r="AN45" s="49">
        <v>0.15488413000000001</v>
      </c>
      <c r="AO45" s="49">
        <v>0.15933959</v>
      </c>
      <c r="AP45" s="49">
        <v>0.38949878999999998</v>
      </c>
      <c r="AQ45" s="49">
        <v>0.37603170000000002</v>
      </c>
      <c r="AR45" s="49">
        <v>0.45600463000000002</v>
      </c>
      <c r="AS45" s="49">
        <v>0.45116168000000001</v>
      </c>
      <c r="AT45" s="48">
        <f t="shared" si="10"/>
        <v>2.9441662615788977</v>
      </c>
    </row>
    <row r="46" spans="1:46">
      <c r="A46" t="s">
        <v>115</v>
      </c>
      <c r="B46" s="49" t="s">
        <v>266</v>
      </c>
      <c r="C46" s="49">
        <v>5.8208900000000001E-2</v>
      </c>
      <c r="D46" s="49">
        <v>6.147702E-2</v>
      </c>
      <c r="E46" s="49">
        <v>6.7611580000000004E-2</v>
      </c>
      <c r="F46" s="49">
        <v>8.1921850000000004E-2</v>
      </c>
      <c r="G46" s="49">
        <v>8.8415610000000006E-2</v>
      </c>
      <c r="H46" s="49">
        <v>8.3184939999999999E-2</v>
      </c>
      <c r="I46" s="49">
        <v>9.0849700000000005E-2</v>
      </c>
      <c r="J46" s="49">
        <f t="shared" si="11"/>
        <v>7.5952800000000015E-2</v>
      </c>
      <c r="K46" t="s">
        <v>115</v>
      </c>
      <c r="L46" s="49" t="s">
        <v>266</v>
      </c>
      <c r="M46" s="49">
        <v>5.9692080000000002E-2</v>
      </c>
      <c r="N46" s="49">
        <v>6.1692900000000002E-2</v>
      </c>
      <c r="O46" s="49">
        <v>6.7611580000000004E-2</v>
      </c>
      <c r="P46" s="49">
        <v>8.1921850000000004E-2</v>
      </c>
      <c r="Q46" s="49">
        <v>9.2349059999999997E-2</v>
      </c>
      <c r="R46" s="49">
        <v>8.4834889999999996E-2</v>
      </c>
      <c r="S46" s="49">
        <v>9.1233069999999999E-2</v>
      </c>
      <c r="T46" s="49">
        <f t="shared" si="12"/>
        <v>7.7047918571428564E-2</v>
      </c>
      <c r="U46" t="s">
        <v>115</v>
      </c>
      <c r="V46" s="49" t="str">
        <f t="shared" si="13"/>
        <v>.</v>
      </c>
      <c r="W46" s="49">
        <f t="shared" si="14"/>
        <v>0.9751528175932217</v>
      </c>
      <c r="X46" s="49">
        <f t="shared" si="15"/>
        <v>0.99650073185082888</v>
      </c>
      <c r="Y46" s="49">
        <f t="shared" si="16"/>
        <v>1</v>
      </c>
      <c r="Z46" s="49">
        <f t="shared" si="17"/>
        <v>1</v>
      </c>
      <c r="AA46" s="49">
        <f t="shared" si="18"/>
        <v>0.95740671318148785</v>
      </c>
      <c r="AB46" s="49">
        <f t="shared" si="19"/>
        <v>0.98055104450539166</v>
      </c>
      <c r="AC46" s="49">
        <f t="shared" si="20"/>
        <v>0.99579790529903256</v>
      </c>
      <c r="AJ46" s="48"/>
      <c r="AK46" t="s">
        <v>72</v>
      </c>
      <c r="AL46" s="70">
        <v>0.10141757999999999</v>
      </c>
      <c r="AM46" s="70">
        <v>0.11971606999999999</v>
      </c>
      <c r="AN46" s="49">
        <v>0.13780949000000001</v>
      </c>
      <c r="AO46" s="49">
        <v>0.14258641</v>
      </c>
      <c r="AP46" s="49">
        <v>0.38715213999999998</v>
      </c>
      <c r="AQ46" s="49">
        <v>0.37779091999999997</v>
      </c>
      <c r="AR46" s="49">
        <v>0.45931578000000001</v>
      </c>
      <c r="AS46" s="49">
        <v>0.45559676999999998</v>
      </c>
      <c r="AT46" s="48">
        <f t="shared" si="10"/>
        <v>3.3329764154848842</v>
      </c>
    </row>
    <row r="47" spans="1:46">
      <c r="A47" t="s">
        <v>262</v>
      </c>
      <c r="B47" s="49" t="s">
        <v>266</v>
      </c>
      <c r="C47" s="49">
        <v>0.16674494000000001</v>
      </c>
      <c r="D47" s="49">
        <v>0.16024373</v>
      </c>
      <c r="E47" s="49">
        <v>0.16768197000000001</v>
      </c>
      <c r="F47" s="49">
        <v>0.15175783000000001</v>
      </c>
      <c r="G47" s="49">
        <v>0.15084154</v>
      </c>
      <c r="H47" s="49">
        <v>0.1617189</v>
      </c>
      <c r="I47" s="49">
        <v>0.15488413000000001</v>
      </c>
      <c r="J47" s="49">
        <f t="shared" si="11"/>
        <v>0.15912472000000003</v>
      </c>
      <c r="K47" t="s">
        <v>262</v>
      </c>
      <c r="L47" s="49" t="s">
        <v>266</v>
      </c>
      <c r="M47" s="49">
        <v>0.17434896999999999</v>
      </c>
      <c r="N47" s="49">
        <v>0.16800925999999999</v>
      </c>
      <c r="O47" s="49">
        <v>0.17144256999999999</v>
      </c>
      <c r="P47" s="49">
        <v>0.15533615000000001</v>
      </c>
      <c r="Q47" s="49">
        <v>0.15356930999999999</v>
      </c>
      <c r="R47" s="49">
        <v>0.16493874</v>
      </c>
      <c r="S47" s="49">
        <v>0.15933959</v>
      </c>
      <c r="T47" s="49">
        <f t="shared" si="12"/>
        <v>0.16385494142857143</v>
      </c>
      <c r="U47" t="s">
        <v>262</v>
      </c>
      <c r="V47" s="49" t="str">
        <f t="shared" si="13"/>
        <v>.</v>
      </c>
      <c r="W47" s="49">
        <f t="shared" si="14"/>
        <v>0.95638614899761099</v>
      </c>
      <c r="X47" s="49">
        <f t="shared" si="15"/>
        <v>0.95377915479182518</v>
      </c>
      <c r="Y47" s="49">
        <f t="shared" si="16"/>
        <v>0.97806495784565073</v>
      </c>
      <c r="Z47" s="49">
        <f t="shared" si="17"/>
        <v>0.97696402286267559</v>
      </c>
      <c r="AA47" s="49">
        <f t="shared" si="18"/>
        <v>0.98223753170473982</v>
      </c>
      <c r="AB47" s="49">
        <f t="shared" si="19"/>
        <v>0.98047857040741304</v>
      </c>
      <c r="AC47" s="49">
        <f t="shared" si="20"/>
        <v>0.97203795993199182</v>
      </c>
      <c r="AJ47" s="48"/>
      <c r="AK47" t="s">
        <v>26</v>
      </c>
      <c r="AL47" s="55">
        <v>0.18815736999999999</v>
      </c>
      <c r="AM47" s="55">
        <v>0.23625177999999999</v>
      </c>
      <c r="AN47" s="70">
        <v>0.21132392</v>
      </c>
      <c r="AO47" s="70">
        <v>0.22827462000000001</v>
      </c>
      <c r="AP47" s="55">
        <v>0.43894101000000002</v>
      </c>
      <c r="AQ47" s="55">
        <v>0.41400942000000002</v>
      </c>
      <c r="AR47" s="49">
        <v>0.46336224999999998</v>
      </c>
      <c r="AS47" s="49">
        <v>0.44758768999999998</v>
      </c>
      <c r="AT47" s="48">
        <f t="shared" si="10"/>
        <v>2.1926635186400101</v>
      </c>
    </row>
    <row r="48" spans="1:46">
      <c r="A48" t="s">
        <v>49</v>
      </c>
      <c r="B48" s="49" t="s">
        <v>266</v>
      </c>
      <c r="C48" s="49">
        <v>7.4591980000000002E-2</v>
      </c>
      <c r="D48" s="49">
        <v>6.7625359999999995E-2</v>
      </c>
      <c r="E48" s="49">
        <v>6.7149169999999994E-2</v>
      </c>
      <c r="F48" s="49">
        <v>6.5882640000000006E-2</v>
      </c>
      <c r="G48" s="49">
        <v>8.0471379999999995E-2</v>
      </c>
      <c r="H48" s="49">
        <v>7.6912670000000002E-2</v>
      </c>
      <c r="I48" s="49">
        <v>7.7234700000000003E-2</v>
      </c>
      <c r="J48" s="49">
        <f t="shared" si="11"/>
        <v>7.2838271428571438E-2</v>
      </c>
      <c r="K48" t="s">
        <v>49</v>
      </c>
      <c r="L48" s="49" t="s">
        <v>266</v>
      </c>
      <c r="M48" s="49">
        <v>7.4591980000000002E-2</v>
      </c>
      <c r="N48" s="49">
        <v>6.7625359999999995E-2</v>
      </c>
      <c r="O48" s="49">
        <v>6.7149169999999994E-2</v>
      </c>
      <c r="P48" s="49">
        <v>6.5882640000000006E-2</v>
      </c>
      <c r="Q48" s="49">
        <v>8.0471379999999995E-2</v>
      </c>
      <c r="R48" s="49">
        <v>7.6912670000000002E-2</v>
      </c>
      <c r="S48" s="49">
        <v>7.7858330000000003E-2</v>
      </c>
      <c r="T48" s="49">
        <f t="shared" si="12"/>
        <v>7.2927361428571438E-2</v>
      </c>
      <c r="U48" t="s">
        <v>49</v>
      </c>
      <c r="V48" s="49" t="str">
        <f t="shared" si="13"/>
        <v>.</v>
      </c>
      <c r="W48" s="49">
        <f t="shared" si="14"/>
        <v>1</v>
      </c>
      <c r="X48" s="49">
        <f t="shared" si="15"/>
        <v>1</v>
      </c>
      <c r="Y48" s="49">
        <f t="shared" si="16"/>
        <v>1</v>
      </c>
      <c r="Z48" s="49">
        <f t="shared" si="17"/>
        <v>1</v>
      </c>
      <c r="AA48" s="49">
        <f t="shared" si="18"/>
        <v>1</v>
      </c>
      <c r="AB48" s="49">
        <f t="shared" si="19"/>
        <v>1</v>
      </c>
      <c r="AC48" s="49">
        <f t="shared" si="20"/>
        <v>0.99199019552564249</v>
      </c>
      <c r="AJ48" s="48"/>
      <c r="AK48" t="s">
        <v>147</v>
      </c>
      <c r="AL48" s="70">
        <v>5.4427379999999997E-2</v>
      </c>
      <c r="AM48" s="70">
        <v>5.4427379999999997E-2</v>
      </c>
      <c r="AN48" s="49">
        <v>8.4533739999999996E-2</v>
      </c>
      <c r="AO48" s="49">
        <v>8.7134450000000002E-2</v>
      </c>
      <c r="AP48" s="49">
        <v>0.34919071000000002</v>
      </c>
      <c r="AQ48" s="49">
        <v>0.34919071000000002</v>
      </c>
      <c r="AR48" s="49">
        <v>0.47527130000000001</v>
      </c>
      <c r="AS48" s="49">
        <v>0.47262518999999997</v>
      </c>
      <c r="AT48" s="48">
        <f t="shared" si="10"/>
        <v>5.6222675111736455</v>
      </c>
    </row>
    <row r="49" spans="1:46">
      <c r="A49" t="s">
        <v>11</v>
      </c>
      <c r="B49" s="49" t="s">
        <v>266</v>
      </c>
      <c r="C49" s="49">
        <v>5.1313999999999999E-2</v>
      </c>
      <c r="D49" s="50">
        <v>0</v>
      </c>
      <c r="E49" s="50">
        <v>0</v>
      </c>
      <c r="F49" s="50">
        <v>0</v>
      </c>
      <c r="G49" s="50">
        <v>0</v>
      </c>
      <c r="H49" s="49">
        <v>4.1068849999999997E-2</v>
      </c>
      <c r="I49" s="49">
        <v>5.3168420000000001E-2</v>
      </c>
      <c r="J49" s="49">
        <f t="shared" si="11"/>
        <v>2.0793038571428567E-2</v>
      </c>
      <c r="K49" t="s">
        <v>11</v>
      </c>
      <c r="L49" s="49" t="s">
        <v>266</v>
      </c>
      <c r="M49" s="49">
        <v>5.6443729999999998E-2</v>
      </c>
      <c r="N49" s="50">
        <v>0</v>
      </c>
      <c r="O49" s="50">
        <v>0</v>
      </c>
      <c r="P49" s="50">
        <v>0</v>
      </c>
      <c r="Q49" s="50">
        <v>0</v>
      </c>
      <c r="R49" s="49">
        <v>4.167796E-2</v>
      </c>
      <c r="S49" s="49">
        <v>5.8954119999999999E-2</v>
      </c>
      <c r="T49" s="49">
        <f t="shared" si="12"/>
        <v>2.2439401428571426E-2</v>
      </c>
      <c r="U49" t="s">
        <v>11</v>
      </c>
      <c r="V49" s="49" t="str">
        <f t="shared" si="13"/>
        <v>.</v>
      </c>
      <c r="W49" s="49">
        <f t="shared" si="14"/>
        <v>0.90911780635333639</v>
      </c>
      <c r="X49" s="49" t="str">
        <f t="shared" si="15"/>
        <v>.</v>
      </c>
      <c r="Y49" s="49" t="str">
        <f t="shared" si="16"/>
        <v>.</v>
      </c>
      <c r="Z49" s="49" t="str">
        <f t="shared" si="17"/>
        <v>.</v>
      </c>
      <c r="AA49" s="49" t="str">
        <f t="shared" si="18"/>
        <v>.</v>
      </c>
      <c r="AB49" s="49">
        <f t="shared" si="19"/>
        <v>0.98538532116255206</v>
      </c>
      <c r="AC49" s="49">
        <f t="shared" si="20"/>
        <v>0.90186097256646358</v>
      </c>
      <c r="AJ49" s="48"/>
      <c r="AK49" t="s">
        <v>146</v>
      </c>
      <c r="AL49" s="55">
        <v>6.9580829999999996E-2</v>
      </c>
      <c r="AM49" s="55">
        <v>0.10212010000000001</v>
      </c>
      <c r="AN49" s="55">
        <v>0.14229273000000001</v>
      </c>
      <c r="AO49" s="55">
        <v>0.18327790999999999</v>
      </c>
      <c r="AP49" s="55">
        <v>0.27237271000000002</v>
      </c>
      <c r="AQ49" s="55">
        <v>0.24395531000000001</v>
      </c>
      <c r="AR49" s="55">
        <v>0.48231190000000002</v>
      </c>
      <c r="AS49" s="55">
        <v>0.44354672000000001</v>
      </c>
      <c r="AT49" s="48">
        <f t="shared" si="10"/>
        <v>3.3895751385190236</v>
      </c>
    </row>
    <row r="50" spans="1:46">
      <c r="A50" t="s">
        <v>263</v>
      </c>
      <c r="B50" s="49">
        <v>4.8713220000000002E-2</v>
      </c>
      <c r="C50" s="49">
        <v>5.8007040000000003E-2</v>
      </c>
      <c r="D50" s="49">
        <v>5.9433039999999999E-2</v>
      </c>
      <c r="E50" s="49">
        <v>5.351554E-2</v>
      </c>
      <c r="F50" s="49">
        <v>6.9952790000000001E-2</v>
      </c>
      <c r="G50" s="49">
        <v>6.5177029999999997E-2</v>
      </c>
      <c r="H50" s="49">
        <v>7.3656239999999998E-2</v>
      </c>
      <c r="I50" s="49">
        <v>7.9426620000000003E-2</v>
      </c>
      <c r="J50" s="49">
        <f t="shared" si="11"/>
        <v>6.3485189999999997E-2</v>
      </c>
      <c r="K50" t="s">
        <v>263</v>
      </c>
      <c r="L50" s="49">
        <v>4.944366E-2</v>
      </c>
      <c r="M50" s="49">
        <v>5.8007040000000003E-2</v>
      </c>
      <c r="N50" s="49">
        <v>6.1216600000000003E-2</v>
      </c>
      <c r="O50" s="49">
        <v>5.560623E-2</v>
      </c>
      <c r="P50" s="49">
        <v>7.1643040000000005E-2</v>
      </c>
      <c r="Q50" s="49">
        <v>6.9189490000000006E-2</v>
      </c>
      <c r="R50" s="49">
        <v>7.8328770000000006E-2</v>
      </c>
      <c r="S50" s="49">
        <v>8.3617399999999995E-2</v>
      </c>
      <c r="T50" s="49">
        <f t="shared" si="12"/>
        <v>6.5881528750000001E-2</v>
      </c>
      <c r="U50" t="s">
        <v>263</v>
      </c>
      <c r="V50" s="49">
        <f t="shared" si="13"/>
        <v>0.98522682180081333</v>
      </c>
      <c r="W50" s="49">
        <f t="shared" si="14"/>
        <v>1</v>
      </c>
      <c r="X50" s="49">
        <f t="shared" si="15"/>
        <v>0.97086476543943956</v>
      </c>
      <c r="Y50" s="49">
        <f t="shared" si="16"/>
        <v>0.96240187475396188</v>
      </c>
      <c r="Z50" s="49">
        <f t="shared" si="17"/>
        <v>0.9764073383820675</v>
      </c>
      <c r="AA50" s="49">
        <f t="shared" si="18"/>
        <v>0.9420076661932324</v>
      </c>
      <c r="AB50" s="49">
        <f t="shared" si="19"/>
        <v>0.94034720575849706</v>
      </c>
      <c r="AC50" s="49">
        <f t="shared" si="20"/>
        <v>0.94988148399734995</v>
      </c>
      <c r="AJ50" s="48"/>
      <c r="AK50" t="s">
        <v>46</v>
      </c>
      <c r="AL50" s="49" t="s">
        <v>266</v>
      </c>
      <c r="AM50" s="49" t="s">
        <v>266</v>
      </c>
      <c r="AN50" s="49">
        <v>8.3845020000000006E-2</v>
      </c>
      <c r="AO50" s="49">
        <v>8.3845020000000006E-2</v>
      </c>
      <c r="AP50" s="49" t="s">
        <v>266</v>
      </c>
      <c r="AQ50" s="49" t="s">
        <v>266</v>
      </c>
      <c r="AR50" s="49">
        <v>0.48905936</v>
      </c>
      <c r="AS50" s="49">
        <v>0.48905936</v>
      </c>
      <c r="AT50" s="48">
        <f t="shared" si="10"/>
        <v>5.8328969329365057</v>
      </c>
    </row>
    <row r="51" spans="1:46">
      <c r="A51" t="s">
        <v>19</v>
      </c>
      <c r="B51" s="49" t="s">
        <v>266</v>
      </c>
      <c r="C51" s="49">
        <v>0.20584727</v>
      </c>
      <c r="D51" s="49">
        <v>0.25327938</v>
      </c>
      <c r="E51" s="49">
        <v>0.24564438999999999</v>
      </c>
      <c r="F51" s="49">
        <v>0.22967820999999999</v>
      </c>
      <c r="G51" s="49">
        <v>0.22295490000000001</v>
      </c>
      <c r="H51" s="49">
        <v>0.20694778999999999</v>
      </c>
      <c r="I51" s="49">
        <v>0.19775735</v>
      </c>
      <c r="J51" s="49">
        <f t="shared" si="11"/>
        <v>0.22315847000000003</v>
      </c>
      <c r="K51" t="s">
        <v>19</v>
      </c>
      <c r="L51" s="49" t="s">
        <v>266</v>
      </c>
      <c r="M51" s="49">
        <v>0.22400438</v>
      </c>
      <c r="N51" s="49">
        <v>0.26458364000000001</v>
      </c>
      <c r="O51" s="49">
        <v>0.26039643000000001</v>
      </c>
      <c r="P51" s="49">
        <v>0.25052819999999998</v>
      </c>
      <c r="Q51" s="49">
        <v>0.23282990000000001</v>
      </c>
      <c r="R51" s="49">
        <v>0.21650728999999999</v>
      </c>
      <c r="S51" s="49">
        <v>0.21001581</v>
      </c>
      <c r="T51" s="49">
        <f t="shared" si="12"/>
        <v>0.23698080714285716</v>
      </c>
      <c r="U51" t="s">
        <v>19</v>
      </c>
      <c r="V51" s="49" t="str">
        <f t="shared" si="13"/>
        <v>.</v>
      </c>
      <c r="W51" s="49">
        <f t="shared" si="14"/>
        <v>0.91894305816698763</v>
      </c>
      <c r="X51" s="49">
        <f t="shared" si="15"/>
        <v>0.95727528731557243</v>
      </c>
      <c r="Y51" s="49">
        <f t="shared" si="16"/>
        <v>0.9433477640227248</v>
      </c>
      <c r="Z51" s="49">
        <f t="shared" si="17"/>
        <v>0.91677587592933651</v>
      </c>
      <c r="AA51" s="49">
        <f t="shared" si="18"/>
        <v>0.95758706248639025</v>
      </c>
      <c r="AB51" s="49">
        <f t="shared" si="19"/>
        <v>0.95584675231951777</v>
      </c>
      <c r="AC51" s="49">
        <f t="shared" si="20"/>
        <v>0.94163077532115325</v>
      </c>
      <c r="AJ51" s="48"/>
      <c r="AK51" t="s">
        <v>92</v>
      </c>
      <c r="AL51" s="49">
        <v>2.2336620000000001E-2</v>
      </c>
      <c r="AM51" s="49">
        <v>2.65676E-2</v>
      </c>
      <c r="AN51" s="49">
        <v>6.2732969999999999E-2</v>
      </c>
      <c r="AO51" s="49">
        <v>6.4754720000000002E-2</v>
      </c>
      <c r="AP51" s="49">
        <v>0.36024563999999998</v>
      </c>
      <c r="AQ51" s="49">
        <v>0.35555228</v>
      </c>
      <c r="AR51" s="49">
        <v>0.51561020000000002</v>
      </c>
      <c r="AS51" s="49">
        <v>0.51239615999999999</v>
      </c>
      <c r="AT51" s="48">
        <f t="shared" si="10"/>
        <v>8.2191262425483771</v>
      </c>
    </row>
    <row r="52" spans="1:46">
      <c r="A52" t="s">
        <v>72</v>
      </c>
      <c r="B52" s="49">
        <v>0.10675102</v>
      </c>
      <c r="C52" s="49">
        <v>0.12204039999999999</v>
      </c>
      <c r="D52" s="49">
        <v>0.11059566999999999</v>
      </c>
      <c r="E52" s="49">
        <v>0.11805667</v>
      </c>
      <c r="F52" s="49">
        <v>0.13104104999999999</v>
      </c>
      <c r="G52" s="49">
        <v>0.13143184999999999</v>
      </c>
      <c r="H52" s="49">
        <v>0.13375074000000001</v>
      </c>
      <c r="I52" s="49">
        <v>0.13780949000000001</v>
      </c>
      <c r="J52" s="49">
        <f t="shared" si="11"/>
        <v>0.12393461124999999</v>
      </c>
      <c r="K52" t="s">
        <v>72</v>
      </c>
      <c r="L52" s="49">
        <v>0.11477183000000001</v>
      </c>
      <c r="M52" s="49">
        <v>0.13389324</v>
      </c>
      <c r="N52" s="49">
        <v>0.11879082000000001</v>
      </c>
      <c r="O52" s="49">
        <v>0.12896794</v>
      </c>
      <c r="P52" s="49">
        <v>0.13675340999999999</v>
      </c>
      <c r="Q52" s="49">
        <v>0.13522160999999999</v>
      </c>
      <c r="R52" s="49">
        <v>0.13909109</v>
      </c>
      <c r="S52" s="49">
        <v>0.14258641</v>
      </c>
      <c r="T52" s="49">
        <f t="shared" si="12"/>
        <v>0.13125954374999999</v>
      </c>
      <c r="U52" t="s">
        <v>72</v>
      </c>
      <c r="V52" s="49">
        <f t="shared" si="13"/>
        <v>0.93011516850432718</v>
      </c>
      <c r="W52" s="49">
        <f t="shared" si="14"/>
        <v>0.91147544117985346</v>
      </c>
      <c r="X52" s="49">
        <f t="shared" si="15"/>
        <v>0.93101192499555085</v>
      </c>
      <c r="Y52" s="49">
        <f t="shared" si="16"/>
        <v>0.91539548511048563</v>
      </c>
      <c r="Z52" s="49">
        <f t="shared" si="17"/>
        <v>0.95822875641638483</v>
      </c>
      <c r="AA52" s="49">
        <f t="shared" si="18"/>
        <v>0.97197371041507341</v>
      </c>
      <c r="AB52" s="49">
        <f t="shared" si="19"/>
        <v>0.9616053767354904</v>
      </c>
      <c r="AC52" s="49">
        <f t="shared" si="20"/>
        <v>0.96649806948642591</v>
      </c>
      <c r="AJ52" s="48"/>
      <c r="AK52" t="s">
        <v>232</v>
      </c>
      <c r="AL52" s="49">
        <v>7.2617520000000005E-2</v>
      </c>
      <c r="AM52" s="49">
        <v>7.9791130000000002E-2</v>
      </c>
      <c r="AN52" s="49">
        <v>9.1830629999999996E-2</v>
      </c>
      <c r="AO52" s="49">
        <v>9.8093100000000003E-2</v>
      </c>
      <c r="AP52" s="49">
        <v>0.48365040999999998</v>
      </c>
      <c r="AQ52" s="49">
        <v>0.48022724999999999</v>
      </c>
      <c r="AR52" s="49">
        <v>0.61449193000000002</v>
      </c>
      <c r="AS52" s="49">
        <v>0.61062481000000002</v>
      </c>
      <c r="AT52" s="48">
        <f t="shared" si="10"/>
        <v>6.6915791604609494</v>
      </c>
    </row>
    <row r="53" spans="1:46">
      <c r="A53" t="s">
        <v>208</v>
      </c>
      <c r="B53" s="49" t="s">
        <v>266</v>
      </c>
      <c r="C53" s="49">
        <v>8.5714579999999999E-2</v>
      </c>
      <c r="D53" s="49">
        <v>8.0750669999999997E-2</v>
      </c>
      <c r="E53" s="49">
        <v>8.8580039999999999E-2</v>
      </c>
      <c r="F53" s="49">
        <v>9.0727769999999999E-2</v>
      </c>
      <c r="G53" s="49">
        <v>9.3227000000000004E-2</v>
      </c>
      <c r="H53" s="49">
        <v>9.0939950000000006E-2</v>
      </c>
      <c r="I53" s="49">
        <v>9.1196399999999997E-2</v>
      </c>
      <c r="J53" s="49">
        <f t="shared" si="11"/>
        <v>8.8733772857142859E-2</v>
      </c>
      <c r="K53" t="s">
        <v>208</v>
      </c>
      <c r="L53" s="49" t="s">
        <v>266</v>
      </c>
      <c r="M53" s="49">
        <v>8.5714579999999999E-2</v>
      </c>
      <c r="N53" s="49">
        <v>8.0750669999999997E-2</v>
      </c>
      <c r="O53" s="49">
        <v>8.8580039999999999E-2</v>
      </c>
      <c r="P53" s="49">
        <v>9.0727769999999999E-2</v>
      </c>
      <c r="Q53" s="49">
        <v>9.3697669999999997E-2</v>
      </c>
      <c r="R53" s="49">
        <v>9.0939950000000006E-2</v>
      </c>
      <c r="S53" s="49">
        <v>9.1196399999999997E-2</v>
      </c>
      <c r="T53" s="49">
        <f t="shared" si="12"/>
        <v>8.8801011428571427E-2</v>
      </c>
      <c r="U53" t="s">
        <v>208</v>
      </c>
      <c r="V53" s="49" t="str">
        <f t="shared" si="13"/>
        <v>.</v>
      </c>
      <c r="W53" s="49">
        <f t="shared" si="14"/>
        <v>1</v>
      </c>
      <c r="X53" s="49">
        <f t="shared" si="15"/>
        <v>1</v>
      </c>
      <c r="Y53" s="49">
        <f t="shared" si="16"/>
        <v>1</v>
      </c>
      <c r="Z53" s="49">
        <f t="shared" si="17"/>
        <v>1</v>
      </c>
      <c r="AA53" s="49">
        <f t="shared" si="18"/>
        <v>0.99497671606988736</v>
      </c>
      <c r="AB53" s="49">
        <f t="shared" si="19"/>
        <v>1</v>
      </c>
      <c r="AC53" s="49">
        <f t="shared" si="20"/>
        <v>1</v>
      </c>
      <c r="AJ53" s="48"/>
      <c r="AK53" t="s">
        <v>19</v>
      </c>
      <c r="AL53" s="70">
        <v>0.21362217</v>
      </c>
      <c r="AM53" s="70">
        <v>0.22424759999999999</v>
      </c>
      <c r="AN53" s="49">
        <v>0.19775735</v>
      </c>
      <c r="AO53" s="49">
        <v>0.21001581</v>
      </c>
      <c r="AP53" s="49">
        <v>0.61143654000000003</v>
      </c>
      <c r="AQ53" s="49">
        <v>0.60834542000000003</v>
      </c>
      <c r="AR53" s="49">
        <v>0.65221967000000003</v>
      </c>
      <c r="AS53" s="49">
        <v>0.64744473000000002</v>
      </c>
      <c r="AT53" s="48">
        <f t="shared" si="10"/>
        <v>3.2980805517468759</v>
      </c>
    </row>
    <row r="54" spans="1:46">
      <c r="A54" t="s">
        <v>53</v>
      </c>
      <c r="B54" s="49" t="s">
        <v>266</v>
      </c>
      <c r="C54" s="49">
        <v>6.7978209999999997E-2</v>
      </c>
      <c r="D54" s="49">
        <v>6.4562449999999993E-2</v>
      </c>
      <c r="E54" s="49">
        <v>6.5085480000000001E-2</v>
      </c>
      <c r="F54" s="49">
        <v>6.4713989999999999E-2</v>
      </c>
      <c r="G54" s="49">
        <v>6.8039619999999995E-2</v>
      </c>
      <c r="H54" s="49">
        <v>6.8213770000000007E-2</v>
      </c>
      <c r="I54" s="49">
        <v>8.1709699999999996E-2</v>
      </c>
      <c r="J54" s="49">
        <f t="shared" si="11"/>
        <v>6.8614745714285705E-2</v>
      </c>
      <c r="K54" t="s">
        <v>53</v>
      </c>
      <c r="L54" s="49" t="s">
        <v>266</v>
      </c>
      <c r="M54" s="49">
        <v>7.0197129999999996E-2</v>
      </c>
      <c r="N54" s="49">
        <v>6.5424339999999997E-2</v>
      </c>
      <c r="O54" s="49">
        <v>6.6194859999999994E-2</v>
      </c>
      <c r="P54" s="49">
        <v>6.5703449999999997E-2</v>
      </c>
      <c r="Q54" s="49">
        <v>7.2276699999999999E-2</v>
      </c>
      <c r="R54" s="49">
        <v>7.2283539999999993E-2</v>
      </c>
      <c r="S54" s="49">
        <v>8.1709699999999996E-2</v>
      </c>
      <c r="T54" s="49">
        <f t="shared" si="12"/>
        <v>7.0541388571428568E-2</v>
      </c>
      <c r="U54" t="s">
        <v>53</v>
      </c>
      <c r="V54" s="49" t="str">
        <f t="shared" si="13"/>
        <v>.</v>
      </c>
      <c r="W54" s="49">
        <f t="shared" si="14"/>
        <v>0.96839016068035833</v>
      </c>
      <c r="X54" s="49">
        <f t="shared" si="15"/>
        <v>0.98682615674839047</v>
      </c>
      <c r="Y54" s="49">
        <f t="shared" si="16"/>
        <v>0.98324069270635228</v>
      </c>
      <c r="Z54" s="49">
        <f t="shared" si="17"/>
        <v>0.98494051682217609</v>
      </c>
      <c r="AA54" s="49">
        <f t="shared" si="18"/>
        <v>0.94137695827285961</v>
      </c>
      <c r="AB54" s="49">
        <f t="shared" si="19"/>
        <v>0.9436971404554898</v>
      </c>
      <c r="AC54" s="49">
        <f t="shared" si="20"/>
        <v>1</v>
      </c>
      <c r="AJ54" s="48"/>
      <c r="AK54" t="s">
        <v>265</v>
      </c>
      <c r="AL54" s="55">
        <v>4.7350139999999999E-2</v>
      </c>
      <c r="AM54" s="55">
        <v>0.16783676</v>
      </c>
      <c r="AN54" s="55">
        <v>4.1419930000000001E-2</v>
      </c>
      <c r="AO54" s="55">
        <v>9.755627E-2</v>
      </c>
      <c r="AP54" s="55">
        <v>0.65318666000000003</v>
      </c>
      <c r="AQ54" s="55">
        <v>0.62099526999999999</v>
      </c>
      <c r="AR54" s="70">
        <v>0.79666877000000003</v>
      </c>
      <c r="AS54" s="70">
        <v>0.78342515999999995</v>
      </c>
      <c r="AT54" s="48">
        <f t="shared" si="10"/>
        <v>19.233947763793903</v>
      </c>
    </row>
    <row r="55" spans="1:46">
      <c r="A55" t="s">
        <v>264</v>
      </c>
      <c r="B55" s="49" t="s">
        <v>266</v>
      </c>
      <c r="C55" s="49">
        <v>6.0235909999999997E-2</v>
      </c>
      <c r="D55" s="49">
        <v>5.9212220000000003E-2</v>
      </c>
      <c r="E55" s="49">
        <v>3.9930590000000002E-2</v>
      </c>
      <c r="F55" s="49">
        <v>4.616783E-2</v>
      </c>
      <c r="G55" s="49">
        <v>5.6530579999999997E-2</v>
      </c>
      <c r="H55" s="49">
        <v>4.7337459999999998E-2</v>
      </c>
      <c r="I55" s="49">
        <v>4.9105000000000003E-2</v>
      </c>
      <c r="J55" s="49">
        <f t="shared" si="11"/>
        <v>5.1217084285714289E-2</v>
      </c>
      <c r="K55" t="s">
        <v>264</v>
      </c>
      <c r="L55" s="49" t="s">
        <v>266</v>
      </c>
      <c r="M55" s="49">
        <v>6.3177239999999996E-2</v>
      </c>
      <c r="N55" s="49">
        <v>5.9212220000000003E-2</v>
      </c>
      <c r="O55" s="49">
        <v>4.0923550000000003E-2</v>
      </c>
      <c r="P55" s="49">
        <v>4.7099290000000002E-2</v>
      </c>
      <c r="Q55" s="49">
        <v>5.6997150000000003E-2</v>
      </c>
      <c r="R55" s="49">
        <v>4.8073959999999999E-2</v>
      </c>
      <c r="S55" s="49">
        <v>4.9105000000000003E-2</v>
      </c>
      <c r="T55" s="49">
        <f t="shared" si="12"/>
        <v>5.2084058571428574E-2</v>
      </c>
      <c r="U55" t="s">
        <v>264</v>
      </c>
      <c r="V55" s="49" t="str">
        <f t="shared" si="13"/>
        <v>.</v>
      </c>
      <c r="W55" s="49">
        <f t="shared" si="14"/>
        <v>0.95344320201388988</v>
      </c>
      <c r="X55" s="49">
        <f t="shared" si="15"/>
        <v>1</v>
      </c>
      <c r="Y55" s="49">
        <f t="shared" si="16"/>
        <v>0.97573622034256557</v>
      </c>
      <c r="Z55" s="49">
        <f t="shared" si="17"/>
        <v>0.98022348107582935</v>
      </c>
      <c r="AA55" s="49">
        <f t="shared" si="18"/>
        <v>0.99181415211111423</v>
      </c>
      <c r="AB55" s="49">
        <f t="shared" si="19"/>
        <v>0.98467985578887196</v>
      </c>
      <c r="AC55" s="49">
        <f t="shared" si="20"/>
        <v>1</v>
      </c>
      <c r="AJ55" s="48"/>
      <c r="AK55" t="s">
        <v>62</v>
      </c>
      <c r="AL55" s="70">
        <v>0.10067031999999999</v>
      </c>
      <c r="AM55" s="70">
        <v>0.10067031999999999</v>
      </c>
      <c r="AN55" s="49" t="s">
        <v>266</v>
      </c>
      <c r="AO55" s="49" t="s">
        <v>266</v>
      </c>
      <c r="AP55" s="49">
        <v>0.22952706</v>
      </c>
      <c r="AQ55" s="49">
        <v>0.22952706</v>
      </c>
      <c r="AR55" s="49" t="s">
        <v>266</v>
      </c>
      <c r="AS55" s="49" t="s">
        <v>266</v>
      </c>
      <c r="AT55" s="48"/>
    </row>
    <row r="56" spans="1:46">
      <c r="A56" t="s">
        <v>151</v>
      </c>
      <c r="B56" s="49" t="s">
        <v>266</v>
      </c>
      <c r="C56" s="49">
        <v>0.17251000999999999</v>
      </c>
      <c r="D56" s="49">
        <v>0.16063712999999999</v>
      </c>
      <c r="E56" s="50">
        <v>0.15038514</v>
      </c>
      <c r="F56" s="50">
        <v>8.333053E-2</v>
      </c>
      <c r="G56" s="49">
        <v>9.3899689999999994E-2</v>
      </c>
      <c r="H56" s="49">
        <v>0.10132816</v>
      </c>
      <c r="I56" s="49">
        <v>0.10920856</v>
      </c>
      <c r="J56" s="49">
        <f t="shared" si="11"/>
        <v>0.12447131714285715</v>
      </c>
      <c r="K56" t="s">
        <v>151</v>
      </c>
      <c r="L56" s="49" t="s">
        <v>266</v>
      </c>
      <c r="M56" s="49">
        <v>0.17809964</v>
      </c>
      <c r="N56" s="49">
        <v>0.16436596000000001</v>
      </c>
      <c r="O56" s="50">
        <v>0.15659397</v>
      </c>
      <c r="P56" s="50">
        <v>8.5155990000000001E-2</v>
      </c>
      <c r="Q56" s="49">
        <v>9.8042439999999995E-2</v>
      </c>
      <c r="R56" s="49">
        <v>0.10262826</v>
      </c>
      <c r="S56" s="49">
        <v>0.11251153</v>
      </c>
      <c r="T56" s="49">
        <f t="shared" si="12"/>
        <v>0.12819968428571429</v>
      </c>
      <c r="U56" t="s">
        <v>151</v>
      </c>
      <c r="V56" s="49" t="str">
        <f t="shared" si="13"/>
        <v>.</v>
      </c>
      <c r="W56" s="49">
        <f t="shared" si="14"/>
        <v>0.96861515273135868</v>
      </c>
      <c r="X56" s="49">
        <f t="shared" si="15"/>
        <v>0.97731385500988155</v>
      </c>
      <c r="Y56" s="49">
        <f t="shared" si="16"/>
        <v>0.96035077212743247</v>
      </c>
      <c r="Z56" s="49">
        <f t="shared" si="17"/>
        <v>0.97856334005394097</v>
      </c>
      <c r="AA56" s="49">
        <f t="shared" si="18"/>
        <v>0.95774533967126885</v>
      </c>
      <c r="AB56" s="49">
        <f t="shared" si="19"/>
        <v>0.98733194930908896</v>
      </c>
      <c r="AC56" s="49">
        <f t="shared" si="20"/>
        <v>0.97064327540475182</v>
      </c>
      <c r="AJ56" s="48"/>
      <c r="AK56" t="s">
        <v>36</v>
      </c>
      <c r="AL56" s="49">
        <v>7.6690649999999999E-2</v>
      </c>
      <c r="AM56" s="49">
        <v>7.6690649999999999E-2</v>
      </c>
      <c r="AN56" s="49" t="s">
        <v>266</v>
      </c>
      <c r="AO56" s="49" t="s">
        <v>266</v>
      </c>
      <c r="AP56" s="49">
        <v>0.27728522</v>
      </c>
      <c r="AQ56" s="49">
        <v>0.27728522</v>
      </c>
      <c r="AR56" s="49" t="s">
        <v>266</v>
      </c>
      <c r="AS56" s="49" t="s">
        <v>266</v>
      </c>
      <c r="AT56" s="48"/>
    </row>
    <row r="57" spans="1:46">
      <c r="A57" t="s">
        <v>39</v>
      </c>
      <c r="B57" s="49" t="s">
        <v>266</v>
      </c>
      <c r="C57" s="49">
        <v>0.10077018</v>
      </c>
      <c r="D57" s="49">
        <v>0.1046521</v>
      </c>
      <c r="E57" s="49">
        <v>0.1085184</v>
      </c>
      <c r="F57" s="49">
        <v>0.11133386000000001</v>
      </c>
      <c r="G57" s="49">
        <v>0.10615719999999999</v>
      </c>
      <c r="H57" s="49">
        <v>9.6584669999999997E-2</v>
      </c>
      <c r="I57" s="49">
        <v>0.10920858999999999</v>
      </c>
      <c r="J57" s="49">
        <f t="shared" si="11"/>
        <v>0.10531785714285714</v>
      </c>
      <c r="K57" t="s">
        <v>39</v>
      </c>
      <c r="L57" s="49" t="s">
        <v>266</v>
      </c>
      <c r="M57" s="49">
        <v>0.10077018</v>
      </c>
      <c r="N57" s="49">
        <v>0.1046521</v>
      </c>
      <c r="O57" s="49">
        <v>0.1085184</v>
      </c>
      <c r="P57" s="49">
        <v>0.11133386000000001</v>
      </c>
      <c r="Q57" s="49">
        <v>0.10615719999999999</v>
      </c>
      <c r="R57" s="49">
        <v>9.6584669999999997E-2</v>
      </c>
      <c r="S57" s="49">
        <v>0.10920858999999999</v>
      </c>
      <c r="T57" s="49">
        <f t="shared" si="12"/>
        <v>0.10531785714285714</v>
      </c>
      <c r="U57" t="s">
        <v>39</v>
      </c>
      <c r="V57" s="49" t="str">
        <f t="shared" si="13"/>
        <v>.</v>
      </c>
      <c r="W57" s="49">
        <f t="shared" si="14"/>
        <v>1</v>
      </c>
      <c r="X57" s="49">
        <f t="shared" si="15"/>
        <v>1</v>
      </c>
      <c r="Y57" s="49">
        <f t="shared" si="16"/>
        <v>1</v>
      </c>
      <c r="Z57" s="49">
        <f t="shared" si="17"/>
        <v>1</v>
      </c>
      <c r="AA57" s="49">
        <f t="shared" si="18"/>
        <v>1</v>
      </c>
      <c r="AB57" s="49">
        <f t="shared" si="19"/>
        <v>1</v>
      </c>
      <c r="AC57" s="49">
        <f t="shared" si="20"/>
        <v>1</v>
      </c>
      <c r="AJ57" s="48"/>
      <c r="AK57" t="s">
        <v>1320</v>
      </c>
      <c r="AT57" s="48"/>
    </row>
    <row r="58" spans="1:46">
      <c r="A58" t="s">
        <v>36</v>
      </c>
      <c r="B58" s="49">
        <v>6.0243900000000003E-2</v>
      </c>
      <c r="C58" s="49">
        <v>6.997022E-2</v>
      </c>
      <c r="D58" s="50">
        <v>8.0674830000000003E-2</v>
      </c>
      <c r="E58" s="50">
        <v>0.12604046999999999</v>
      </c>
      <c r="F58" s="49" t="s">
        <v>266</v>
      </c>
      <c r="G58" s="49" t="s">
        <v>266</v>
      </c>
      <c r="H58" s="49" t="s">
        <v>266</v>
      </c>
      <c r="I58" s="49" t="s">
        <v>266</v>
      </c>
      <c r="J58" s="49">
        <f t="shared" si="11"/>
        <v>8.4232354999999995E-2</v>
      </c>
      <c r="K58" t="s">
        <v>36</v>
      </c>
      <c r="L58" s="49">
        <v>6.0243900000000003E-2</v>
      </c>
      <c r="M58" s="49">
        <v>6.997022E-2</v>
      </c>
      <c r="N58" s="50">
        <v>8.0674830000000003E-2</v>
      </c>
      <c r="O58" s="50">
        <v>0.12604046999999999</v>
      </c>
      <c r="P58" s="49" t="s">
        <v>266</v>
      </c>
      <c r="Q58" s="49" t="s">
        <v>266</v>
      </c>
      <c r="R58" s="49" t="s">
        <v>266</v>
      </c>
      <c r="S58" s="49" t="s">
        <v>266</v>
      </c>
      <c r="T58" s="49">
        <f t="shared" si="12"/>
        <v>8.4232354999999995E-2</v>
      </c>
      <c r="U58" t="s">
        <v>36</v>
      </c>
      <c r="V58" s="49">
        <f t="shared" si="13"/>
        <v>1</v>
      </c>
      <c r="W58" s="49">
        <f t="shared" si="14"/>
        <v>1</v>
      </c>
      <c r="X58" s="49">
        <f t="shared" si="15"/>
        <v>1</v>
      </c>
      <c r="Y58" s="49">
        <f t="shared" si="16"/>
        <v>1</v>
      </c>
      <c r="Z58" s="49" t="str">
        <f t="shared" si="17"/>
        <v>.</v>
      </c>
      <c r="AA58" s="49" t="str">
        <f t="shared" si="18"/>
        <v>.</v>
      </c>
      <c r="AB58" s="49" t="str">
        <f t="shared" si="19"/>
        <v>.</v>
      </c>
      <c r="AC58" s="49" t="str">
        <f t="shared" si="20"/>
        <v>.</v>
      </c>
    </row>
    <row r="59" spans="1:46">
      <c r="A59" t="s">
        <v>26</v>
      </c>
      <c r="B59" s="49" t="s">
        <v>266</v>
      </c>
      <c r="C59" s="49">
        <v>0.20734192000000001</v>
      </c>
      <c r="D59" s="49">
        <v>0.23719696000000001</v>
      </c>
      <c r="E59" s="49">
        <v>0.22398567999999999</v>
      </c>
      <c r="F59" s="49">
        <v>0.22258341000000001</v>
      </c>
      <c r="G59" s="49">
        <v>0.22108821000000001</v>
      </c>
      <c r="H59" s="49">
        <v>0.21327694</v>
      </c>
      <c r="I59" s="49">
        <v>0.21132392</v>
      </c>
      <c r="J59" s="49">
        <f t="shared" si="11"/>
        <v>0.21954243428571432</v>
      </c>
      <c r="K59" t="s">
        <v>26</v>
      </c>
      <c r="L59" t="s">
        <v>266</v>
      </c>
      <c r="M59" s="49">
        <v>0.24340692</v>
      </c>
      <c r="N59" s="49">
        <v>0.26150786999999998</v>
      </c>
      <c r="O59" s="49">
        <v>0.25641749000000003</v>
      </c>
      <c r="P59" s="49">
        <v>0.25358883999999998</v>
      </c>
      <c r="Q59" s="49">
        <v>0.24930869999999999</v>
      </c>
      <c r="R59" s="49">
        <v>0.23219212</v>
      </c>
      <c r="S59" s="49">
        <v>0.22827462000000001</v>
      </c>
      <c r="T59" s="49">
        <f t="shared" si="12"/>
        <v>0.24638522285714284</v>
      </c>
      <c r="U59" t="s">
        <v>26</v>
      </c>
      <c r="V59" s="49" t="str">
        <f t="shared" si="13"/>
        <v>.</v>
      </c>
      <c r="W59" s="49">
        <f t="shared" si="14"/>
        <v>0.85183247871506695</v>
      </c>
      <c r="X59" s="49">
        <f t="shared" si="15"/>
        <v>0.90703564676657733</v>
      </c>
      <c r="Y59" s="49">
        <f t="shared" si="16"/>
        <v>0.87351950914112753</v>
      </c>
      <c r="Z59" s="49">
        <f t="shared" si="17"/>
        <v>0.87773346019485721</v>
      </c>
      <c r="AA59" s="49">
        <f t="shared" si="18"/>
        <v>0.8868050332780204</v>
      </c>
      <c r="AB59" s="49">
        <f t="shared" si="19"/>
        <v>0.9185365119195259</v>
      </c>
      <c r="AC59" s="49">
        <f t="shared" si="20"/>
        <v>0.92574426364174867</v>
      </c>
    </row>
    <row r="60" spans="1:46">
      <c r="A60" t="s">
        <v>92</v>
      </c>
      <c r="B60" s="49" t="s">
        <v>266</v>
      </c>
      <c r="C60" s="49">
        <v>4.3205960000000002E-2</v>
      </c>
      <c r="D60" s="49">
        <v>3.8396810000000003E-2</v>
      </c>
      <c r="E60" s="49">
        <v>5.0357939999999997E-2</v>
      </c>
      <c r="F60" s="49">
        <v>5.0052760000000002E-2</v>
      </c>
      <c r="G60" s="49">
        <v>5.8515169999999998E-2</v>
      </c>
      <c r="H60" s="49">
        <v>5.034657E-2</v>
      </c>
      <c r="I60" s="49">
        <v>6.2732969999999999E-2</v>
      </c>
      <c r="J60" s="49">
        <f t="shared" si="11"/>
        <v>5.0515454285714287E-2</v>
      </c>
      <c r="K60" t="s">
        <v>92</v>
      </c>
      <c r="L60" t="s">
        <v>266</v>
      </c>
      <c r="M60" s="49">
        <v>4.3545809999999997E-2</v>
      </c>
      <c r="N60" s="49">
        <v>3.8868890000000003E-2</v>
      </c>
      <c r="O60" s="49">
        <v>5.1384560000000003E-2</v>
      </c>
      <c r="P60" s="49">
        <v>5.1642840000000002E-2</v>
      </c>
      <c r="Q60" s="49">
        <v>6.6499649999999993E-2</v>
      </c>
      <c r="R60" s="49">
        <v>5.254723E-2</v>
      </c>
      <c r="S60" s="49">
        <v>6.4754720000000002E-2</v>
      </c>
      <c r="T60" s="49">
        <f t="shared" si="12"/>
        <v>5.2749099999999993E-2</v>
      </c>
      <c r="U60" t="s">
        <v>92</v>
      </c>
      <c r="V60" s="49" t="str">
        <f t="shared" si="13"/>
        <v>.</v>
      </c>
      <c r="W60" s="49">
        <f t="shared" si="14"/>
        <v>0.99219557518851997</v>
      </c>
      <c r="X60" s="49">
        <f t="shared" si="15"/>
        <v>0.98785455411770184</v>
      </c>
      <c r="Y60" s="49">
        <f t="shared" si="16"/>
        <v>0.98002084672905621</v>
      </c>
      <c r="Z60" s="49">
        <f t="shared" si="17"/>
        <v>0.96921005893556589</v>
      </c>
      <c r="AA60" s="49">
        <f t="shared" si="18"/>
        <v>0.87993199964210345</v>
      </c>
      <c r="AB60" s="49">
        <f t="shared" si="19"/>
        <v>0.95812034240434751</v>
      </c>
      <c r="AC60" s="49">
        <f t="shared" si="20"/>
        <v>0.96877833770264155</v>
      </c>
    </row>
    <row r="61" spans="1:46">
      <c r="A61" t="s">
        <v>150</v>
      </c>
      <c r="B61" s="49" t="s">
        <v>266</v>
      </c>
      <c r="C61" s="49">
        <v>6.2016080000000001E-2</v>
      </c>
      <c r="D61" s="49">
        <v>6.1312520000000002E-2</v>
      </c>
      <c r="E61" s="49">
        <v>8.4610340000000006E-2</v>
      </c>
      <c r="F61" s="49">
        <v>6.7545049999999995E-2</v>
      </c>
      <c r="G61" s="49">
        <v>7.4353719999999998E-2</v>
      </c>
      <c r="H61" s="49">
        <v>6.5444970000000005E-2</v>
      </c>
      <c r="I61" s="49">
        <v>5.80315E-2</v>
      </c>
      <c r="J61" s="49">
        <f t="shared" si="11"/>
        <v>6.7616311428571427E-2</v>
      </c>
      <c r="K61" t="s">
        <v>150</v>
      </c>
      <c r="L61" t="s">
        <v>266</v>
      </c>
      <c r="M61" s="49">
        <v>6.2719179999999999E-2</v>
      </c>
      <c r="N61" s="49">
        <v>6.3025789999999998E-2</v>
      </c>
      <c r="O61" s="49">
        <v>8.8402099999999997E-2</v>
      </c>
      <c r="P61" s="49">
        <v>7.0939130000000003E-2</v>
      </c>
      <c r="Q61" s="49">
        <v>7.8409119999999999E-2</v>
      </c>
      <c r="R61" s="49">
        <v>6.7598199999999997E-2</v>
      </c>
      <c r="S61" s="49">
        <v>5.9780229999999997E-2</v>
      </c>
      <c r="T61" s="49">
        <f t="shared" si="12"/>
        <v>7.0124821428571432E-2</v>
      </c>
      <c r="U61" t="s">
        <v>150</v>
      </c>
      <c r="V61" s="49" t="str">
        <f t="shared" si="13"/>
        <v>.</v>
      </c>
      <c r="W61" s="49">
        <f t="shared" si="14"/>
        <v>0.98878971313081587</v>
      </c>
      <c r="X61" s="49">
        <f t="shared" si="15"/>
        <v>0.97281636612567657</v>
      </c>
      <c r="Y61" s="49">
        <f t="shared" si="16"/>
        <v>0.95710780626252101</v>
      </c>
      <c r="Z61" s="49">
        <f t="shared" si="17"/>
        <v>0.95215503770627008</v>
      </c>
      <c r="AA61" s="49">
        <f t="shared" si="18"/>
        <v>0.94827897571098874</v>
      </c>
      <c r="AB61" s="49">
        <f t="shared" si="19"/>
        <v>0.96814663704063142</v>
      </c>
      <c r="AC61" s="49">
        <f t="shared" si="20"/>
        <v>0.97074735242738286</v>
      </c>
    </row>
    <row r="62" spans="1:46">
      <c r="A62" t="s">
        <v>96</v>
      </c>
      <c r="B62" s="49" t="s">
        <v>266</v>
      </c>
      <c r="C62" s="49">
        <v>8.0349509999999999E-2</v>
      </c>
      <c r="D62" s="49">
        <v>8.5442980000000002E-2</v>
      </c>
      <c r="E62" s="49">
        <v>9.4778009999999996E-2</v>
      </c>
      <c r="F62" s="49">
        <v>9.1546150000000007E-2</v>
      </c>
      <c r="G62" s="49">
        <v>0.10874248</v>
      </c>
      <c r="H62" s="49">
        <v>9.8872429999999997E-2</v>
      </c>
      <c r="I62" s="49">
        <v>9.1982729999999999E-2</v>
      </c>
      <c r="J62" s="49">
        <f t="shared" si="11"/>
        <v>9.3102041428571439E-2</v>
      </c>
      <c r="K62" t="s">
        <v>96</v>
      </c>
      <c r="L62" t="s">
        <v>266</v>
      </c>
      <c r="M62" s="49">
        <v>8.8405709999999998E-2</v>
      </c>
      <c r="N62" s="49">
        <v>9.2431490000000005E-2</v>
      </c>
      <c r="O62" s="49">
        <v>9.9757230000000002E-2</v>
      </c>
      <c r="P62" s="49">
        <v>9.7337720000000003E-2</v>
      </c>
      <c r="Q62" s="49">
        <v>0.11776503000000001</v>
      </c>
      <c r="R62" s="49">
        <v>0.10895718</v>
      </c>
      <c r="S62" s="49">
        <v>9.8858039999999994E-2</v>
      </c>
      <c r="T62" s="49">
        <f t="shared" si="12"/>
        <v>0.10050177142857143</v>
      </c>
      <c r="U62" t="s">
        <v>96</v>
      </c>
      <c r="V62" s="49" t="str">
        <f t="shared" si="13"/>
        <v>.</v>
      </c>
      <c r="W62" s="49">
        <f t="shared" si="14"/>
        <v>0.90887240202018627</v>
      </c>
      <c r="X62" s="49">
        <f t="shared" si="15"/>
        <v>0.92439254197892939</v>
      </c>
      <c r="Y62" s="49">
        <f t="shared" si="16"/>
        <v>0.95008662530024135</v>
      </c>
      <c r="Z62" s="49">
        <f t="shared" si="17"/>
        <v>0.94050025005722349</v>
      </c>
      <c r="AA62" s="49">
        <f t="shared" si="18"/>
        <v>0.92338515092298623</v>
      </c>
      <c r="AB62" s="49">
        <f t="shared" si="19"/>
        <v>0.90744299733161227</v>
      </c>
      <c r="AC62" s="49">
        <f t="shared" si="20"/>
        <v>0.93045269762580773</v>
      </c>
    </row>
    <row r="63" spans="1:46">
      <c r="A63" t="s">
        <v>68</v>
      </c>
      <c r="B63" s="49" t="s">
        <v>266</v>
      </c>
      <c r="C63" s="49">
        <v>4.374231E-2</v>
      </c>
      <c r="D63" s="49">
        <v>4.8894140000000003E-2</v>
      </c>
      <c r="E63" s="49">
        <v>5.6287179999999999E-2</v>
      </c>
      <c r="F63" s="49">
        <v>5.9893040000000002E-2</v>
      </c>
      <c r="G63" s="49">
        <v>4.518614E-2</v>
      </c>
      <c r="H63" s="49">
        <v>3.6928790000000003E-2</v>
      </c>
      <c r="I63" s="49">
        <v>4.1408170000000001E-2</v>
      </c>
      <c r="J63" s="49">
        <f t="shared" si="11"/>
        <v>4.7477110000000003E-2</v>
      </c>
      <c r="K63" t="s">
        <v>68</v>
      </c>
      <c r="L63" t="s">
        <v>266</v>
      </c>
      <c r="M63" s="49">
        <v>4.374231E-2</v>
      </c>
      <c r="N63" s="49">
        <v>5.0383459999999998E-2</v>
      </c>
      <c r="O63" s="49">
        <v>5.6287179999999999E-2</v>
      </c>
      <c r="P63" s="49">
        <v>5.9893040000000002E-2</v>
      </c>
      <c r="Q63" s="49">
        <v>4.5058239999999999E-2</v>
      </c>
      <c r="R63" s="49">
        <v>3.6928790000000003E-2</v>
      </c>
      <c r="S63" s="49">
        <v>4.187101E-2</v>
      </c>
      <c r="T63" s="49">
        <f t="shared" si="12"/>
        <v>4.7737718571428563E-2</v>
      </c>
      <c r="U63" t="s">
        <v>68</v>
      </c>
      <c r="V63" s="49" t="str">
        <f t="shared" si="13"/>
        <v>.</v>
      </c>
      <c r="W63" s="49">
        <f t="shared" si="14"/>
        <v>1</v>
      </c>
      <c r="X63" s="49">
        <f t="shared" si="15"/>
        <v>0.97044029925693875</v>
      </c>
      <c r="Y63" s="49">
        <f t="shared" si="16"/>
        <v>1</v>
      </c>
      <c r="Z63" s="49">
        <f t="shared" si="17"/>
        <v>1</v>
      </c>
      <c r="AA63" s="49">
        <f t="shared" si="18"/>
        <v>1.0028385485096623</v>
      </c>
      <c r="AB63" s="49">
        <f t="shared" si="19"/>
        <v>1</v>
      </c>
      <c r="AC63" s="49">
        <f t="shared" si="20"/>
        <v>0.98894605121777579</v>
      </c>
    </row>
    <row r="64" spans="1:46">
      <c r="A64" t="s">
        <v>160</v>
      </c>
      <c r="B64" s="49" t="s">
        <v>266</v>
      </c>
      <c r="C64" s="49">
        <v>0.12680258</v>
      </c>
      <c r="D64" s="49">
        <v>0.11994352</v>
      </c>
      <c r="E64" s="49">
        <v>0.12738720000000001</v>
      </c>
      <c r="F64" s="49">
        <v>0.13870830000000001</v>
      </c>
      <c r="G64" s="49">
        <v>0.16786034999999999</v>
      </c>
      <c r="H64" s="49">
        <v>0.14522377</v>
      </c>
      <c r="I64" s="49">
        <v>0.14337864</v>
      </c>
      <c r="J64" s="49">
        <f t="shared" si="11"/>
        <v>0.13847205142857141</v>
      </c>
      <c r="K64" t="s">
        <v>160</v>
      </c>
      <c r="L64" t="s">
        <v>266</v>
      </c>
      <c r="M64" s="49">
        <v>0.12680258</v>
      </c>
      <c r="N64" s="49">
        <v>0.11994352</v>
      </c>
      <c r="O64" s="49">
        <v>0.12738720000000001</v>
      </c>
      <c r="P64" s="49">
        <v>0.13870830000000001</v>
      </c>
      <c r="Q64" s="49">
        <v>0.16786034999999999</v>
      </c>
      <c r="R64" s="49">
        <v>0.14522377</v>
      </c>
      <c r="S64" s="49">
        <v>0.14337864</v>
      </c>
      <c r="T64" s="49">
        <f t="shared" si="12"/>
        <v>0.13847205142857141</v>
      </c>
      <c r="U64" t="s">
        <v>160</v>
      </c>
      <c r="V64" s="49" t="str">
        <f t="shared" si="13"/>
        <v>.</v>
      </c>
      <c r="W64" s="49">
        <f t="shared" si="14"/>
        <v>1</v>
      </c>
      <c r="X64" s="49">
        <f t="shared" si="15"/>
        <v>1</v>
      </c>
      <c r="Y64" s="49">
        <f t="shared" si="16"/>
        <v>1</v>
      </c>
      <c r="Z64" s="49">
        <f t="shared" si="17"/>
        <v>1</v>
      </c>
      <c r="AA64" s="49">
        <f t="shared" si="18"/>
        <v>1</v>
      </c>
      <c r="AB64" s="49">
        <f t="shared" si="19"/>
        <v>1</v>
      </c>
      <c r="AC64" s="49">
        <f t="shared" si="20"/>
        <v>1</v>
      </c>
    </row>
    <row r="65" spans="1:37">
      <c r="A65" t="s">
        <v>0</v>
      </c>
      <c r="B65" s="49" t="s">
        <v>266</v>
      </c>
      <c r="C65" s="49">
        <v>5.360057E-2</v>
      </c>
      <c r="D65" s="49">
        <v>5.0149970000000002E-2</v>
      </c>
      <c r="E65" s="49">
        <v>4.9866830000000001E-2</v>
      </c>
      <c r="F65" s="49">
        <v>4.2083519999999999E-2</v>
      </c>
      <c r="G65" s="49">
        <v>3.4860040000000002E-2</v>
      </c>
      <c r="H65" s="49">
        <v>3.4451049999999997E-2</v>
      </c>
      <c r="I65" s="49">
        <v>4.0951189999999998E-2</v>
      </c>
      <c r="J65" s="49">
        <f t="shared" si="11"/>
        <v>4.3709024285714292E-2</v>
      </c>
      <c r="K65" t="s">
        <v>0</v>
      </c>
      <c r="L65" t="s">
        <v>266</v>
      </c>
      <c r="M65" s="49">
        <v>5.360057E-2</v>
      </c>
      <c r="N65" s="49">
        <v>5.0149970000000002E-2</v>
      </c>
      <c r="O65" s="49">
        <v>4.9866830000000001E-2</v>
      </c>
      <c r="P65" s="49">
        <v>4.4366639999999999E-2</v>
      </c>
      <c r="Q65" s="49">
        <v>3.8890269999999998E-2</v>
      </c>
      <c r="R65" s="49">
        <v>3.9588039999999998E-2</v>
      </c>
      <c r="S65" s="49">
        <v>4.5901150000000002E-2</v>
      </c>
      <c r="T65" s="49">
        <f t="shared" si="12"/>
        <v>4.6051924285714287E-2</v>
      </c>
      <c r="U65" t="s">
        <v>0</v>
      </c>
      <c r="V65" s="49" t="str">
        <f t="shared" si="13"/>
        <v>.</v>
      </c>
      <c r="W65" s="49">
        <f t="shared" si="14"/>
        <v>1</v>
      </c>
      <c r="X65" s="49">
        <f t="shared" si="15"/>
        <v>1</v>
      </c>
      <c r="Y65" s="49">
        <f t="shared" si="16"/>
        <v>1</v>
      </c>
      <c r="Z65" s="49">
        <f t="shared" si="17"/>
        <v>0.94853971362266787</v>
      </c>
      <c r="AA65" s="49">
        <f t="shared" si="18"/>
        <v>0.89636919465974407</v>
      </c>
      <c r="AB65" s="49">
        <f t="shared" si="19"/>
        <v>0.87023883981121564</v>
      </c>
      <c r="AC65" s="49">
        <f t="shared" si="20"/>
        <v>0.89216043606750584</v>
      </c>
    </row>
    <row r="66" spans="1:37">
      <c r="A66" t="s">
        <v>232</v>
      </c>
      <c r="B66" s="49" t="s">
        <v>266</v>
      </c>
      <c r="C66" s="49">
        <v>9.2738409999999993E-2</v>
      </c>
      <c r="D66" s="49">
        <v>9.3428510000000006E-2</v>
      </c>
      <c r="E66" s="49">
        <v>9.7444290000000003E-2</v>
      </c>
      <c r="F66" s="49">
        <v>8.5615380000000005E-2</v>
      </c>
      <c r="G66" s="49">
        <v>9.0872339999999996E-2</v>
      </c>
      <c r="H66" s="49">
        <v>9.9091970000000001E-2</v>
      </c>
      <c r="I66" s="49">
        <v>9.1830629999999996E-2</v>
      </c>
      <c r="J66" s="49">
        <f t="shared" si="11"/>
        <v>9.3003075714285718E-2</v>
      </c>
      <c r="K66" t="s">
        <v>232</v>
      </c>
      <c r="L66" t="s">
        <v>266</v>
      </c>
      <c r="M66" s="49">
        <v>9.7023499999999999E-2</v>
      </c>
      <c r="N66" s="49">
        <v>9.7353060000000005E-2</v>
      </c>
      <c r="O66" s="49">
        <v>0.102184</v>
      </c>
      <c r="P66" s="49">
        <v>8.8900099999999996E-2</v>
      </c>
      <c r="Q66" s="49">
        <v>9.3776390000000001E-2</v>
      </c>
      <c r="R66" s="49">
        <v>0.10576453</v>
      </c>
      <c r="S66" s="49">
        <v>9.8093100000000003E-2</v>
      </c>
      <c r="T66" s="49">
        <f t="shared" si="12"/>
        <v>9.7584954285714273E-2</v>
      </c>
      <c r="U66" t="s">
        <v>232</v>
      </c>
      <c r="V66" s="49" t="str">
        <f t="shared" si="13"/>
        <v>.</v>
      </c>
      <c r="W66" s="49">
        <f t="shared" si="14"/>
        <v>0.95583451431869593</v>
      </c>
      <c r="X66" s="49">
        <f t="shared" si="15"/>
        <v>0.95968745101592079</v>
      </c>
      <c r="Y66" s="49">
        <f t="shared" si="16"/>
        <v>0.95361592812964857</v>
      </c>
      <c r="Z66" s="49">
        <f t="shared" si="17"/>
        <v>0.96305156012197968</v>
      </c>
      <c r="AA66" s="49">
        <f t="shared" si="18"/>
        <v>0.96903218390044654</v>
      </c>
      <c r="AB66" s="49">
        <f t="shared" si="19"/>
        <v>0.9369111742849896</v>
      </c>
      <c r="AC66" s="49">
        <f t="shared" si="20"/>
        <v>0.93615789489780621</v>
      </c>
    </row>
    <row r="67" spans="1:37" ht="15" thickBot="1">
      <c r="A67" t="s">
        <v>183</v>
      </c>
      <c r="B67" s="49" t="s">
        <v>266</v>
      </c>
      <c r="C67" s="49">
        <v>8.7478739999999999E-2</v>
      </c>
      <c r="D67" s="49">
        <v>7.0121379999999997E-2</v>
      </c>
      <c r="E67" s="49">
        <v>7.3010420000000006E-2</v>
      </c>
      <c r="F67" s="49">
        <v>8.4217449999999999E-2</v>
      </c>
      <c r="G67" s="49">
        <v>9.3816579999999997E-2</v>
      </c>
      <c r="H67" s="49">
        <v>8.9194229999999999E-2</v>
      </c>
      <c r="I67" s="49">
        <v>9.1292639999999994E-2</v>
      </c>
      <c r="J67" s="49">
        <f t="shared" si="11"/>
        <v>8.4161634285714298E-2</v>
      </c>
      <c r="K67" t="s">
        <v>183</v>
      </c>
      <c r="L67" t="s">
        <v>266</v>
      </c>
      <c r="M67" s="49">
        <v>9.6789470000000002E-2</v>
      </c>
      <c r="N67" s="49">
        <v>7.1323319999999996E-2</v>
      </c>
      <c r="O67" s="49">
        <v>7.419133E-2</v>
      </c>
      <c r="P67" s="49">
        <v>8.4536769999999997E-2</v>
      </c>
      <c r="Q67" s="49">
        <v>9.4542340000000002E-2</v>
      </c>
      <c r="R67" s="49">
        <v>9.3692289999999998E-2</v>
      </c>
      <c r="S67" s="49">
        <v>9.4727660000000005E-2</v>
      </c>
      <c r="T67" s="49">
        <f t="shared" si="12"/>
        <v>8.7114739999999996E-2</v>
      </c>
      <c r="U67" t="s">
        <v>183</v>
      </c>
      <c r="V67" s="49" t="str">
        <f t="shared" si="13"/>
        <v>.</v>
      </c>
      <c r="W67" s="49">
        <f t="shared" si="14"/>
        <v>0.90380430846454674</v>
      </c>
      <c r="X67" s="49">
        <f t="shared" si="15"/>
        <v>0.98314800825312121</v>
      </c>
      <c r="Y67" s="49">
        <f t="shared" si="16"/>
        <v>0.98408291103556178</v>
      </c>
      <c r="Z67" s="49">
        <f t="shared" si="17"/>
        <v>0.99622270876921371</v>
      </c>
      <c r="AA67" s="49">
        <f t="shared" si="18"/>
        <v>0.99232343942407175</v>
      </c>
      <c r="AB67" s="49">
        <f t="shared" si="19"/>
        <v>0.95199114035957499</v>
      </c>
      <c r="AC67" s="49">
        <f t="shared" si="20"/>
        <v>0.96373794095621057</v>
      </c>
    </row>
    <row r="68" spans="1:37" ht="15" thickBot="1">
      <c r="A68" t="s">
        <v>265</v>
      </c>
      <c r="B68" s="49" t="s">
        <v>266</v>
      </c>
      <c r="C68" s="49">
        <v>3.9802900000000002E-2</v>
      </c>
      <c r="D68" s="49">
        <v>3.7261580000000002E-2</v>
      </c>
      <c r="E68" s="49">
        <v>3.4473289999999997E-2</v>
      </c>
      <c r="F68" s="49">
        <v>3.3601979999999997E-2</v>
      </c>
      <c r="G68" s="49">
        <v>3.9408770000000003E-2</v>
      </c>
      <c r="H68" s="49">
        <v>3.501129E-2</v>
      </c>
      <c r="I68" s="49">
        <v>4.1419930000000001E-2</v>
      </c>
      <c r="J68" s="49">
        <f t="shared" si="11"/>
        <v>3.7282820000000001E-2</v>
      </c>
      <c r="K68" t="s">
        <v>265</v>
      </c>
      <c r="L68" t="s">
        <v>266</v>
      </c>
      <c r="M68" s="49">
        <v>0.10303455</v>
      </c>
      <c r="N68" s="49">
        <v>9.6661150000000001E-2</v>
      </c>
      <c r="O68" s="49">
        <v>8.8659489999999994E-2</v>
      </c>
      <c r="P68" s="49">
        <v>9.8321000000000006E-2</v>
      </c>
      <c r="Q68" s="49">
        <v>9.6663910000000006E-2</v>
      </c>
      <c r="R68" s="49">
        <v>8.807123E-2</v>
      </c>
      <c r="S68" s="49">
        <v>9.755627E-2</v>
      </c>
      <c r="T68" s="49">
        <f t="shared" si="12"/>
        <v>9.5566799999999993E-2</v>
      </c>
      <c r="U68" s="82" t="s">
        <v>265</v>
      </c>
      <c r="V68" s="81" t="str">
        <f t="shared" si="13"/>
        <v>.</v>
      </c>
      <c r="W68" s="81">
        <f t="shared" si="14"/>
        <v>0.38630634093127014</v>
      </c>
      <c r="X68" s="81">
        <f t="shared" si="15"/>
        <v>0.38548662001228001</v>
      </c>
      <c r="Y68" s="81">
        <f t="shared" si="16"/>
        <v>0.38882797543726</v>
      </c>
      <c r="Z68" s="81">
        <f t="shared" si="17"/>
        <v>0.34175791539955852</v>
      </c>
      <c r="AA68" s="81">
        <f t="shared" si="18"/>
        <v>0.40768855718747565</v>
      </c>
      <c r="AB68" s="81">
        <f t="shared" si="19"/>
        <v>0.39753379168202829</v>
      </c>
      <c r="AC68" s="80">
        <f t="shared" si="20"/>
        <v>0.4245747608021504</v>
      </c>
    </row>
    <row r="69" spans="1:37">
      <c r="A69" t="s">
        <v>46</v>
      </c>
      <c r="B69" s="49" t="s">
        <v>266</v>
      </c>
      <c r="C69" s="49" t="s">
        <v>266</v>
      </c>
      <c r="D69" s="49" t="s">
        <v>266</v>
      </c>
      <c r="E69" s="49">
        <v>5.518874E-2</v>
      </c>
      <c r="F69" s="49">
        <v>9.5735009999999995E-2</v>
      </c>
      <c r="G69" s="49">
        <v>7.6200069999999995E-2</v>
      </c>
      <c r="H69" s="49">
        <v>8.4754309999999999E-2</v>
      </c>
      <c r="I69" s="49">
        <v>8.3845020000000006E-2</v>
      </c>
      <c r="J69" s="49">
        <f t="shared" si="11"/>
        <v>7.9144629999999994E-2</v>
      </c>
      <c r="K69" t="s">
        <v>46</v>
      </c>
      <c r="L69" t="s">
        <v>266</v>
      </c>
      <c r="M69" s="49" t="s">
        <v>266</v>
      </c>
      <c r="N69" s="49" t="s">
        <v>266</v>
      </c>
      <c r="O69" s="49">
        <v>5.518874E-2</v>
      </c>
      <c r="P69" s="49">
        <v>9.5735009999999995E-2</v>
      </c>
      <c r="Q69" s="49">
        <v>7.6200069999999995E-2</v>
      </c>
      <c r="R69" s="49">
        <v>8.4754309999999999E-2</v>
      </c>
      <c r="S69" s="49">
        <v>8.3845020000000006E-2</v>
      </c>
      <c r="T69" s="49">
        <f t="shared" si="12"/>
        <v>7.9144629999999994E-2</v>
      </c>
      <c r="U69" t="s">
        <v>46</v>
      </c>
      <c r="V69" s="49" t="str">
        <f t="shared" si="13"/>
        <v>.</v>
      </c>
      <c r="W69" s="49" t="str">
        <f t="shared" si="14"/>
        <v>.</v>
      </c>
      <c r="X69" s="49" t="str">
        <f t="shared" si="15"/>
        <v>.</v>
      </c>
      <c r="Y69" s="49">
        <f t="shared" si="16"/>
        <v>1</v>
      </c>
      <c r="Z69" s="49">
        <f t="shared" si="17"/>
        <v>1</v>
      </c>
      <c r="AA69" s="49">
        <f t="shared" si="18"/>
        <v>1</v>
      </c>
      <c r="AB69" s="49">
        <f t="shared" si="19"/>
        <v>1</v>
      </c>
      <c r="AC69" s="49">
        <f t="shared" si="20"/>
        <v>1</v>
      </c>
    </row>
    <row r="70" spans="1:37">
      <c r="A70" t="s">
        <v>71</v>
      </c>
      <c r="B70" s="49" t="s">
        <v>266</v>
      </c>
      <c r="C70" s="50">
        <v>3.0874470000000001E-2</v>
      </c>
      <c r="D70" s="50">
        <v>8.491464E-2</v>
      </c>
      <c r="E70" s="49">
        <v>8.1847199999999995E-2</v>
      </c>
      <c r="F70" s="49">
        <v>8.0956429999999996E-2</v>
      </c>
      <c r="G70" s="49">
        <v>9.4243229999999997E-2</v>
      </c>
      <c r="H70" s="49">
        <v>8.1031930000000002E-2</v>
      </c>
      <c r="I70" s="49">
        <v>7.7333559999999996E-2</v>
      </c>
      <c r="J70" s="49">
        <f t="shared" si="11"/>
        <v>7.5885922857142865E-2</v>
      </c>
      <c r="K70" t="s">
        <v>71</v>
      </c>
      <c r="L70" t="s">
        <v>266</v>
      </c>
      <c r="M70" s="50">
        <v>3.0874470000000001E-2</v>
      </c>
      <c r="N70" s="50">
        <v>8.491464E-2</v>
      </c>
      <c r="O70" s="49">
        <v>8.1847199999999995E-2</v>
      </c>
      <c r="P70" s="49">
        <v>8.0956429999999996E-2</v>
      </c>
      <c r="Q70" s="49">
        <v>9.4243229999999997E-2</v>
      </c>
      <c r="R70" s="49">
        <v>8.1031930000000002E-2</v>
      </c>
      <c r="S70" s="49">
        <v>7.7333559999999996E-2</v>
      </c>
      <c r="T70" s="49">
        <f t="shared" si="12"/>
        <v>7.5885922857142865E-2</v>
      </c>
      <c r="U70" t="s">
        <v>71</v>
      </c>
      <c r="V70" s="49" t="str">
        <f t="shared" si="13"/>
        <v>.</v>
      </c>
      <c r="W70" s="49">
        <f t="shared" si="14"/>
        <v>1</v>
      </c>
      <c r="X70" s="49">
        <f t="shared" si="15"/>
        <v>1</v>
      </c>
      <c r="Y70" s="49">
        <f t="shared" si="16"/>
        <v>1</v>
      </c>
      <c r="Z70" s="49">
        <f t="shared" si="17"/>
        <v>1</v>
      </c>
      <c r="AA70" s="49">
        <f t="shared" si="18"/>
        <v>1</v>
      </c>
      <c r="AB70" s="49">
        <f t="shared" si="19"/>
        <v>1</v>
      </c>
      <c r="AC70" s="49">
        <f t="shared" si="20"/>
        <v>1</v>
      </c>
    </row>
    <row r="71" spans="1:37" ht="15" thickBot="1">
      <c r="A71" t="s">
        <v>15</v>
      </c>
      <c r="B71" s="49" t="s">
        <v>266</v>
      </c>
      <c r="C71" s="49">
        <v>6.1256249999999998E-2</v>
      </c>
      <c r="D71" s="49">
        <v>7.5816939999999999E-2</v>
      </c>
      <c r="E71" s="49">
        <v>6.13176E-2</v>
      </c>
      <c r="F71" s="49">
        <v>6.7992170000000005E-2</v>
      </c>
      <c r="G71" s="49">
        <v>6.8702139999999995E-2</v>
      </c>
      <c r="H71" s="49">
        <v>6.1961570000000001E-2</v>
      </c>
      <c r="I71" s="49">
        <v>6.0429190000000001E-2</v>
      </c>
      <c r="J71" s="49">
        <f t="shared" si="11"/>
        <v>6.5353694285714289E-2</v>
      </c>
      <c r="K71" t="s">
        <v>15</v>
      </c>
      <c r="L71" t="s">
        <v>266</v>
      </c>
      <c r="M71" s="49">
        <v>6.3086859999999995E-2</v>
      </c>
      <c r="N71" s="49">
        <v>7.8512239999999997E-2</v>
      </c>
      <c r="O71" s="49">
        <v>6.13176E-2</v>
      </c>
      <c r="P71" s="49">
        <v>7.0485800000000001E-2</v>
      </c>
      <c r="Q71" s="49">
        <v>7.2854870000000002E-2</v>
      </c>
      <c r="R71" s="49">
        <v>6.6979869999999997E-2</v>
      </c>
      <c r="S71" s="49">
        <v>6.6075480000000006E-2</v>
      </c>
      <c r="T71" s="49">
        <f t="shared" si="12"/>
        <v>6.8473245714285716E-2</v>
      </c>
      <c r="U71" t="s">
        <v>15</v>
      </c>
      <c r="V71" s="49" t="str">
        <f t="shared" si="13"/>
        <v>.</v>
      </c>
      <c r="W71" s="49">
        <f t="shared" si="14"/>
        <v>0.9709827054318444</v>
      </c>
      <c r="X71" s="49">
        <f t="shared" si="15"/>
        <v>0.96567032095887217</v>
      </c>
      <c r="Y71" s="49">
        <f t="shared" si="16"/>
        <v>1</v>
      </c>
      <c r="Z71" s="49">
        <f t="shared" si="17"/>
        <v>0.96462223596809571</v>
      </c>
      <c r="AA71" s="49">
        <f t="shared" si="18"/>
        <v>0.94299996692053656</v>
      </c>
      <c r="AB71" s="49">
        <f t="shared" si="19"/>
        <v>0.9250774896995172</v>
      </c>
      <c r="AC71" s="49">
        <f t="shared" si="20"/>
        <v>0.91454787766959844</v>
      </c>
    </row>
    <row r="72" spans="1:37" ht="15" thickBot="1">
      <c r="A72" t="s">
        <v>146</v>
      </c>
      <c r="B72" s="49" t="s">
        <v>266</v>
      </c>
      <c r="C72" s="49">
        <v>8.8999540000000002E-2</v>
      </c>
      <c r="D72" s="49">
        <v>0.12440506</v>
      </c>
      <c r="E72" s="49">
        <v>0.12954118000000001</v>
      </c>
      <c r="F72" s="49">
        <v>0.12959292</v>
      </c>
      <c r="G72" s="49">
        <v>0.12755971999999999</v>
      </c>
      <c r="H72" s="49">
        <v>0.14156752</v>
      </c>
      <c r="I72" s="49">
        <v>0.14229273000000001</v>
      </c>
      <c r="J72" s="49">
        <f t="shared" si="11"/>
        <v>0.12627980999999996</v>
      </c>
      <c r="K72" t="s">
        <v>146</v>
      </c>
      <c r="L72" t="s">
        <v>266</v>
      </c>
      <c r="M72" s="49">
        <v>0.11547659</v>
      </c>
      <c r="N72" s="49">
        <v>0.15893570000000001</v>
      </c>
      <c r="O72" s="49">
        <v>0.17037436</v>
      </c>
      <c r="P72" s="49">
        <v>0.17223147</v>
      </c>
      <c r="Q72" s="49">
        <v>0.17407642000000001</v>
      </c>
      <c r="R72" s="49">
        <v>0.18102004999999999</v>
      </c>
      <c r="S72" s="49">
        <v>0.18327790999999999</v>
      </c>
      <c r="T72" s="49">
        <f t="shared" si="12"/>
        <v>0.16505607142857143</v>
      </c>
      <c r="U72" s="82" t="s">
        <v>146</v>
      </c>
      <c r="V72" s="81" t="str">
        <f t="shared" si="13"/>
        <v>.</v>
      </c>
      <c r="W72" s="81">
        <f t="shared" si="14"/>
        <v>0.77071499946439359</v>
      </c>
      <c r="X72" s="81">
        <f t="shared" si="15"/>
        <v>0.78273830234491049</v>
      </c>
      <c r="Y72" s="81">
        <f t="shared" si="16"/>
        <v>0.76033259934182584</v>
      </c>
      <c r="Z72" s="81">
        <f t="shared" si="17"/>
        <v>0.75243461604316564</v>
      </c>
      <c r="AA72" s="81">
        <f t="shared" si="18"/>
        <v>0.73278000547116018</v>
      </c>
      <c r="AB72" s="81">
        <f t="shared" si="19"/>
        <v>0.7820543635912155</v>
      </c>
      <c r="AC72" s="80">
        <f t="shared" si="20"/>
        <v>0.77637686942196149</v>
      </c>
    </row>
    <row r="73" spans="1:37">
      <c r="A73" t="s">
        <v>86</v>
      </c>
      <c r="B73" s="49" t="s">
        <v>266</v>
      </c>
      <c r="C73" s="49">
        <v>8.624946E-2</v>
      </c>
      <c r="D73" s="49">
        <v>7.7569739999999998E-2</v>
      </c>
      <c r="E73" s="49">
        <v>6.8301139999999996E-2</v>
      </c>
      <c r="F73" s="49">
        <v>7.4939690000000003E-2</v>
      </c>
      <c r="G73" s="49">
        <v>8.3281179999999996E-2</v>
      </c>
      <c r="H73" s="49">
        <v>9.079769E-2</v>
      </c>
      <c r="I73" s="49">
        <v>8.5281399999999993E-2</v>
      </c>
      <c r="J73" s="49">
        <f t="shared" si="11"/>
        <v>8.0917185714285716E-2</v>
      </c>
      <c r="K73" t="s">
        <v>86</v>
      </c>
      <c r="L73" t="s">
        <v>266</v>
      </c>
      <c r="M73" s="49">
        <v>8.624946E-2</v>
      </c>
      <c r="N73" s="49">
        <v>7.7569739999999998E-2</v>
      </c>
      <c r="O73" s="49">
        <v>6.8301139999999996E-2</v>
      </c>
      <c r="P73" s="49">
        <v>7.4939690000000003E-2</v>
      </c>
      <c r="Q73" s="49">
        <v>8.3281179999999996E-2</v>
      </c>
      <c r="R73" s="49">
        <v>9.079769E-2</v>
      </c>
      <c r="S73" s="49">
        <v>8.5281399999999993E-2</v>
      </c>
      <c r="T73" s="49">
        <f t="shared" si="12"/>
        <v>8.0917185714285716E-2</v>
      </c>
      <c r="U73" t="s">
        <v>86</v>
      </c>
      <c r="V73" s="49" t="str">
        <f t="shared" si="13"/>
        <v>.</v>
      </c>
      <c r="W73" s="49">
        <f t="shared" si="14"/>
        <v>1</v>
      </c>
      <c r="X73" s="49">
        <f t="shared" si="15"/>
        <v>1</v>
      </c>
      <c r="Y73" s="49">
        <f t="shared" si="16"/>
        <v>1</v>
      </c>
      <c r="Z73" s="49">
        <f t="shared" si="17"/>
        <v>1</v>
      </c>
      <c r="AA73" s="49">
        <f t="shared" si="18"/>
        <v>1</v>
      </c>
      <c r="AB73" s="49">
        <f t="shared" si="19"/>
        <v>1</v>
      </c>
      <c r="AC73" s="49">
        <f t="shared" si="20"/>
        <v>1</v>
      </c>
    </row>
    <row r="75" spans="1:37">
      <c r="A75" s="43" t="s">
        <v>1319</v>
      </c>
      <c r="E75" t="s">
        <v>1318</v>
      </c>
    </row>
    <row r="76" spans="1:37">
      <c r="A76" s="43" t="s">
        <v>1317</v>
      </c>
      <c r="W76" t="s">
        <v>1314</v>
      </c>
    </row>
    <row r="77" spans="1:37">
      <c r="L77" t="s">
        <v>1315</v>
      </c>
    </row>
    <row r="78" spans="1:37">
      <c r="B78">
        <v>2004</v>
      </c>
      <c r="C78">
        <v>2005</v>
      </c>
      <c r="D78">
        <v>2006</v>
      </c>
      <c r="E78">
        <v>2007</v>
      </c>
      <c r="F78">
        <v>2008</v>
      </c>
      <c r="G78">
        <v>2009</v>
      </c>
      <c r="H78">
        <v>2010</v>
      </c>
      <c r="I78">
        <v>2011</v>
      </c>
      <c r="L78">
        <v>2004</v>
      </c>
      <c r="M78">
        <v>2005</v>
      </c>
      <c r="N78">
        <v>2006</v>
      </c>
      <c r="O78">
        <v>2007</v>
      </c>
      <c r="P78">
        <v>2008</v>
      </c>
      <c r="Q78">
        <v>2009</v>
      </c>
      <c r="R78">
        <v>2010</v>
      </c>
      <c r="S78">
        <v>2011</v>
      </c>
      <c r="V78">
        <v>2004</v>
      </c>
      <c r="W78">
        <v>2005</v>
      </c>
      <c r="X78">
        <v>2006</v>
      </c>
      <c r="Y78">
        <v>2007</v>
      </c>
      <c r="Z78">
        <v>2008</v>
      </c>
      <c r="AA78">
        <v>2009</v>
      </c>
      <c r="AB78">
        <v>2010</v>
      </c>
      <c r="AC78">
        <v>2011</v>
      </c>
      <c r="AG78">
        <v>2007</v>
      </c>
      <c r="AH78">
        <v>2017</v>
      </c>
    </row>
    <row r="79" spans="1:37">
      <c r="A79" t="s">
        <v>57</v>
      </c>
      <c r="B79" s="49">
        <v>0.31139588000000001</v>
      </c>
      <c r="C79" s="49">
        <v>0.25345287999999999</v>
      </c>
      <c r="D79" s="50">
        <v>0.27615665</v>
      </c>
      <c r="E79" s="50">
        <v>0.10128218</v>
      </c>
      <c r="F79" s="50">
        <v>0.10155321</v>
      </c>
      <c r="G79" s="50">
        <v>0.23482956999999999</v>
      </c>
      <c r="H79" s="49">
        <v>0.24758303000000001</v>
      </c>
      <c r="I79" s="49">
        <v>0.25285211000000002</v>
      </c>
      <c r="J79" s="49">
        <f t="shared" ref="J79:J110" si="21">AVERAGE(B79:I79)</f>
        <v>0.22238818875000002</v>
      </c>
      <c r="K79" t="s">
        <v>57</v>
      </c>
      <c r="L79" s="49">
        <v>0.31139588000000001</v>
      </c>
      <c r="M79" s="49">
        <v>0.25081385</v>
      </c>
      <c r="N79" s="50">
        <v>0.27368172000000002</v>
      </c>
      <c r="O79" s="50">
        <v>9.9413920000000003E-2</v>
      </c>
      <c r="P79" s="50">
        <v>9.7757990000000003E-2</v>
      </c>
      <c r="Q79" s="50">
        <v>0.23482956999999999</v>
      </c>
      <c r="R79" s="49">
        <v>0.24758303000000001</v>
      </c>
      <c r="S79" s="49">
        <v>0.25285211000000002</v>
      </c>
      <c r="T79" s="49">
        <f t="shared" ref="T79:T110" si="22">AVERAGE(L79:S79)</f>
        <v>0.22104100875000002</v>
      </c>
      <c r="U79" t="s">
        <v>57</v>
      </c>
      <c r="V79" s="49">
        <f t="shared" ref="V79:V110" si="23">IFERROR(B79/L79,".")</f>
        <v>1</v>
      </c>
      <c r="W79" s="49">
        <f t="shared" ref="W79:W110" si="24">IFERROR(C79/M79,".")</f>
        <v>1.0105218671137977</v>
      </c>
      <c r="X79" s="49">
        <f t="shared" ref="X79:X110" si="25">IFERROR(D79/N79,".")</f>
        <v>1.0090430957537098</v>
      </c>
      <c r="Y79" s="49">
        <f t="shared" ref="Y79:Y110" si="26">IFERROR(E79/O79,".")</f>
        <v>1.0187927404934842</v>
      </c>
      <c r="Z79" s="49">
        <f t="shared" ref="Z79:Z110" si="27">IFERROR(F79/P79,".")</f>
        <v>1.0388226067250359</v>
      </c>
      <c r="AA79" s="49">
        <f t="shared" ref="AA79:AA110" si="28">IFERROR(G79/Q79,".")</f>
        <v>1</v>
      </c>
      <c r="AB79" s="49">
        <f t="shared" ref="AB79:AB110" si="29">IFERROR(H79/R79,".")</f>
        <v>1</v>
      </c>
      <c r="AC79" s="49">
        <f t="shared" ref="AC79:AC110" si="30">IFERROR(I79/S79,".")</f>
        <v>1</v>
      </c>
      <c r="AE79" s="49"/>
      <c r="AF79" s="49" t="s">
        <v>208</v>
      </c>
      <c r="AG79" s="49">
        <v>1</v>
      </c>
      <c r="AH79" s="49">
        <v>1</v>
      </c>
      <c r="AI79" s="49"/>
      <c r="AJ79" s="49"/>
      <c r="AK79" s="49"/>
    </row>
    <row r="80" spans="1:37">
      <c r="A80" t="s">
        <v>42</v>
      </c>
      <c r="B80" s="49">
        <v>0.25605106999999999</v>
      </c>
      <c r="C80" s="49">
        <v>0.24857278999999999</v>
      </c>
      <c r="D80" s="49">
        <v>0.24095805000000001</v>
      </c>
      <c r="E80" s="49">
        <v>0.237064</v>
      </c>
      <c r="F80" s="49">
        <v>0.21844351000000001</v>
      </c>
      <c r="G80" s="49">
        <v>0.22860897999999999</v>
      </c>
      <c r="H80" s="49">
        <v>0.22277979000000001</v>
      </c>
      <c r="I80" s="49">
        <v>0.20484089999999999</v>
      </c>
      <c r="J80" s="49">
        <f t="shared" si="21"/>
        <v>0.23216488624999998</v>
      </c>
      <c r="K80" t="s">
        <v>42</v>
      </c>
      <c r="L80" s="49">
        <v>0.25044198000000001</v>
      </c>
      <c r="M80" s="49">
        <v>0.24375674</v>
      </c>
      <c r="N80" s="49">
        <v>0.23552922000000001</v>
      </c>
      <c r="O80" s="49">
        <v>0.23056844000000001</v>
      </c>
      <c r="P80" s="49">
        <v>0.21445401</v>
      </c>
      <c r="Q80" s="49">
        <v>0.22428970000000001</v>
      </c>
      <c r="R80" s="49">
        <v>0.21653620000000001</v>
      </c>
      <c r="S80" s="49">
        <v>0.19916412</v>
      </c>
      <c r="T80" s="49">
        <f t="shared" si="22"/>
        <v>0.22684255125</v>
      </c>
      <c r="U80" t="s">
        <v>42</v>
      </c>
      <c r="V80" s="49">
        <f t="shared" si="23"/>
        <v>1.0223967643124368</v>
      </c>
      <c r="W80" s="49">
        <f t="shared" si="24"/>
        <v>1.0197576075229755</v>
      </c>
      <c r="X80" s="49">
        <f t="shared" si="25"/>
        <v>1.0230494967885513</v>
      </c>
      <c r="Y80" s="49">
        <f t="shared" si="26"/>
        <v>1.0281719388828756</v>
      </c>
      <c r="Z80" s="49">
        <f t="shared" si="27"/>
        <v>1.0186030561983896</v>
      </c>
      <c r="AA80" s="49">
        <f t="shared" si="28"/>
        <v>1.019257594084793</v>
      </c>
      <c r="AB80" s="49">
        <f t="shared" si="29"/>
        <v>1.0288339316936383</v>
      </c>
      <c r="AC80" s="49">
        <f t="shared" si="30"/>
        <v>1.0285030255449625</v>
      </c>
      <c r="AE80" s="49"/>
      <c r="AF80" s="49" t="s">
        <v>53</v>
      </c>
      <c r="AG80" s="49">
        <v>1.014484570586621</v>
      </c>
      <c r="AH80" s="49">
        <v>1</v>
      </c>
      <c r="AI80" s="49"/>
      <c r="AJ80" s="49"/>
      <c r="AK80" s="49"/>
    </row>
    <row r="81" spans="1:37">
      <c r="A81" t="s">
        <v>147</v>
      </c>
      <c r="B81" s="49" t="s">
        <v>266</v>
      </c>
      <c r="C81" s="49" t="s">
        <v>266</v>
      </c>
      <c r="D81" s="49" t="s">
        <v>266</v>
      </c>
      <c r="E81" s="50">
        <v>0.34919071000000002</v>
      </c>
      <c r="F81" s="50">
        <v>0.46536453</v>
      </c>
      <c r="G81" s="49">
        <v>0.44912721</v>
      </c>
      <c r="H81" s="49">
        <v>0.44086275000000003</v>
      </c>
      <c r="I81" s="49" t="s">
        <v>266</v>
      </c>
      <c r="J81" s="49">
        <f t="shared" si="21"/>
        <v>0.42613630000000002</v>
      </c>
      <c r="K81" t="s">
        <v>147</v>
      </c>
      <c r="L81" s="49" t="s">
        <v>266</v>
      </c>
      <c r="M81" s="49" t="s">
        <v>266</v>
      </c>
      <c r="N81" s="49" t="s">
        <v>266</v>
      </c>
      <c r="O81" s="50">
        <v>0.34919071000000002</v>
      </c>
      <c r="P81" s="50">
        <v>0.45088224999999998</v>
      </c>
      <c r="Q81" s="49">
        <v>0.43439781</v>
      </c>
      <c r="R81" s="49">
        <v>0.42558928000000001</v>
      </c>
      <c r="S81" s="49" t="s">
        <v>266</v>
      </c>
      <c r="T81" s="49">
        <f t="shared" si="22"/>
        <v>0.41501501250000006</v>
      </c>
      <c r="U81" t="s">
        <v>147</v>
      </c>
      <c r="V81" s="49" t="str">
        <f t="shared" si="23"/>
        <v>.</v>
      </c>
      <c r="W81" s="49" t="str">
        <f t="shared" si="24"/>
        <v>.</v>
      </c>
      <c r="X81" s="49" t="str">
        <f t="shared" si="25"/>
        <v>.</v>
      </c>
      <c r="Y81" s="49">
        <f t="shared" si="26"/>
        <v>1</v>
      </c>
      <c r="Z81" s="49">
        <f t="shared" si="27"/>
        <v>1.0321198716516342</v>
      </c>
      <c r="AA81" s="49">
        <f t="shared" si="28"/>
        <v>1.0339076295066958</v>
      </c>
      <c r="AB81" s="49">
        <f t="shared" si="29"/>
        <v>1.0358878165352285</v>
      </c>
      <c r="AC81" s="49" t="str">
        <f t="shared" si="30"/>
        <v>.</v>
      </c>
      <c r="AE81" s="49"/>
      <c r="AF81" s="49" t="s">
        <v>264</v>
      </c>
      <c r="AG81" s="49"/>
      <c r="AH81" s="49">
        <v>1</v>
      </c>
      <c r="AI81" s="49"/>
      <c r="AJ81" s="49"/>
      <c r="AK81" s="49"/>
    </row>
    <row r="82" spans="1:37">
      <c r="A82" t="s">
        <v>62</v>
      </c>
      <c r="B82" s="49" t="s">
        <v>266</v>
      </c>
      <c r="C82" s="49" t="s">
        <v>266</v>
      </c>
      <c r="D82" s="49" t="s">
        <v>266</v>
      </c>
      <c r="E82" s="49">
        <v>0.22952706</v>
      </c>
      <c r="F82" s="49">
        <v>0.22445271999999999</v>
      </c>
      <c r="G82" s="49">
        <v>0.22214970000000001</v>
      </c>
      <c r="H82" s="49">
        <v>0.20692389</v>
      </c>
      <c r="I82" s="49">
        <v>0.18799615</v>
      </c>
      <c r="J82" s="49">
        <f t="shared" si="21"/>
        <v>0.21420990399999998</v>
      </c>
      <c r="K82" t="s">
        <v>62</v>
      </c>
      <c r="L82" s="49" t="s">
        <v>266</v>
      </c>
      <c r="M82" s="49" t="s">
        <v>266</v>
      </c>
      <c r="N82" s="49" t="s">
        <v>266</v>
      </c>
      <c r="O82" s="49">
        <v>0.22952706</v>
      </c>
      <c r="P82" s="49">
        <v>0.22416611</v>
      </c>
      <c r="Q82" s="49">
        <v>0.22214970000000001</v>
      </c>
      <c r="R82" s="49">
        <v>0.20692389</v>
      </c>
      <c r="S82" s="49">
        <v>0.18799615</v>
      </c>
      <c r="T82" s="49">
        <f t="shared" si="22"/>
        <v>0.21415258200000001</v>
      </c>
      <c r="U82" t="s">
        <v>62</v>
      </c>
      <c r="V82" s="49" t="str">
        <f t="shared" si="23"/>
        <v>.</v>
      </c>
      <c r="W82" s="49" t="str">
        <f t="shared" si="24"/>
        <v>.</v>
      </c>
      <c r="X82" s="49" t="str">
        <f t="shared" si="25"/>
        <v>.</v>
      </c>
      <c r="Y82" s="49">
        <f t="shared" si="26"/>
        <v>1</v>
      </c>
      <c r="Z82" s="49">
        <f t="shared" si="27"/>
        <v>1.0012785607958312</v>
      </c>
      <c r="AA82" s="49">
        <f t="shared" si="28"/>
        <v>1</v>
      </c>
      <c r="AB82" s="49">
        <f t="shared" si="29"/>
        <v>1</v>
      </c>
      <c r="AC82" s="49">
        <f t="shared" si="30"/>
        <v>1</v>
      </c>
      <c r="AE82" s="49"/>
      <c r="AF82" s="49" t="s">
        <v>39</v>
      </c>
      <c r="AG82" s="49">
        <v>1</v>
      </c>
      <c r="AH82" s="49">
        <v>1</v>
      </c>
      <c r="AI82" s="49"/>
      <c r="AJ82" s="49"/>
      <c r="AK82" s="49"/>
    </row>
    <row r="83" spans="1:37">
      <c r="A83" t="s">
        <v>115</v>
      </c>
      <c r="B83" s="49" t="s">
        <v>266</v>
      </c>
      <c r="C83" s="49">
        <v>0.30740480999999997</v>
      </c>
      <c r="D83" s="49">
        <v>0.29283037000000001</v>
      </c>
      <c r="E83" s="49">
        <v>0.31000394999999997</v>
      </c>
      <c r="F83" s="49">
        <v>0.30412358</v>
      </c>
      <c r="G83" s="49">
        <v>0.29356602999999998</v>
      </c>
      <c r="H83" s="49">
        <v>0.26758398</v>
      </c>
      <c r="I83" s="49">
        <v>0.24029427</v>
      </c>
      <c r="J83" s="49">
        <f t="shared" si="21"/>
        <v>0.28797242714285709</v>
      </c>
      <c r="K83" t="s">
        <v>115</v>
      </c>
      <c r="L83" s="49" t="s">
        <v>266</v>
      </c>
      <c r="M83" s="49">
        <v>0.30600159999999998</v>
      </c>
      <c r="N83" s="49">
        <v>0.29114578000000002</v>
      </c>
      <c r="O83" s="49">
        <v>0.30934827999999998</v>
      </c>
      <c r="P83" s="49">
        <v>0.30377261999999999</v>
      </c>
      <c r="Q83" s="49">
        <v>0.29093514999999998</v>
      </c>
      <c r="R83" s="49">
        <v>0.26633423000000001</v>
      </c>
      <c r="S83" s="49">
        <v>0.23912605000000001</v>
      </c>
      <c r="T83" s="49">
        <f t="shared" si="22"/>
        <v>0.28666624428571424</v>
      </c>
      <c r="U83" t="s">
        <v>115</v>
      </c>
      <c r="V83" s="49" t="str">
        <f t="shared" si="23"/>
        <v>.</v>
      </c>
      <c r="W83" s="49">
        <f t="shared" si="24"/>
        <v>1.0045856296176228</v>
      </c>
      <c r="X83" s="49">
        <f t="shared" si="25"/>
        <v>1.0057860704695771</v>
      </c>
      <c r="Y83" s="49">
        <f t="shared" si="26"/>
        <v>1.002119520431793</v>
      </c>
      <c r="Z83" s="49">
        <f t="shared" si="27"/>
        <v>1.0011553378313029</v>
      </c>
      <c r="AA83" s="49">
        <f t="shared" si="28"/>
        <v>1.0090428399593518</v>
      </c>
      <c r="AB83" s="49">
        <f t="shared" si="29"/>
        <v>1.0046924122370602</v>
      </c>
      <c r="AC83" s="49">
        <f t="shared" si="30"/>
        <v>1.0048853732163434</v>
      </c>
      <c r="AE83" s="49"/>
      <c r="AF83" s="49" t="s">
        <v>160</v>
      </c>
      <c r="AG83" s="49">
        <v>1</v>
      </c>
      <c r="AH83" s="49">
        <v>1</v>
      </c>
      <c r="AI83" s="49"/>
      <c r="AJ83" s="49"/>
      <c r="AK83" s="49"/>
    </row>
    <row r="84" spans="1:37">
      <c r="A84" t="s">
        <v>262</v>
      </c>
      <c r="B84" s="49" t="s">
        <v>266</v>
      </c>
      <c r="C84" s="49">
        <v>0.39445413000000001</v>
      </c>
      <c r="D84" s="49">
        <v>0.39103116999999998</v>
      </c>
      <c r="E84" s="49">
        <v>0.38949878999999998</v>
      </c>
      <c r="F84" s="49">
        <v>0.38020337999999998</v>
      </c>
      <c r="G84" s="49">
        <v>0.39055369000000001</v>
      </c>
      <c r="H84" s="49">
        <v>0.38636435000000002</v>
      </c>
      <c r="I84" s="49">
        <v>0.4026303</v>
      </c>
      <c r="J84" s="49">
        <f t="shared" si="21"/>
        <v>0.3906765442857143</v>
      </c>
      <c r="K84" t="s">
        <v>262</v>
      </c>
      <c r="L84" s="49" t="s">
        <v>266</v>
      </c>
      <c r="M84" s="49">
        <v>0.39445413000000001</v>
      </c>
      <c r="N84" s="49">
        <v>0.37899961999999998</v>
      </c>
      <c r="O84" s="49">
        <v>0.37603170000000002</v>
      </c>
      <c r="P84" s="49">
        <v>0.37048843999999997</v>
      </c>
      <c r="Q84" s="49">
        <v>0.37465956</v>
      </c>
      <c r="R84" s="49">
        <v>0.37413999999999997</v>
      </c>
      <c r="S84" s="49">
        <v>0.39415491000000002</v>
      </c>
      <c r="T84" s="49">
        <f t="shared" si="22"/>
        <v>0.38041833714285717</v>
      </c>
      <c r="U84" t="s">
        <v>262</v>
      </c>
      <c r="V84" s="49" t="str">
        <f t="shared" si="23"/>
        <v>.</v>
      </c>
      <c r="W84" s="49">
        <f t="shared" si="24"/>
        <v>1</v>
      </c>
      <c r="X84" s="49">
        <f t="shared" si="25"/>
        <v>1.0317455463411811</v>
      </c>
      <c r="Y84" s="49">
        <f t="shared" si="26"/>
        <v>1.0358137093229107</v>
      </c>
      <c r="Z84" s="49">
        <f t="shared" si="27"/>
        <v>1.026221978747839</v>
      </c>
      <c r="AA84" s="49">
        <f t="shared" si="28"/>
        <v>1.0424228598357399</v>
      </c>
      <c r="AB84" s="49">
        <f t="shared" si="29"/>
        <v>1.0326731971989096</v>
      </c>
      <c r="AC84" s="49">
        <f t="shared" si="30"/>
        <v>1.021502687864525</v>
      </c>
      <c r="AE84" s="49"/>
      <c r="AF84" s="49" t="s">
        <v>46</v>
      </c>
      <c r="AG84" s="49"/>
      <c r="AH84" s="49">
        <v>1</v>
      </c>
      <c r="AI84" s="49"/>
      <c r="AJ84" s="49"/>
      <c r="AK84" s="49"/>
    </row>
    <row r="85" spans="1:37" ht="15" thickBot="1">
      <c r="A85" t="s">
        <v>49</v>
      </c>
      <c r="B85" s="49" t="s">
        <v>266</v>
      </c>
      <c r="C85" s="49">
        <v>0.14010854</v>
      </c>
      <c r="D85" s="49">
        <v>0.12569126999999999</v>
      </c>
      <c r="E85" s="49">
        <v>0.13026851</v>
      </c>
      <c r="F85" s="49">
        <v>0.11199213</v>
      </c>
      <c r="G85" s="49">
        <v>0.10211025999999999</v>
      </c>
      <c r="H85" s="49">
        <v>9.9829130000000002E-2</v>
      </c>
      <c r="I85" s="49">
        <v>0.11453571999999999</v>
      </c>
      <c r="J85" s="49">
        <f t="shared" si="21"/>
        <v>0.11779079428571429</v>
      </c>
      <c r="K85" t="s">
        <v>49</v>
      </c>
      <c r="L85" s="49" t="s">
        <v>266</v>
      </c>
      <c r="M85" s="49">
        <v>0.13039786</v>
      </c>
      <c r="N85" s="49">
        <v>0.11852656</v>
      </c>
      <c r="O85" s="49">
        <v>0.11922059</v>
      </c>
      <c r="P85" s="49">
        <v>0.10464884000000001</v>
      </c>
      <c r="Q85" s="49">
        <v>9.338863E-2</v>
      </c>
      <c r="R85" s="49">
        <v>9.9829130000000002E-2</v>
      </c>
      <c r="S85" s="49">
        <v>0.11453571999999999</v>
      </c>
      <c r="T85" s="49">
        <f t="shared" si="22"/>
        <v>0.11150676142857144</v>
      </c>
      <c r="U85" t="s">
        <v>49</v>
      </c>
      <c r="V85" s="49" t="str">
        <f t="shared" si="23"/>
        <v>.</v>
      </c>
      <c r="W85" s="49">
        <f t="shared" si="24"/>
        <v>1.0744696270322227</v>
      </c>
      <c r="X85" s="49">
        <f t="shared" si="25"/>
        <v>1.0604481392187539</v>
      </c>
      <c r="Y85" s="49">
        <f t="shared" si="26"/>
        <v>1.0926678856395526</v>
      </c>
      <c r="Z85" s="49">
        <f t="shared" si="27"/>
        <v>1.0701707730348466</v>
      </c>
      <c r="AA85" s="49">
        <f t="shared" si="28"/>
        <v>1.0933907050569218</v>
      </c>
      <c r="AB85" s="49">
        <f t="shared" si="29"/>
        <v>1</v>
      </c>
      <c r="AC85" s="49">
        <f t="shared" si="30"/>
        <v>1</v>
      </c>
      <c r="AE85" s="49"/>
      <c r="AF85" s="49" t="s">
        <v>71</v>
      </c>
      <c r="AG85" s="49">
        <v>1</v>
      </c>
      <c r="AH85" s="49">
        <v>1</v>
      </c>
      <c r="AI85" s="49"/>
      <c r="AJ85" s="49"/>
      <c r="AK85" s="49"/>
    </row>
    <row r="86" spans="1:37" ht="15" thickBot="1">
      <c r="A86" t="s">
        <v>11</v>
      </c>
      <c r="B86" s="49">
        <v>0.15163926</v>
      </c>
      <c r="C86" s="49">
        <v>0.13488613999999999</v>
      </c>
      <c r="D86" s="49">
        <v>0.12153629000000001</v>
      </c>
      <c r="E86" s="49">
        <v>0.11242322</v>
      </c>
      <c r="F86" s="49">
        <v>7.411711E-2</v>
      </c>
      <c r="G86" s="49">
        <v>0.10001955</v>
      </c>
      <c r="H86" s="49">
        <v>8.1398470000000001E-2</v>
      </c>
      <c r="I86" s="49">
        <v>9.1693739999999996E-2</v>
      </c>
      <c r="J86" s="49">
        <f t="shared" si="21"/>
        <v>0.10846422249999998</v>
      </c>
      <c r="K86" t="s">
        <v>11</v>
      </c>
      <c r="L86" s="49">
        <v>0.13996512</v>
      </c>
      <c r="M86" s="49">
        <v>0.11579929</v>
      </c>
      <c r="N86" s="49">
        <v>0.11317421</v>
      </c>
      <c r="O86" s="49">
        <v>8.8350860000000003E-2</v>
      </c>
      <c r="P86" s="49">
        <v>5.7548700000000001E-2</v>
      </c>
      <c r="Q86" s="49">
        <v>9.1491829999999996E-2</v>
      </c>
      <c r="R86" s="49">
        <v>6.9948010000000005E-2</v>
      </c>
      <c r="S86" s="49">
        <v>8.7300210000000003E-2</v>
      </c>
      <c r="T86" s="49">
        <f t="shared" si="22"/>
        <v>9.5447278750000003E-2</v>
      </c>
      <c r="U86" s="82" t="s">
        <v>11</v>
      </c>
      <c r="V86" s="81">
        <f t="shared" si="23"/>
        <v>1.0834074946672427</v>
      </c>
      <c r="W86" s="81">
        <f t="shared" si="24"/>
        <v>1.1648270036888826</v>
      </c>
      <c r="X86" s="81">
        <f t="shared" si="25"/>
        <v>1.0738867980611484</v>
      </c>
      <c r="Y86" s="81">
        <f t="shared" si="26"/>
        <v>1.2724632222029304</v>
      </c>
      <c r="Z86" s="81">
        <f t="shared" si="27"/>
        <v>1.2879024200372902</v>
      </c>
      <c r="AA86" s="81">
        <f t="shared" si="28"/>
        <v>1.0932074481404515</v>
      </c>
      <c r="AB86" s="81">
        <f t="shared" si="29"/>
        <v>1.1636995820181302</v>
      </c>
      <c r="AC86" s="80">
        <f t="shared" si="30"/>
        <v>1.0503266830629616</v>
      </c>
      <c r="AE86" s="49"/>
      <c r="AF86" s="49" t="s">
        <v>86</v>
      </c>
      <c r="AG86" s="49">
        <v>1</v>
      </c>
      <c r="AH86" s="49">
        <v>1</v>
      </c>
      <c r="AI86" s="49"/>
      <c r="AJ86" s="49"/>
      <c r="AK86" s="49"/>
    </row>
    <row r="87" spans="1:37">
      <c r="A87" t="s">
        <v>263</v>
      </c>
      <c r="B87" s="49">
        <v>0.25582894</v>
      </c>
      <c r="C87" s="49">
        <v>0.2680111</v>
      </c>
      <c r="D87" s="49">
        <v>0.27534226000000001</v>
      </c>
      <c r="E87" s="49">
        <v>0.26458002000000003</v>
      </c>
      <c r="F87" s="50">
        <v>0.24164699000000001</v>
      </c>
      <c r="G87" s="50">
        <v>0.29153248999999998</v>
      </c>
      <c r="H87" s="49">
        <v>0.26955825999999999</v>
      </c>
      <c r="I87" s="49">
        <v>0.26690024000000001</v>
      </c>
      <c r="J87" s="49">
        <f t="shared" si="21"/>
        <v>0.26667503749999999</v>
      </c>
      <c r="K87" t="s">
        <v>263</v>
      </c>
      <c r="L87" s="49">
        <v>0.25163819999999998</v>
      </c>
      <c r="M87" s="49">
        <v>0.26492947999999999</v>
      </c>
      <c r="N87" s="49">
        <v>0.27103286999999998</v>
      </c>
      <c r="O87" s="49">
        <v>0.25163078</v>
      </c>
      <c r="P87" s="50">
        <v>0.23313185</v>
      </c>
      <c r="Q87" s="50">
        <v>0.29153248999999998</v>
      </c>
      <c r="R87" s="49">
        <v>0.26830651</v>
      </c>
      <c r="S87" s="49">
        <v>0.26690024000000001</v>
      </c>
      <c r="T87" s="49">
        <f t="shared" si="22"/>
        <v>0.26238780249999999</v>
      </c>
      <c r="U87" t="s">
        <v>263</v>
      </c>
      <c r="V87" s="49">
        <f t="shared" si="23"/>
        <v>1.0166538307776802</v>
      </c>
      <c r="W87" s="49">
        <f t="shared" si="24"/>
        <v>1.0116318501059225</v>
      </c>
      <c r="X87" s="49">
        <f t="shared" si="25"/>
        <v>1.0158998795976297</v>
      </c>
      <c r="Y87" s="49">
        <f t="shared" si="26"/>
        <v>1.0514612719477323</v>
      </c>
      <c r="Z87" s="49">
        <f t="shared" si="27"/>
        <v>1.0365249964773153</v>
      </c>
      <c r="AA87" s="49">
        <f t="shared" si="28"/>
        <v>1</v>
      </c>
      <c r="AB87" s="49">
        <f t="shared" si="29"/>
        <v>1.0046653731957529</v>
      </c>
      <c r="AC87" s="49">
        <f t="shared" si="30"/>
        <v>1</v>
      </c>
      <c r="AE87" s="49"/>
      <c r="AF87" s="49" t="s">
        <v>115</v>
      </c>
      <c r="AG87" s="49">
        <v>1.002119520431793</v>
      </c>
      <c r="AH87" s="49">
        <v>1.001283927025171</v>
      </c>
      <c r="AI87" s="49"/>
      <c r="AJ87" s="49"/>
      <c r="AK87" s="49"/>
    </row>
    <row r="88" spans="1:37">
      <c r="A88" t="s">
        <v>19</v>
      </c>
      <c r="B88" s="49">
        <v>0.63009879000000002</v>
      </c>
      <c r="C88" s="49">
        <v>0.58942609000000001</v>
      </c>
      <c r="D88" s="49">
        <v>0.59414230999999995</v>
      </c>
      <c r="E88" s="49">
        <v>0.61143654000000003</v>
      </c>
      <c r="F88" s="49">
        <v>0.59846452999999999</v>
      </c>
      <c r="G88" s="49">
        <v>0.58181676000000004</v>
      </c>
      <c r="H88" s="49">
        <v>0.57091888999999996</v>
      </c>
      <c r="I88" s="49">
        <v>0.60401824000000004</v>
      </c>
      <c r="J88" s="49">
        <f t="shared" si="21"/>
        <v>0.5975402687500001</v>
      </c>
      <c r="K88" t="s">
        <v>19</v>
      </c>
      <c r="L88" s="49">
        <v>0.62959434999999997</v>
      </c>
      <c r="M88" s="49">
        <v>0.58942609000000001</v>
      </c>
      <c r="N88" s="49">
        <v>0.59356533</v>
      </c>
      <c r="O88" s="49">
        <v>0.60834542000000003</v>
      </c>
      <c r="P88" s="49">
        <v>0.59617520999999996</v>
      </c>
      <c r="Q88" s="49">
        <v>0.57978280000000004</v>
      </c>
      <c r="R88" s="49">
        <v>0.56652986999999999</v>
      </c>
      <c r="S88" s="49">
        <v>0.59706882999999999</v>
      </c>
      <c r="T88" s="49">
        <f t="shared" si="22"/>
        <v>0.59506098750000014</v>
      </c>
      <c r="U88" t="s">
        <v>19</v>
      </c>
      <c r="V88" s="49">
        <f t="shared" si="23"/>
        <v>1.0008012143056875</v>
      </c>
      <c r="W88" s="49">
        <f t="shared" si="24"/>
        <v>1</v>
      </c>
      <c r="X88" s="49">
        <f t="shared" si="25"/>
        <v>1.0009720581220605</v>
      </c>
      <c r="Y88" s="49">
        <f t="shared" si="26"/>
        <v>1.0050811921950527</v>
      </c>
      <c r="Z88" s="49">
        <f t="shared" si="27"/>
        <v>1.0038400120662516</v>
      </c>
      <c r="AA88" s="49">
        <f t="shared" si="28"/>
        <v>1.0035081413246478</v>
      </c>
      <c r="AB88" s="49">
        <f t="shared" si="29"/>
        <v>1.0077471996313274</v>
      </c>
      <c r="AC88" s="49">
        <f t="shared" si="30"/>
        <v>1.0116392108427432</v>
      </c>
      <c r="AE88" s="49"/>
      <c r="AF88" s="49" t="s">
        <v>68</v>
      </c>
      <c r="AG88" s="49">
        <v>1.0210178933710403</v>
      </c>
      <c r="AH88" s="49">
        <v>1.0018178368533501</v>
      </c>
      <c r="AI88" s="49"/>
      <c r="AJ88" s="49"/>
      <c r="AK88" s="49"/>
    </row>
    <row r="89" spans="1:37">
      <c r="A89" t="s">
        <v>72</v>
      </c>
      <c r="B89" s="49">
        <v>0.37876544000000001</v>
      </c>
      <c r="C89" s="49">
        <v>0.40661965999999999</v>
      </c>
      <c r="D89" s="49">
        <v>0.40704203999999999</v>
      </c>
      <c r="E89" s="49">
        <v>0.38715213999999998</v>
      </c>
      <c r="F89" s="49">
        <v>0.39277347000000001</v>
      </c>
      <c r="G89" s="49">
        <v>0.40354848999999998</v>
      </c>
      <c r="H89" s="49">
        <v>0.40304029000000002</v>
      </c>
      <c r="I89" s="49">
        <v>0.40838446</v>
      </c>
      <c r="J89" s="49">
        <f t="shared" si="21"/>
        <v>0.39841574875000002</v>
      </c>
      <c r="K89" t="s">
        <v>72</v>
      </c>
      <c r="L89" s="49">
        <v>0.37029013</v>
      </c>
      <c r="M89" s="49">
        <v>0.39590325999999998</v>
      </c>
      <c r="N89" s="49">
        <v>0.39530094999999998</v>
      </c>
      <c r="O89" s="49">
        <v>0.37779091999999997</v>
      </c>
      <c r="P89" s="49">
        <v>0.38277098999999998</v>
      </c>
      <c r="Q89" s="49">
        <v>0.39526560999999999</v>
      </c>
      <c r="R89" s="49">
        <v>0.39534267000000001</v>
      </c>
      <c r="S89" s="49">
        <v>0.39870397000000002</v>
      </c>
      <c r="T89" s="49">
        <f t="shared" si="22"/>
        <v>0.38892106249999997</v>
      </c>
      <c r="U89" t="s">
        <v>72</v>
      </c>
      <c r="V89" s="49">
        <f t="shared" si="23"/>
        <v>1.022888295726381</v>
      </c>
      <c r="W89" s="49">
        <f t="shared" si="24"/>
        <v>1.0270682287385056</v>
      </c>
      <c r="X89" s="49">
        <f t="shared" si="25"/>
        <v>1.0297016488323643</v>
      </c>
      <c r="Y89" s="49">
        <f t="shared" si="26"/>
        <v>1.0247788379879537</v>
      </c>
      <c r="Z89" s="49">
        <f t="shared" si="27"/>
        <v>1.0261317609257694</v>
      </c>
      <c r="AA89" s="49">
        <f t="shared" si="28"/>
        <v>1.0209552255254384</v>
      </c>
      <c r="AB89" s="49">
        <f t="shared" si="29"/>
        <v>1.0194707543205495</v>
      </c>
      <c r="AC89" s="49">
        <f t="shared" si="30"/>
        <v>1.0242798936765038</v>
      </c>
      <c r="AE89" s="49"/>
      <c r="AF89" s="49" t="s">
        <v>147</v>
      </c>
      <c r="AG89" s="49">
        <v>1</v>
      </c>
      <c r="AH89" s="49">
        <v>1.0055987494022485</v>
      </c>
      <c r="AI89" s="49"/>
      <c r="AJ89" s="49"/>
      <c r="AK89" s="49"/>
    </row>
    <row r="90" spans="1:37">
      <c r="A90" t="s">
        <v>208</v>
      </c>
      <c r="B90" s="50">
        <v>1</v>
      </c>
      <c r="C90" s="49">
        <v>0.39064202999999997</v>
      </c>
      <c r="D90" s="49">
        <v>0.38808143</v>
      </c>
      <c r="E90" s="49">
        <v>0.38128463000000001</v>
      </c>
      <c r="F90" s="49">
        <v>0.37305381999999998</v>
      </c>
      <c r="G90" s="49">
        <v>0.37843407000000001</v>
      </c>
      <c r="H90" s="49">
        <v>0.37154067000000002</v>
      </c>
      <c r="I90" s="49" t="s">
        <v>266</v>
      </c>
      <c r="J90" s="49">
        <f t="shared" si="21"/>
        <v>0.46900523571428565</v>
      </c>
      <c r="K90" t="s">
        <v>208</v>
      </c>
      <c r="L90" s="50">
        <v>1</v>
      </c>
      <c r="M90" s="49">
        <v>0.39007922</v>
      </c>
      <c r="N90" s="49">
        <v>0.38808143</v>
      </c>
      <c r="O90" s="49">
        <v>0.38128463000000001</v>
      </c>
      <c r="P90" s="49">
        <v>0.37305381999999998</v>
      </c>
      <c r="Q90" s="49">
        <v>0.37843407000000001</v>
      </c>
      <c r="R90" s="49">
        <v>0.37154067000000002</v>
      </c>
      <c r="S90" s="49" t="s">
        <v>266</v>
      </c>
      <c r="T90" s="49">
        <f t="shared" si="22"/>
        <v>0.46892483428571424</v>
      </c>
      <c r="U90" t="s">
        <v>208</v>
      </c>
      <c r="V90" s="49">
        <f t="shared" si="23"/>
        <v>1</v>
      </c>
      <c r="W90" s="49">
        <f t="shared" si="24"/>
        <v>1.0014428094888006</v>
      </c>
      <c r="X90" s="49">
        <f t="shared" si="25"/>
        <v>1</v>
      </c>
      <c r="Y90" s="49">
        <f t="shared" si="26"/>
        <v>1</v>
      </c>
      <c r="Z90" s="49">
        <f t="shared" si="27"/>
        <v>1</v>
      </c>
      <c r="AA90" s="49">
        <f t="shared" si="28"/>
        <v>1</v>
      </c>
      <c r="AB90" s="49">
        <f t="shared" si="29"/>
        <v>1</v>
      </c>
      <c r="AC90" s="49" t="str">
        <f t="shared" si="30"/>
        <v>.</v>
      </c>
      <c r="AE90" s="49"/>
      <c r="AF90" s="49" t="s">
        <v>92</v>
      </c>
      <c r="AG90" s="49">
        <v>1.0132001966068112</v>
      </c>
      <c r="AH90" s="49">
        <v>1.0062725684751423</v>
      </c>
      <c r="AI90" s="49"/>
      <c r="AJ90" s="49"/>
      <c r="AK90" s="49"/>
    </row>
    <row r="91" spans="1:37">
      <c r="A91" t="s">
        <v>53</v>
      </c>
      <c r="B91" s="49">
        <v>0.19318683</v>
      </c>
      <c r="C91" s="49">
        <v>0.20457797999999999</v>
      </c>
      <c r="D91" s="49">
        <v>0.20826312999999999</v>
      </c>
      <c r="E91" s="49">
        <v>0.21170823</v>
      </c>
      <c r="F91" s="49">
        <v>0.19433081999999999</v>
      </c>
      <c r="G91" s="49">
        <v>0.18616701999999999</v>
      </c>
      <c r="H91" s="49">
        <v>0.19527467000000001</v>
      </c>
      <c r="I91" s="49">
        <v>0.21840571</v>
      </c>
      <c r="J91" s="49">
        <f t="shared" si="21"/>
        <v>0.20148929875000002</v>
      </c>
      <c r="K91" t="s">
        <v>53</v>
      </c>
      <c r="L91" s="49">
        <v>0.19167134999999999</v>
      </c>
      <c r="M91" s="49">
        <v>0.20135280999999999</v>
      </c>
      <c r="N91" s="49">
        <v>0.20557011</v>
      </c>
      <c r="O91" s="49">
        <v>0.20868550999999999</v>
      </c>
      <c r="P91" s="49">
        <v>0.19195112</v>
      </c>
      <c r="Q91" s="49">
        <v>0.18530321</v>
      </c>
      <c r="R91" s="49">
        <v>0.19322579000000001</v>
      </c>
      <c r="S91" s="49">
        <v>0.21534879000000001</v>
      </c>
      <c r="T91" s="49">
        <f t="shared" si="22"/>
        <v>0.19913858625</v>
      </c>
      <c r="U91" t="s">
        <v>53</v>
      </c>
      <c r="V91" s="49">
        <f t="shared" si="23"/>
        <v>1.0079066589764198</v>
      </c>
      <c r="W91" s="49">
        <f t="shared" si="24"/>
        <v>1.0160175067832429</v>
      </c>
      <c r="X91" s="49">
        <f t="shared" si="25"/>
        <v>1.0131002508098088</v>
      </c>
      <c r="Y91" s="49">
        <f t="shared" si="26"/>
        <v>1.014484570586621</v>
      </c>
      <c r="Z91" s="49">
        <f t="shared" si="27"/>
        <v>1.0123974270116267</v>
      </c>
      <c r="AA91" s="49">
        <f t="shared" si="28"/>
        <v>1.0046616030019124</v>
      </c>
      <c r="AB91" s="49">
        <f t="shared" si="29"/>
        <v>1.0106035534904527</v>
      </c>
      <c r="AC91" s="49">
        <f t="shared" si="30"/>
        <v>1.0141952039758384</v>
      </c>
      <c r="AE91" s="49"/>
      <c r="AF91" s="49" t="s">
        <v>232</v>
      </c>
      <c r="AG91" s="49">
        <v>1.0071282085720874</v>
      </c>
      <c r="AH91" s="49">
        <v>1.0063330541711857</v>
      </c>
      <c r="AI91" s="49"/>
      <c r="AJ91" s="49"/>
      <c r="AK91" s="49"/>
    </row>
    <row r="92" spans="1:37">
      <c r="A92" t="s">
        <v>264</v>
      </c>
      <c r="B92" s="49" t="s">
        <v>266</v>
      </c>
      <c r="C92" s="49" t="s">
        <v>266</v>
      </c>
      <c r="D92" s="49" t="s">
        <v>266</v>
      </c>
      <c r="E92" s="49" t="s">
        <v>266</v>
      </c>
      <c r="F92" s="49" t="s">
        <v>266</v>
      </c>
      <c r="G92" s="49" t="s">
        <v>266</v>
      </c>
      <c r="H92" s="49">
        <v>0.32087543000000002</v>
      </c>
      <c r="I92" s="49">
        <v>0.29816038</v>
      </c>
      <c r="J92" s="49">
        <f t="shared" si="21"/>
        <v>0.30951790499999998</v>
      </c>
      <c r="K92" t="s">
        <v>264</v>
      </c>
      <c r="L92" s="49" t="s">
        <v>266</v>
      </c>
      <c r="M92" s="49" t="s">
        <v>266</v>
      </c>
      <c r="N92" s="49" t="s">
        <v>266</v>
      </c>
      <c r="O92" s="49" t="s">
        <v>266</v>
      </c>
      <c r="P92" s="49" t="s">
        <v>266</v>
      </c>
      <c r="Q92" s="49" t="s">
        <v>266</v>
      </c>
      <c r="R92" s="49">
        <v>0.31812823000000001</v>
      </c>
      <c r="S92" s="49">
        <v>0.29565322999999999</v>
      </c>
      <c r="T92" s="49">
        <f t="shared" si="22"/>
        <v>0.30689073</v>
      </c>
      <c r="U92" t="s">
        <v>264</v>
      </c>
      <c r="V92" s="49" t="str">
        <f t="shared" si="23"/>
        <v>.</v>
      </c>
      <c r="W92" s="49" t="str">
        <f t="shared" si="24"/>
        <v>.</v>
      </c>
      <c r="X92" s="49" t="str">
        <f t="shared" si="25"/>
        <v>.</v>
      </c>
      <c r="Y92" s="49" t="str">
        <f t="shared" si="26"/>
        <v>.</v>
      </c>
      <c r="Z92" s="49" t="str">
        <f t="shared" si="27"/>
        <v>.</v>
      </c>
      <c r="AA92" s="49" t="str">
        <f t="shared" si="28"/>
        <v>.</v>
      </c>
      <c r="AB92" s="49">
        <f t="shared" si="29"/>
        <v>1.00863551153571</v>
      </c>
      <c r="AC92" s="49">
        <f t="shared" si="30"/>
        <v>1.0084800358852837</v>
      </c>
      <c r="AE92" s="49"/>
      <c r="AF92" s="49" t="s">
        <v>49</v>
      </c>
      <c r="AG92" s="49">
        <v>1.0926678856395526</v>
      </c>
      <c r="AH92" s="49">
        <v>1.0065686978281612</v>
      </c>
      <c r="AI92" s="49"/>
      <c r="AJ92" s="49"/>
      <c r="AK92" s="49"/>
    </row>
    <row r="93" spans="1:37">
      <c r="A93" t="s">
        <v>151</v>
      </c>
      <c r="B93" s="49" t="s">
        <v>266</v>
      </c>
      <c r="C93" s="49">
        <v>0.38705355000000002</v>
      </c>
      <c r="D93" s="49">
        <v>0.37880332999999999</v>
      </c>
      <c r="E93" s="49">
        <v>0.35534556</v>
      </c>
      <c r="F93" s="49">
        <v>0.36363173999999998</v>
      </c>
      <c r="G93" s="49">
        <v>0.38601637999999999</v>
      </c>
      <c r="H93" s="49">
        <v>0.40783527000000003</v>
      </c>
      <c r="I93" s="49">
        <v>0.37671005000000002</v>
      </c>
      <c r="J93" s="49">
        <f t="shared" si="21"/>
        <v>0.37934226857142861</v>
      </c>
      <c r="K93" t="s">
        <v>151</v>
      </c>
      <c r="L93" s="49" t="s">
        <v>266</v>
      </c>
      <c r="M93" s="49">
        <v>0.37512543999999998</v>
      </c>
      <c r="N93" s="49">
        <v>0.35692320999999999</v>
      </c>
      <c r="O93" s="49">
        <v>0.34492128999999999</v>
      </c>
      <c r="P93" s="49">
        <v>0.35606603999999997</v>
      </c>
      <c r="Q93" s="49">
        <v>0.37287199999999998</v>
      </c>
      <c r="R93" s="49">
        <v>0.39422218999999997</v>
      </c>
      <c r="S93" s="49">
        <v>0.36881079</v>
      </c>
      <c r="T93" s="49">
        <f t="shared" si="22"/>
        <v>0.36699156571428565</v>
      </c>
      <c r="U93" t="s">
        <v>151</v>
      </c>
      <c r="V93" s="49" t="str">
        <f t="shared" si="23"/>
        <v>.</v>
      </c>
      <c r="W93" s="49">
        <f t="shared" si="24"/>
        <v>1.0317976568051477</v>
      </c>
      <c r="X93" s="49">
        <f t="shared" si="25"/>
        <v>1.0613020374886799</v>
      </c>
      <c r="Y93" s="49">
        <f t="shared" si="26"/>
        <v>1.0302221703971941</v>
      </c>
      <c r="Z93" s="49">
        <f t="shared" si="27"/>
        <v>1.0212480246641886</v>
      </c>
      <c r="AA93" s="49">
        <f t="shared" si="28"/>
        <v>1.0352517217704735</v>
      </c>
      <c r="AB93" s="49">
        <f t="shared" si="29"/>
        <v>1.0345314909848176</v>
      </c>
      <c r="AC93" s="49">
        <f t="shared" si="30"/>
        <v>1.0214181911543314</v>
      </c>
      <c r="AE93" s="49"/>
      <c r="AF93" s="49" t="s">
        <v>19</v>
      </c>
      <c r="AG93" s="49">
        <v>1.0050811921950527</v>
      </c>
      <c r="AH93" s="49">
        <v>1.0073750542382205</v>
      </c>
      <c r="AI93" s="49"/>
      <c r="AJ93" s="49"/>
      <c r="AK93" s="49"/>
    </row>
    <row r="94" spans="1:37">
      <c r="A94" t="s">
        <v>39</v>
      </c>
      <c r="B94" s="49">
        <v>0.3960419</v>
      </c>
      <c r="C94" s="49">
        <v>0.40739365999999999</v>
      </c>
      <c r="D94" s="49">
        <v>0.39418618</v>
      </c>
      <c r="E94" s="49">
        <v>0.43255487999999997</v>
      </c>
      <c r="F94" s="49">
        <v>0.41653876000000001</v>
      </c>
      <c r="G94" s="49">
        <v>0.42262175000000002</v>
      </c>
      <c r="H94" s="49">
        <v>0.40599244000000001</v>
      </c>
      <c r="I94" s="49" t="s">
        <v>266</v>
      </c>
      <c r="J94" s="49">
        <f t="shared" si="21"/>
        <v>0.41076136714285705</v>
      </c>
      <c r="K94" t="s">
        <v>39</v>
      </c>
      <c r="L94" s="49">
        <v>0.3960419</v>
      </c>
      <c r="M94" s="49">
        <v>0.40739365999999999</v>
      </c>
      <c r="N94" s="49">
        <v>0.39418618</v>
      </c>
      <c r="O94" s="49">
        <v>0.43255487999999997</v>
      </c>
      <c r="P94" s="49">
        <v>0.41653876000000001</v>
      </c>
      <c r="Q94" s="49">
        <v>0.42262175000000002</v>
      </c>
      <c r="R94" s="49">
        <v>0.40599244000000001</v>
      </c>
      <c r="S94" s="49" t="s">
        <v>266</v>
      </c>
      <c r="T94" s="49">
        <f t="shared" si="22"/>
        <v>0.41076136714285705</v>
      </c>
      <c r="U94" t="s">
        <v>39</v>
      </c>
      <c r="V94" s="49">
        <f t="shared" si="23"/>
        <v>1</v>
      </c>
      <c r="W94" s="49">
        <f t="shared" si="24"/>
        <v>1</v>
      </c>
      <c r="X94" s="49">
        <f t="shared" si="25"/>
        <v>1</v>
      </c>
      <c r="Y94" s="49">
        <f t="shared" si="26"/>
        <v>1</v>
      </c>
      <c r="Z94" s="49">
        <f t="shared" si="27"/>
        <v>1</v>
      </c>
      <c r="AA94" s="49">
        <f t="shared" si="28"/>
        <v>1</v>
      </c>
      <c r="AB94" s="49">
        <f t="shared" si="29"/>
        <v>1</v>
      </c>
      <c r="AC94" s="49" t="str">
        <f t="shared" si="30"/>
        <v>.</v>
      </c>
      <c r="AE94" s="49"/>
      <c r="AF94" s="49" t="s">
        <v>72</v>
      </c>
      <c r="AG94" s="49">
        <v>1.0247788379879537</v>
      </c>
      <c r="AH94" s="49">
        <v>1.008162941980471</v>
      </c>
      <c r="AI94" s="49"/>
      <c r="AJ94" s="49"/>
      <c r="AK94" s="49"/>
    </row>
    <row r="95" spans="1:37">
      <c r="A95" t="s">
        <v>36</v>
      </c>
      <c r="B95" s="49">
        <v>0.31244875999999999</v>
      </c>
      <c r="C95" s="49">
        <v>0.32407140000000001</v>
      </c>
      <c r="D95" s="49">
        <v>0.32149166000000001</v>
      </c>
      <c r="E95" s="49">
        <v>0.27728522</v>
      </c>
      <c r="F95" s="49">
        <v>0.30809723</v>
      </c>
      <c r="G95" s="49">
        <v>0.30669115000000002</v>
      </c>
      <c r="H95" s="49">
        <v>0.27664539999999999</v>
      </c>
      <c r="I95" s="49">
        <v>0.25276865999999998</v>
      </c>
      <c r="J95" s="49">
        <f t="shared" si="21"/>
        <v>0.29743743500000003</v>
      </c>
      <c r="K95" t="s">
        <v>36</v>
      </c>
      <c r="L95" s="49">
        <v>0.31244875999999999</v>
      </c>
      <c r="M95" s="49">
        <v>0.32407140000000001</v>
      </c>
      <c r="N95" s="49">
        <v>0.32149166000000001</v>
      </c>
      <c r="O95" s="49">
        <v>0.27728522</v>
      </c>
      <c r="P95" s="49">
        <v>0.30809723</v>
      </c>
      <c r="Q95" s="49">
        <v>0.30669115000000002</v>
      </c>
      <c r="R95" s="49">
        <v>0.27664539999999999</v>
      </c>
      <c r="S95" s="49">
        <v>0.25276865999999998</v>
      </c>
      <c r="T95" s="49">
        <f t="shared" si="22"/>
        <v>0.29743743500000003</v>
      </c>
      <c r="U95" t="s">
        <v>36</v>
      </c>
      <c r="V95" s="49">
        <f t="shared" si="23"/>
        <v>1</v>
      </c>
      <c r="W95" s="49">
        <f t="shared" si="24"/>
        <v>1</v>
      </c>
      <c r="X95" s="49">
        <f t="shared" si="25"/>
        <v>1</v>
      </c>
      <c r="Y95" s="49">
        <f t="shared" si="26"/>
        <v>1</v>
      </c>
      <c r="Z95" s="49">
        <f t="shared" si="27"/>
        <v>1</v>
      </c>
      <c r="AA95" s="49">
        <f t="shared" si="28"/>
        <v>1</v>
      </c>
      <c r="AB95" s="49">
        <f t="shared" si="29"/>
        <v>1</v>
      </c>
      <c r="AC95" s="49">
        <f t="shared" si="30"/>
        <v>1</v>
      </c>
      <c r="AE95" s="49"/>
      <c r="AF95" s="49" t="s">
        <v>57</v>
      </c>
      <c r="AG95" s="49">
        <v>1.0187927404934842</v>
      </c>
      <c r="AH95" s="49">
        <v>1.0088917517558553</v>
      </c>
      <c r="AI95" s="49"/>
      <c r="AJ95" s="49"/>
      <c r="AK95" s="49"/>
    </row>
    <row r="96" spans="1:37">
      <c r="A96" t="s">
        <v>26</v>
      </c>
      <c r="B96" s="49">
        <v>0.46286804999999998</v>
      </c>
      <c r="C96" s="49">
        <v>0.42855325999999999</v>
      </c>
      <c r="D96" s="49">
        <v>0.44288886</v>
      </c>
      <c r="E96" s="49">
        <v>0.43894101000000002</v>
      </c>
      <c r="F96" s="49">
        <v>0.42938433999999998</v>
      </c>
      <c r="G96" s="49">
        <v>0.43274979000000002</v>
      </c>
      <c r="H96" s="49">
        <v>0.44904176000000001</v>
      </c>
      <c r="I96" s="49">
        <v>0.45184974999999999</v>
      </c>
      <c r="J96" s="49">
        <f t="shared" si="21"/>
        <v>0.44203460249999998</v>
      </c>
      <c r="K96" t="s">
        <v>26</v>
      </c>
      <c r="L96" s="49">
        <v>0.43996644000000001</v>
      </c>
      <c r="M96" s="49">
        <v>0.40850201000000003</v>
      </c>
      <c r="N96" s="49">
        <v>0.41900535999999999</v>
      </c>
      <c r="O96" s="49">
        <v>0.41400942000000002</v>
      </c>
      <c r="P96" s="49">
        <v>0.40560147000000002</v>
      </c>
      <c r="Q96" s="49">
        <v>0.40869745000000002</v>
      </c>
      <c r="R96" s="49">
        <v>0.42559761000000002</v>
      </c>
      <c r="S96" s="49">
        <v>0.41686922999999998</v>
      </c>
      <c r="T96" s="49">
        <f t="shared" si="22"/>
        <v>0.41728112375000004</v>
      </c>
      <c r="U96" t="s">
        <v>26</v>
      </c>
      <c r="V96" s="49">
        <f t="shared" si="23"/>
        <v>1.052053083867033</v>
      </c>
      <c r="W96" s="49">
        <f t="shared" si="24"/>
        <v>1.0490848258004899</v>
      </c>
      <c r="X96" s="49">
        <f t="shared" si="25"/>
        <v>1.0570004641468072</v>
      </c>
      <c r="Y96" s="49">
        <f t="shared" si="26"/>
        <v>1.0602198616640173</v>
      </c>
      <c r="Z96" s="49">
        <f t="shared" si="27"/>
        <v>1.058636054746054</v>
      </c>
      <c r="AA96" s="49">
        <f t="shared" si="28"/>
        <v>1.0588512113300439</v>
      </c>
      <c r="AB96" s="49">
        <f t="shared" si="29"/>
        <v>1.0550852482465773</v>
      </c>
      <c r="AC96" s="49">
        <f t="shared" si="30"/>
        <v>1.0839124537927638</v>
      </c>
      <c r="AE96" s="49"/>
      <c r="AF96" s="49" t="s">
        <v>183</v>
      </c>
      <c r="AG96" s="49">
        <v>1.0080978146551725</v>
      </c>
      <c r="AH96" s="49">
        <v>1.0102960783802677</v>
      </c>
      <c r="AI96" s="49"/>
      <c r="AJ96" s="49"/>
      <c r="AK96" s="49"/>
    </row>
    <row r="97" spans="1:37">
      <c r="A97" t="s">
        <v>92</v>
      </c>
      <c r="B97" s="49" t="s">
        <v>266</v>
      </c>
      <c r="C97" s="50">
        <v>0.49310101000000001</v>
      </c>
      <c r="D97" s="50">
        <v>0.41573555000000001</v>
      </c>
      <c r="E97" s="50">
        <v>0.36024563999999998</v>
      </c>
      <c r="F97" s="49">
        <v>0.38257535999999998</v>
      </c>
      <c r="G97" s="49">
        <v>0.37687077000000002</v>
      </c>
      <c r="H97" s="49">
        <v>0.36756350999999998</v>
      </c>
      <c r="I97" s="49">
        <v>0.39472290999999998</v>
      </c>
      <c r="J97" s="49">
        <f t="shared" si="21"/>
        <v>0.39868782142857145</v>
      </c>
      <c r="K97" t="s">
        <v>92</v>
      </c>
      <c r="L97" s="49" t="s">
        <v>266</v>
      </c>
      <c r="M97" s="50">
        <v>0.49007717000000001</v>
      </c>
      <c r="N97" s="50">
        <v>0.41177671999999998</v>
      </c>
      <c r="O97" s="50">
        <v>0.35555228</v>
      </c>
      <c r="P97" s="49">
        <v>0.38004126999999999</v>
      </c>
      <c r="Q97" s="49">
        <v>0.37165693</v>
      </c>
      <c r="R97" s="49">
        <v>0.35788231999999998</v>
      </c>
      <c r="S97" s="49">
        <v>0.39263209999999998</v>
      </c>
      <c r="T97" s="49">
        <f t="shared" si="22"/>
        <v>0.39423125571428569</v>
      </c>
      <c r="U97" t="s">
        <v>92</v>
      </c>
      <c r="V97" s="49" t="str">
        <f t="shared" si="23"/>
        <v>.</v>
      </c>
      <c r="W97" s="49">
        <f t="shared" si="24"/>
        <v>1.0061701303082533</v>
      </c>
      <c r="X97" s="49">
        <f t="shared" si="25"/>
        <v>1.0096140209189097</v>
      </c>
      <c r="Y97" s="49">
        <f t="shared" si="26"/>
        <v>1.0132001966068112</v>
      </c>
      <c r="Z97" s="49">
        <f t="shared" si="27"/>
        <v>1.0066679337220401</v>
      </c>
      <c r="AA97" s="49">
        <f t="shared" si="28"/>
        <v>1.0140286365708289</v>
      </c>
      <c r="AB97" s="49">
        <f t="shared" si="29"/>
        <v>1.0270513223452893</v>
      </c>
      <c r="AC97" s="49">
        <f t="shared" si="30"/>
        <v>1.0053251122361111</v>
      </c>
      <c r="AE97" s="49"/>
      <c r="AF97" s="49" t="s">
        <v>262</v>
      </c>
      <c r="AG97" s="49">
        <v>1.0358137093229107</v>
      </c>
      <c r="AH97" s="49">
        <v>1.0107344001378842</v>
      </c>
      <c r="AI97" s="49"/>
      <c r="AJ97" s="49"/>
      <c r="AK97" s="49"/>
    </row>
    <row r="98" spans="1:37">
      <c r="A98" t="s">
        <v>150</v>
      </c>
      <c r="B98" s="49">
        <v>0.14321262000000001</v>
      </c>
      <c r="C98" s="49">
        <v>0.1240021</v>
      </c>
      <c r="D98" s="49">
        <v>0.11663928</v>
      </c>
      <c r="E98" s="49">
        <v>0.1028271</v>
      </c>
      <c r="F98" s="49">
        <v>0.11878774</v>
      </c>
      <c r="G98" s="49">
        <v>0.13174621</v>
      </c>
      <c r="H98" s="49">
        <v>0.14913107</v>
      </c>
      <c r="I98" s="49">
        <v>0.13200524999999999</v>
      </c>
      <c r="J98" s="49">
        <f t="shared" si="21"/>
        <v>0.12729392125</v>
      </c>
      <c r="K98" t="s">
        <v>150</v>
      </c>
      <c r="L98" s="49">
        <v>0.14237558</v>
      </c>
      <c r="M98" s="49">
        <v>0.12108811</v>
      </c>
      <c r="N98" s="49">
        <v>0.11556037</v>
      </c>
      <c r="O98" s="49">
        <v>0.10030525999999999</v>
      </c>
      <c r="P98" s="49">
        <v>0.11385343000000001</v>
      </c>
      <c r="Q98" s="49">
        <v>0.12599613000000001</v>
      </c>
      <c r="R98" s="49">
        <v>0.14569839000000001</v>
      </c>
      <c r="S98" s="49">
        <v>0.13051326999999999</v>
      </c>
      <c r="T98" s="49">
        <f t="shared" si="22"/>
        <v>0.12442381750000001</v>
      </c>
      <c r="U98" t="s">
        <v>150</v>
      </c>
      <c r="V98" s="49">
        <f t="shared" si="23"/>
        <v>1.0058790980869052</v>
      </c>
      <c r="W98" s="49">
        <f t="shared" si="24"/>
        <v>1.0240650382601562</v>
      </c>
      <c r="X98" s="49">
        <f t="shared" si="25"/>
        <v>1.0093363321699298</v>
      </c>
      <c r="Y98" s="49">
        <f t="shared" si="26"/>
        <v>1.0251416525913</v>
      </c>
      <c r="Z98" s="49">
        <f t="shared" si="27"/>
        <v>1.0433391422638738</v>
      </c>
      <c r="AA98" s="49">
        <f t="shared" si="28"/>
        <v>1.0456369572621</v>
      </c>
      <c r="AB98" s="49">
        <f t="shared" si="29"/>
        <v>1.0235601779813763</v>
      </c>
      <c r="AC98" s="49">
        <f t="shared" si="30"/>
        <v>1.011431634499695</v>
      </c>
      <c r="AE98" s="49"/>
      <c r="AF98" s="49" t="s">
        <v>151</v>
      </c>
      <c r="AG98" s="49">
        <v>1.0302221703971941</v>
      </c>
      <c r="AH98" s="49">
        <v>1.010792409830245</v>
      </c>
      <c r="AI98" s="49"/>
      <c r="AJ98" s="49"/>
      <c r="AK98" s="49"/>
    </row>
    <row r="99" spans="1:37">
      <c r="A99" t="s">
        <v>96</v>
      </c>
      <c r="B99" s="49" t="s">
        <v>266</v>
      </c>
      <c r="C99" s="50">
        <v>0.30892275000000002</v>
      </c>
      <c r="D99" s="50">
        <v>0.26454466999999998</v>
      </c>
      <c r="E99" s="49">
        <v>0.24039679999999999</v>
      </c>
      <c r="F99" s="49">
        <v>0.24831138999999999</v>
      </c>
      <c r="G99" s="49">
        <v>0.27208641</v>
      </c>
      <c r="H99" s="49">
        <v>0.29376131999999999</v>
      </c>
      <c r="I99" s="49">
        <v>0.27756360000000002</v>
      </c>
      <c r="J99" s="49">
        <f t="shared" si="21"/>
        <v>0.2722267057142857</v>
      </c>
      <c r="K99" t="s">
        <v>96</v>
      </c>
      <c r="L99" s="49" t="s">
        <v>266</v>
      </c>
      <c r="M99" s="50">
        <v>0.30279437999999997</v>
      </c>
      <c r="N99" s="50">
        <v>0.25419162000000001</v>
      </c>
      <c r="O99" s="49">
        <v>0.22898914000000001</v>
      </c>
      <c r="P99" s="49">
        <v>0.23605493</v>
      </c>
      <c r="Q99" s="49">
        <v>0.26080508000000002</v>
      </c>
      <c r="R99" s="49">
        <v>0.27568910000000002</v>
      </c>
      <c r="S99" s="49">
        <v>0.26626460000000002</v>
      </c>
      <c r="T99" s="49">
        <f t="shared" si="22"/>
        <v>0.26068412142857145</v>
      </c>
      <c r="U99" t="s">
        <v>96</v>
      </c>
      <c r="V99" s="49" t="str">
        <f t="shared" si="23"/>
        <v>.</v>
      </c>
      <c r="W99" s="49">
        <f t="shared" si="24"/>
        <v>1.0202393782870081</v>
      </c>
      <c r="X99" s="49">
        <f t="shared" si="25"/>
        <v>1.0407293127916648</v>
      </c>
      <c r="Y99" s="49">
        <f t="shared" si="26"/>
        <v>1.0498174716931989</v>
      </c>
      <c r="Z99" s="49">
        <f t="shared" si="27"/>
        <v>1.0519220674611625</v>
      </c>
      <c r="AA99" s="49">
        <f t="shared" si="28"/>
        <v>1.0432557908764659</v>
      </c>
      <c r="AB99" s="49">
        <f t="shared" si="29"/>
        <v>1.0655528999877035</v>
      </c>
      <c r="AC99" s="49">
        <f t="shared" si="30"/>
        <v>1.0424352317206267</v>
      </c>
      <c r="AE99" s="49"/>
      <c r="AF99" s="49" t="s">
        <v>42</v>
      </c>
      <c r="AG99" s="49">
        <v>1.0281719388828756</v>
      </c>
      <c r="AH99" s="49">
        <v>1.0148982331687744</v>
      </c>
      <c r="AI99" s="49"/>
      <c r="AJ99" s="49"/>
      <c r="AK99" s="49"/>
    </row>
    <row r="100" spans="1:37">
      <c r="A100" t="s">
        <v>68</v>
      </c>
      <c r="B100" s="49" t="s">
        <v>266</v>
      </c>
      <c r="C100" s="49" t="s">
        <v>266</v>
      </c>
      <c r="D100" s="49" t="s">
        <v>266</v>
      </c>
      <c r="E100" s="49">
        <v>0.33565416999999997</v>
      </c>
      <c r="F100" s="49">
        <v>0.29850663</v>
      </c>
      <c r="G100" s="49">
        <v>0.31998510000000002</v>
      </c>
      <c r="H100" s="49">
        <v>0.31615121000000002</v>
      </c>
      <c r="I100" s="49">
        <v>0.29243858</v>
      </c>
      <c r="J100" s="49">
        <f t="shared" si="21"/>
        <v>0.312547138</v>
      </c>
      <c r="K100" t="s">
        <v>68</v>
      </c>
      <c r="L100" s="49" t="s">
        <v>266</v>
      </c>
      <c r="M100" s="49" t="s">
        <v>266</v>
      </c>
      <c r="N100" s="49" t="s">
        <v>266</v>
      </c>
      <c r="O100" s="49">
        <v>0.32874465000000003</v>
      </c>
      <c r="P100" s="49">
        <v>0.29850663</v>
      </c>
      <c r="Q100" s="49">
        <v>0.31998510000000002</v>
      </c>
      <c r="R100" s="49">
        <v>0.31615121000000002</v>
      </c>
      <c r="S100" s="49">
        <v>0.29243858</v>
      </c>
      <c r="T100" s="49">
        <f t="shared" si="22"/>
        <v>0.31116523400000007</v>
      </c>
      <c r="U100" t="s">
        <v>68</v>
      </c>
      <c r="V100" s="49" t="str">
        <f t="shared" si="23"/>
        <v>.</v>
      </c>
      <c r="W100" s="49" t="str">
        <f t="shared" si="24"/>
        <v>.</v>
      </c>
      <c r="X100" s="49" t="str">
        <f t="shared" si="25"/>
        <v>.</v>
      </c>
      <c r="Y100" s="49">
        <f t="shared" si="26"/>
        <v>1.0210178933710403</v>
      </c>
      <c r="Z100" s="49">
        <f t="shared" si="27"/>
        <v>1</v>
      </c>
      <c r="AA100" s="49">
        <f t="shared" si="28"/>
        <v>1</v>
      </c>
      <c r="AB100" s="49">
        <f t="shared" si="29"/>
        <v>1</v>
      </c>
      <c r="AC100" s="49">
        <f t="shared" si="30"/>
        <v>1</v>
      </c>
      <c r="AE100" s="49"/>
      <c r="AF100" s="49" t="s">
        <v>265</v>
      </c>
      <c r="AG100" s="49">
        <v>1.0518383819574022</v>
      </c>
      <c r="AH100" s="49">
        <v>1.0169047545013745</v>
      </c>
      <c r="AI100" s="49"/>
      <c r="AJ100" s="49"/>
      <c r="AK100" s="49"/>
    </row>
    <row r="101" spans="1:37">
      <c r="A101" t="s">
        <v>160</v>
      </c>
      <c r="B101" s="49" t="s">
        <v>266</v>
      </c>
      <c r="C101" s="49">
        <v>0.27707158999999998</v>
      </c>
      <c r="D101" s="49">
        <v>0.24268997</v>
      </c>
      <c r="E101" s="49">
        <v>0.22931890999999999</v>
      </c>
      <c r="F101" s="49">
        <v>0.23174974000000001</v>
      </c>
      <c r="G101" s="49">
        <v>0.25204064999999998</v>
      </c>
      <c r="H101" s="49">
        <v>0.24468844000000001</v>
      </c>
      <c r="I101" s="49">
        <v>0.26134406999999998</v>
      </c>
      <c r="J101" s="49">
        <f t="shared" si="21"/>
        <v>0.24841476714285715</v>
      </c>
      <c r="K101" t="s">
        <v>160</v>
      </c>
      <c r="L101" s="49" t="s">
        <v>266</v>
      </c>
      <c r="M101" s="49">
        <v>0.27707158999999998</v>
      </c>
      <c r="N101" s="49">
        <v>0.24268997</v>
      </c>
      <c r="O101" s="49">
        <v>0.22931890999999999</v>
      </c>
      <c r="P101" s="49">
        <v>0.23174974000000001</v>
      </c>
      <c r="Q101" s="49">
        <v>0.25204064999999998</v>
      </c>
      <c r="R101" s="49">
        <v>0.24468844000000001</v>
      </c>
      <c r="S101" s="49">
        <v>0.26134406999999998</v>
      </c>
      <c r="T101" s="49">
        <f t="shared" si="22"/>
        <v>0.24841476714285715</v>
      </c>
      <c r="U101" t="s">
        <v>160</v>
      </c>
      <c r="V101" s="49" t="str">
        <f t="shared" si="23"/>
        <v>.</v>
      </c>
      <c r="W101" s="49">
        <f t="shared" si="24"/>
        <v>1</v>
      </c>
      <c r="X101" s="49">
        <f t="shared" si="25"/>
        <v>1</v>
      </c>
      <c r="Y101" s="49">
        <f t="shared" si="26"/>
        <v>1</v>
      </c>
      <c r="Z101" s="49">
        <f t="shared" si="27"/>
        <v>1</v>
      </c>
      <c r="AA101" s="49">
        <f t="shared" si="28"/>
        <v>1</v>
      </c>
      <c r="AB101" s="49">
        <f t="shared" si="29"/>
        <v>1</v>
      </c>
      <c r="AC101" s="49">
        <f t="shared" si="30"/>
        <v>1</v>
      </c>
      <c r="AE101" s="49"/>
      <c r="AF101" s="49" t="s">
        <v>263</v>
      </c>
      <c r="AG101" s="49">
        <v>1.0514612719477323</v>
      </c>
      <c r="AH101" s="49">
        <v>1.0189981540800093</v>
      </c>
      <c r="AI101" s="49"/>
      <c r="AJ101" s="49"/>
      <c r="AK101" s="49"/>
    </row>
    <row r="102" spans="1:37">
      <c r="A102" t="s">
        <v>0</v>
      </c>
      <c r="B102" s="49">
        <v>0.20362016999999999</v>
      </c>
      <c r="C102" s="49">
        <v>0.20068449999999999</v>
      </c>
      <c r="D102" s="49">
        <v>0.20508626999999999</v>
      </c>
      <c r="E102" s="49">
        <v>0.20824809999999999</v>
      </c>
      <c r="F102" s="49">
        <v>0.18866374999999999</v>
      </c>
      <c r="G102" s="49">
        <v>0.19847142000000001</v>
      </c>
      <c r="H102" s="49">
        <v>0.17855927999999999</v>
      </c>
      <c r="I102" s="49">
        <v>0.18955251000000001</v>
      </c>
      <c r="J102" s="49">
        <f t="shared" si="21"/>
        <v>0.19661074999999997</v>
      </c>
      <c r="K102" t="s">
        <v>0</v>
      </c>
      <c r="L102" s="49">
        <v>0.20362016999999999</v>
      </c>
      <c r="M102" s="49">
        <v>0.20068449999999999</v>
      </c>
      <c r="N102" s="49">
        <v>0.20508626999999999</v>
      </c>
      <c r="O102" s="49">
        <v>0.20824809999999999</v>
      </c>
      <c r="P102" s="49">
        <v>0.18866374999999999</v>
      </c>
      <c r="Q102" s="49">
        <v>0.19847142000000001</v>
      </c>
      <c r="R102" s="49">
        <v>0.17855927999999999</v>
      </c>
      <c r="S102" s="49">
        <v>0.18955251000000001</v>
      </c>
      <c r="T102" s="49">
        <f t="shared" si="22"/>
        <v>0.19661074999999997</v>
      </c>
      <c r="U102" t="s">
        <v>0</v>
      </c>
      <c r="V102" s="49">
        <f t="shared" si="23"/>
        <v>1</v>
      </c>
      <c r="W102" s="49">
        <f t="shared" si="24"/>
        <v>1</v>
      </c>
      <c r="X102" s="49">
        <f t="shared" si="25"/>
        <v>1</v>
      </c>
      <c r="Y102" s="49">
        <f t="shared" si="26"/>
        <v>1</v>
      </c>
      <c r="Z102" s="49">
        <f t="shared" si="27"/>
        <v>1</v>
      </c>
      <c r="AA102" s="49">
        <f t="shared" si="28"/>
        <v>1</v>
      </c>
      <c r="AB102" s="49">
        <f t="shared" si="29"/>
        <v>1</v>
      </c>
      <c r="AC102" s="49">
        <f t="shared" si="30"/>
        <v>1</v>
      </c>
      <c r="AE102" s="49"/>
      <c r="AF102" s="49" t="s">
        <v>15</v>
      </c>
      <c r="AG102" s="49">
        <v>1.226424367977315</v>
      </c>
      <c r="AH102" s="49">
        <v>1.0215923927131165</v>
      </c>
      <c r="AI102" s="49"/>
      <c r="AJ102" s="49"/>
      <c r="AK102" s="49"/>
    </row>
    <row r="103" spans="1:37">
      <c r="A103" t="s">
        <v>232</v>
      </c>
      <c r="B103" s="49" t="s">
        <v>266</v>
      </c>
      <c r="C103" s="49">
        <v>0.51779421999999997</v>
      </c>
      <c r="D103" s="49">
        <v>0.50435235</v>
      </c>
      <c r="E103" s="49">
        <v>0.48365040999999998</v>
      </c>
      <c r="F103" s="49">
        <v>0.48676291999999999</v>
      </c>
      <c r="G103" s="49">
        <v>0.51137946000000001</v>
      </c>
      <c r="H103" s="49">
        <v>0.51985793999999996</v>
      </c>
      <c r="I103" s="49">
        <v>0.51057543000000005</v>
      </c>
      <c r="J103" s="49">
        <f t="shared" si="21"/>
        <v>0.50491039000000004</v>
      </c>
      <c r="K103" t="s">
        <v>232</v>
      </c>
      <c r="L103" s="49" t="s">
        <v>266</v>
      </c>
      <c r="M103" s="49">
        <v>0.51467039999999997</v>
      </c>
      <c r="N103" s="49">
        <v>0.50074627000000005</v>
      </c>
      <c r="O103" s="49">
        <v>0.48022724999999999</v>
      </c>
      <c r="P103" s="49">
        <v>0.48330700999999998</v>
      </c>
      <c r="Q103" s="49">
        <v>0.50889821999999996</v>
      </c>
      <c r="R103" s="49">
        <v>0.51695913000000004</v>
      </c>
      <c r="S103" s="49">
        <v>0.50738479999999997</v>
      </c>
      <c r="T103" s="49">
        <f t="shared" si="22"/>
        <v>0.50174186857142855</v>
      </c>
      <c r="U103" t="s">
        <v>232</v>
      </c>
      <c r="V103" s="49" t="str">
        <f t="shared" si="23"/>
        <v>.</v>
      </c>
      <c r="W103" s="49">
        <f t="shared" si="24"/>
        <v>1.00606955441774</v>
      </c>
      <c r="X103" s="49">
        <f t="shared" si="25"/>
        <v>1.0072014116051229</v>
      </c>
      <c r="Y103" s="49">
        <f t="shared" si="26"/>
        <v>1.0071282085720874</v>
      </c>
      <c r="Z103" s="49">
        <f t="shared" si="27"/>
        <v>1.007150548054331</v>
      </c>
      <c r="AA103" s="49">
        <f t="shared" si="28"/>
        <v>1.0048757097244319</v>
      </c>
      <c r="AB103" s="49">
        <f t="shared" si="29"/>
        <v>1.0056074258713641</v>
      </c>
      <c r="AC103" s="49">
        <f t="shared" si="30"/>
        <v>1.0062883830970106</v>
      </c>
      <c r="AE103" s="49"/>
      <c r="AF103" s="49" t="s">
        <v>96</v>
      </c>
      <c r="AG103" s="49">
        <v>1.0498174716931989</v>
      </c>
      <c r="AH103" s="49">
        <v>1.0282593700603995</v>
      </c>
      <c r="AI103" s="49"/>
      <c r="AJ103" s="49"/>
      <c r="AK103" s="49"/>
    </row>
    <row r="104" spans="1:37" ht="15" thickBot="1">
      <c r="A104" t="s">
        <v>183</v>
      </c>
      <c r="B104" s="49">
        <v>0.50219020000000003</v>
      </c>
      <c r="C104" s="49">
        <v>0.48444127999999997</v>
      </c>
      <c r="D104" s="49">
        <v>0.47325167000000001</v>
      </c>
      <c r="E104" s="49">
        <v>0.47000990999999998</v>
      </c>
      <c r="F104" s="49">
        <v>0.42656422999999999</v>
      </c>
      <c r="G104" s="49">
        <v>0.39739908000000002</v>
      </c>
      <c r="H104" s="49">
        <v>0.40431224999999998</v>
      </c>
      <c r="I104" s="49">
        <v>0.37827701000000002</v>
      </c>
      <c r="J104" s="49">
        <f t="shared" si="21"/>
        <v>0.44205570374999997</v>
      </c>
      <c r="K104" t="s">
        <v>183</v>
      </c>
      <c r="L104" s="49">
        <v>0.50113775000000005</v>
      </c>
      <c r="M104" s="49">
        <v>0.48153657</v>
      </c>
      <c r="N104" s="49">
        <v>0.4722498</v>
      </c>
      <c r="O104" s="50">
        <v>0.46623442999999998</v>
      </c>
      <c r="P104" s="50">
        <v>0.42334048000000002</v>
      </c>
      <c r="Q104" s="49">
        <v>0.39104667999999998</v>
      </c>
      <c r="R104" s="49">
        <v>0.39994464000000002</v>
      </c>
      <c r="S104" s="49">
        <v>0.37162346000000002</v>
      </c>
      <c r="T104" s="49">
        <f t="shared" si="22"/>
        <v>0.43838922624999999</v>
      </c>
      <c r="U104" t="s">
        <v>183</v>
      </c>
      <c r="V104" s="49">
        <f t="shared" si="23"/>
        <v>1.0021001211742679</v>
      </c>
      <c r="W104" s="49">
        <f t="shared" si="24"/>
        <v>1.0060321690624661</v>
      </c>
      <c r="X104" s="49">
        <f t="shared" si="25"/>
        <v>1.0021214831642067</v>
      </c>
      <c r="Y104" s="49">
        <f t="shared" si="26"/>
        <v>1.0080978146551725</v>
      </c>
      <c r="Z104" s="49">
        <f t="shared" si="27"/>
        <v>1.007615028924236</v>
      </c>
      <c r="AA104" s="49">
        <f t="shared" si="28"/>
        <v>1.016244607932741</v>
      </c>
      <c r="AB104" s="49">
        <f t="shared" si="29"/>
        <v>1.010920536402238</v>
      </c>
      <c r="AC104" s="49">
        <f t="shared" si="30"/>
        <v>1.0179040096123102</v>
      </c>
      <c r="AE104" s="49"/>
      <c r="AF104" s="49" t="s">
        <v>150</v>
      </c>
      <c r="AG104" s="49">
        <v>1.0251416525913</v>
      </c>
      <c r="AH104" s="49">
        <v>1.0312005515692357</v>
      </c>
      <c r="AI104" s="49"/>
      <c r="AJ104" s="49"/>
      <c r="AK104" s="49"/>
    </row>
    <row r="105" spans="1:37" ht="15" thickBot="1">
      <c r="A105" t="s">
        <v>265</v>
      </c>
      <c r="B105" s="49" t="s">
        <v>266</v>
      </c>
      <c r="C105" s="49" t="s">
        <v>266</v>
      </c>
      <c r="D105" s="49" t="s">
        <v>266</v>
      </c>
      <c r="E105" s="49">
        <v>0.65318666000000003</v>
      </c>
      <c r="F105" s="49">
        <v>0.64513682000000006</v>
      </c>
      <c r="G105" s="50">
        <v>0.6057013</v>
      </c>
      <c r="H105" s="50">
        <v>0.65746305999999999</v>
      </c>
      <c r="I105" s="50">
        <v>0.70271623000000005</v>
      </c>
      <c r="J105" s="49">
        <f t="shared" si="21"/>
        <v>0.65284081399999994</v>
      </c>
      <c r="K105" t="s">
        <v>265</v>
      </c>
      <c r="L105" s="49" t="s">
        <v>266</v>
      </c>
      <c r="M105" s="49" t="s">
        <v>266</v>
      </c>
      <c r="N105" s="49" t="s">
        <v>266</v>
      </c>
      <c r="O105" s="49">
        <v>0.62099526999999999</v>
      </c>
      <c r="P105" s="49">
        <v>0.61835627999999998</v>
      </c>
      <c r="Q105" s="50">
        <v>0.57799007000000002</v>
      </c>
      <c r="R105" s="50">
        <v>0.63395511000000004</v>
      </c>
      <c r="S105" s="50">
        <v>0.68395519000000005</v>
      </c>
      <c r="T105" s="49">
        <f t="shared" si="22"/>
        <v>0.62705038400000002</v>
      </c>
      <c r="U105" s="82" t="s">
        <v>265</v>
      </c>
      <c r="V105" s="49" t="str">
        <f t="shared" si="23"/>
        <v>.</v>
      </c>
      <c r="W105" s="49" t="str">
        <f t="shared" si="24"/>
        <v>.</v>
      </c>
      <c r="X105" s="49" t="str">
        <f t="shared" si="25"/>
        <v>.</v>
      </c>
      <c r="Y105" s="49">
        <f t="shared" si="26"/>
        <v>1.0518383819574022</v>
      </c>
      <c r="Z105" s="49">
        <f t="shared" si="27"/>
        <v>1.043309239133142</v>
      </c>
      <c r="AA105" s="49">
        <f t="shared" si="28"/>
        <v>1.0479441281750739</v>
      </c>
      <c r="AB105" s="49">
        <f t="shared" si="29"/>
        <v>1.0370814110166253</v>
      </c>
      <c r="AC105" s="49">
        <f t="shared" si="30"/>
        <v>1.0274302180527353</v>
      </c>
      <c r="AE105" s="49"/>
      <c r="AF105" s="49" t="s">
        <v>26</v>
      </c>
      <c r="AG105" s="49">
        <v>1.0602198616640173</v>
      </c>
      <c r="AH105" s="49">
        <v>1.0352435072555279</v>
      </c>
      <c r="AI105" s="49"/>
      <c r="AJ105" s="49"/>
      <c r="AK105" s="49"/>
    </row>
    <row r="106" spans="1:37">
      <c r="A106" t="s">
        <v>46</v>
      </c>
      <c r="B106" s="49" t="s">
        <v>266</v>
      </c>
      <c r="C106" s="49" t="s">
        <v>266</v>
      </c>
      <c r="D106" s="49" t="s">
        <v>266</v>
      </c>
      <c r="E106" s="49" t="s">
        <v>266</v>
      </c>
      <c r="F106" s="49" t="s">
        <v>266</v>
      </c>
      <c r="G106" s="49" t="s">
        <v>266</v>
      </c>
      <c r="H106" s="49" t="s">
        <v>266</v>
      </c>
      <c r="I106" s="49" t="s">
        <v>266</v>
      </c>
      <c r="J106" s="49" t="e">
        <f t="shared" si="21"/>
        <v>#DIV/0!</v>
      </c>
      <c r="K106" t="s">
        <v>46</v>
      </c>
      <c r="L106" s="49" t="s">
        <v>266</v>
      </c>
      <c r="M106" s="49" t="s">
        <v>266</v>
      </c>
      <c r="N106" s="49" t="s">
        <v>266</v>
      </c>
      <c r="O106" s="49" t="s">
        <v>266</v>
      </c>
      <c r="P106" s="49" t="s">
        <v>266</v>
      </c>
      <c r="Q106" s="49" t="s">
        <v>266</v>
      </c>
      <c r="R106" s="49" t="s">
        <v>266</v>
      </c>
      <c r="S106" s="49" t="s">
        <v>266</v>
      </c>
      <c r="T106" s="49" t="e">
        <f t="shared" si="22"/>
        <v>#DIV/0!</v>
      </c>
      <c r="U106" t="s">
        <v>46</v>
      </c>
      <c r="V106" s="49" t="str">
        <f t="shared" si="23"/>
        <v>.</v>
      </c>
      <c r="W106" s="49" t="str">
        <f t="shared" si="24"/>
        <v>.</v>
      </c>
      <c r="X106" s="49" t="str">
        <f t="shared" si="25"/>
        <v>.</v>
      </c>
      <c r="Y106" s="49" t="str">
        <f t="shared" si="26"/>
        <v>.</v>
      </c>
      <c r="Z106" s="49" t="str">
        <f t="shared" si="27"/>
        <v>.</v>
      </c>
      <c r="AA106" s="49" t="str">
        <f t="shared" si="28"/>
        <v>.</v>
      </c>
      <c r="AB106" s="49" t="str">
        <f t="shared" si="29"/>
        <v>.</v>
      </c>
      <c r="AC106" s="49" t="str">
        <f t="shared" si="30"/>
        <v>.</v>
      </c>
      <c r="AE106" s="49"/>
      <c r="AF106" s="49" t="s">
        <v>0</v>
      </c>
      <c r="AG106" s="49">
        <v>1</v>
      </c>
      <c r="AH106" s="49">
        <v>1.064557471675784</v>
      </c>
      <c r="AI106" s="49"/>
      <c r="AJ106" s="49"/>
      <c r="AK106" s="49"/>
    </row>
    <row r="107" spans="1:37">
      <c r="A107" t="s">
        <v>71</v>
      </c>
      <c r="B107" s="50">
        <v>0.14430925999999999</v>
      </c>
      <c r="C107" s="50">
        <v>0.23135940999999999</v>
      </c>
      <c r="D107" s="49">
        <v>8.6585010000000004E-2</v>
      </c>
      <c r="E107" s="49">
        <v>0.11290691</v>
      </c>
      <c r="F107" s="49">
        <v>0.10689614</v>
      </c>
      <c r="G107" s="49">
        <v>9.5547740000000006E-2</v>
      </c>
      <c r="H107" s="49">
        <v>8.9383480000000001E-2</v>
      </c>
      <c r="I107" s="49">
        <v>9.0569239999999995E-2</v>
      </c>
      <c r="J107" s="49">
        <f t="shared" si="21"/>
        <v>0.11969464874999999</v>
      </c>
      <c r="K107" t="s">
        <v>71</v>
      </c>
      <c r="L107" s="49">
        <v>0.11729177</v>
      </c>
      <c r="M107" s="50">
        <v>0.22065042000000001</v>
      </c>
      <c r="N107" s="49">
        <v>8.6585010000000004E-2</v>
      </c>
      <c r="O107" s="49">
        <v>0.11290691</v>
      </c>
      <c r="P107" s="49">
        <v>0.10689614</v>
      </c>
      <c r="Q107" s="49">
        <v>9.5547740000000006E-2</v>
      </c>
      <c r="R107" s="49">
        <v>8.9383480000000001E-2</v>
      </c>
      <c r="S107" s="49">
        <v>9.0569239999999995E-2</v>
      </c>
      <c r="T107" s="49">
        <f t="shared" si="22"/>
        <v>0.11497883875000001</v>
      </c>
      <c r="U107" t="s">
        <v>71</v>
      </c>
      <c r="V107" s="49">
        <f t="shared" si="23"/>
        <v>1.2303442944036056</v>
      </c>
      <c r="W107" s="49">
        <f t="shared" si="24"/>
        <v>1.0485337394780394</v>
      </c>
      <c r="X107" s="49">
        <f t="shared" si="25"/>
        <v>1</v>
      </c>
      <c r="Y107" s="49">
        <f t="shared" si="26"/>
        <v>1</v>
      </c>
      <c r="Z107" s="49">
        <f t="shared" si="27"/>
        <v>1</v>
      </c>
      <c r="AA107" s="49">
        <f t="shared" si="28"/>
        <v>1</v>
      </c>
      <c r="AB107" s="49">
        <f t="shared" si="29"/>
        <v>1</v>
      </c>
      <c r="AC107" s="49">
        <f t="shared" si="30"/>
        <v>1</v>
      </c>
      <c r="AE107" s="49"/>
      <c r="AF107" s="49" t="s">
        <v>146</v>
      </c>
      <c r="AG107" s="49">
        <v>1.1164860891939594</v>
      </c>
      <c r="AH107" s="49">
        <v>1.0873981888537019</v>
      </c>
      <c r="AI107" s="49"/>
      <c r="AJ107" s="49"/>
      <c r="AK107" s="49"/>
    </row>
    <row r="108" spans="1:37" ht="15" thickBot="1">
      <c r="A108" t="s">
        <v>15</v>
      </c>
      <c r="B108" s="49" t="s">
        <v>266</v>
      </c>
      <c r="C108" s="49">
        <v>0.15680774</v>
      </c>
      <c r="D108" s="49">
        <v>0.19393421</v>
      </c>
      <c r="E108" s="49">
        <v>0.17371959000000001</v>
      </c>
      <c r="F108" s="49">
        <v>0.2021319</v>
      </c>
      <c r="G108" s="49">
        <v>0.21951135999999999</v>
      </c>
      <c r="H108" s="49">
        <v>0.20998328999999999</v>
      </c>
      <c r="I108" s="49">
        <v>0.22171254000000001</v>
      </c>
      <c r="J108" s="49">
        <f t="shared" si="21"/>
        <v>0.19682866142857144</v>
      </c>
      <c r="K108" t="s">
        <v>15</v>
      </c>
      <c r="L108" s="49" t="s">
        <v>266</v>
      </c>
      <c r="M108" s="49">
        <v>0.15518979999999999</v>
      </c>
      <c r="N108" s="49">
        <v>0.16230393000000001</v>
      </c>
      <c r="O108" s="50">
        <v>0.14164721</v>
      </c>
      <c r="P108" s="50">
        <v>0.19782562000000001</v>
      </c>
      <c r="Q108" s="49">
        <v>0.21349654000000001</v>
      </c>
      <c r="R108" s="49">
        <v>0.20367603000000001</v>
      </c>
      <c r="S108" s="49">
        <v>0.22003569000000001</v>
      </c>
      <c r="T108" s="49">
        <f t="shared" si="22"/>
        <v>0.18488211714285716</v>
      </c>
      <c r="U108" t="s">
        <v>15</v>
      </c>
      <c r="V108" s="49" t="str">
        <f t="shared" si="23"/>
        <v>.</v>
      </c>
      <c r="W108" s="49">
        <f t="shared" si="24"/>
        <v>1.0104255563187787</v>
      </c>
      <c r="X108" s="49">
        <f t="shared" si="25"/>
        <v>1.1948830197765388</v>
      </c>
      <c r="Y108" s="49">
        <f t="shared" si="26"/>
        <v>1.226424367977315</v>
      </c>
      <c r="Z108" s="49">
        <f t="shared" si="27"/>
        <v>1.0217680601733992</v>
      </c>
      <c r="AA108" s="49">
        <f t="shared" si="28"/>
        <v>1.0281729155891706</v>
      </c>
      <c r="AB108" s="49">
        <f t="shared" si="29"/>
        <v>1.030967119694939</v>
      </c>
      <c r="AC108" s="49">
        <f t="shared" si="30"/>
        <v>1.0076208091514609</v>
      </c>
      <c r="AE108" s="49"/>
      <c r="AF108" s="49" t="s">
        <v>11</v>
      </c>
      <c r="AG108" s="49">
        <v>1.2724632222029304</v>
      </c>
      <c r="AH108" s="49">
        <v>1.2085403367704786</v>
      </c>
      <c r="AI108" s="49"/>
      <c r="AJ108" s="49"/>
      <c r="AK108" s="49"/>
    </row>
    <row r="109" spans="1:37" ht="15" thickBot="1">
      <c r="A109" t="s">
        <v>146</v>
      </c>
      <c r="B109" s="49" t="s">
        <v>266</v>
      </c>
      <c r="C109" s="49">
        <v>0.29748909000000001</v>
      </c>
      <c r="D109" s="49">
        <v>0.27747062</v>
      </c>
      <c r="E109" s="49">
        <v>0.27237271000000002</v>
      </c>
      <c r="F109" s="49">
        <v>0.27533079999999999</v>
      </c>
      <c r="G109" s="49">
        <v>0.26626544000000002</v>
      </c>
      <c r="H109" s="49">
        <v>0.29271448</v>
      </c>
      <c r="I109" s="49">
        <v>0.29820580000000002</v>
      </c>
      <c r="J109" s="49">
        <f t="shared" si="21"/>
        <v>0.2828355628571429</v>
      </c>
      <c r="K109" t="s">
        <v>146</v>
      </c>
      <c r="L109" s="49" t="s">
        <v>266</v>
      </c>
      <c r="M109" s="49">
        <v>0.27715329</v>
      </c>
      <c r="N109" s="49">
        <v>0.24638208</v>
      </c>
      <c r="O109" s="49">
        <v>0.24395531000000001</v>
      </c>
      <c r="P109" s="49">
        <v>0.24847849</v>
      </c>
      <c r="Q109" s="49">
        <v>0.23593528999999999</v>
      </c>
      <c r="R109" s="49">
        <v>0.26183707000000001</v>
      </c>
      <c r="S109" s="49">
        <v>0.26893221</v>
      </c>
      <c r="T109" s="49">
        <f t="shared" si="22"/>
        <v>0.25466767714285715</v>
      </c>
      <c r="U109" s="82" t="s">
        <v>146</v>
      </c>
      <c r="V109" s="81" t="str">
        <f t="shared" si="23"/>
        <v>.</v>
      </c>
      <c r="W109" s="81">
        <f t="shared" si="24"/>
        <v>1.0733738358292626</v>
      </c>
      <c r="X109" s="81">
        <f t="shared" si="25"/>
        <v>1.1261801994690523</v>
      </c>
      <c r="Y109" s="81">
        <f t="shared" si="26"/>
        <v>1.1164860891939594</v>
      </c>
      <c r="Z109" s="81">
        <f t="shared" si="27"/>
        <v>1.1080669397178</v>
      </c>
      <c r="AA109" s="81">
        <f t="shared" si="28"/>
        <v>1.1285528332789894</v>
      </c>
      <c r="AB109" s="81">
        <f t="shared" si="29"/>
        <v>1.1179260446200379</v>
      </c>
      <c r="AC109" s="80">
        <f t="shared" si="30"/>
        <v>1.1088511859550034</v>
      </c>
      <c r="AE109" s="49"/>
      <c r="AF109" s="49" t="s">
        <v>62</v>
      </c>
      <c r="AG109" s="49">
        <v>1</v>
      </c>
      <c r="AH109" s="49"/>
      <c r="AI109" s="49"/>
      <c r="AJ109" s="49"/>
      <c r="AK109" s="49"/>
    </row>
    <row r="110" spans="1:37">
      <c r="A110" t="s">
        <v>86</v>
      </c>
      <c r="B110" s="49" t="s">
        <v>266</v>
      </c>
      <c r="C110" s="49">
        <v>0.28206265000000003</v>
      </c>
      <c r="D110" s="49">
        <v>0.26817814000000001</v>
      </c>
      <c r="E110" s="49">
        <v>0.27718327999999998</v>
      </c>
      <c r="F110" s="49">
        <v>0.26710706000000001</v>
      </c>
      <c r="G110" s="49">
        <v>0.27450020000000003</v>
      </c>
      <c r="H110" s="49">
        <v>0.28563488999999997</v>
      </c>
      <c r="I110" s="49">
        <v>0.29017639000000001</v>
      </c>
      <c r="J110" s="49">
        <f t="shared" si="21"/>
        <v>0.27783465857142858</v>
      </c>
      <c r="K110" t="s">
        <v>86</v>
      </c>
      <c r="L110" s="49" t="s">
        <v>266</v>
      </c>
      <c r="M110" s="49">
        <v>0.28206265000000003</v>
      </c>
      <c r="N110" s="49">
        <v>0.26817814000000001</v>
      </c>
      <c r="O110" s="49">
        <v>0.27718327999999998</v>
      </c>
      <c r="P110" s="49">
        <v>0.26710706000000001</v>
      </c>
      <c r="Q110" s="49">
        <v>0.27450020000000003</v>
      </c>
      <c r="R110" s="49">
        <v>0.28563488999999997</v>
      </c>
      <c r="S110" s="49">
        <v>0.29017639000000001</v>
      </c>
      <c r="T110" s="49">
        <f t="shared" si="22"/>
        <v>0.27783465857142858</v>
      </c>
      <c r="U110" t="s">
        <v>86</v>
      </c>
      <c r="V110" s="49" t="str">
        <f t="shared" si="23"/>
        <v>.</v>
      </c>
      <c r="W110" s="49">
        <f t="shared" si="24"/>
        <v>1</v>
      </c>
      <c r="X110" s="49">
        <f t="shared" si="25"/>
        <v>1</v>
      </c>
      <c r="Y110" s="49">
        <f t="shared" si="26"/>
        <v>1</v>
      </c>
      <c r="Z110" s="49">
        <f t="shared" si="27"/>
        <v>1</v>
      </c>
      <c r="AA110" s="49">
        <f t="shared" si="28"/>
        <v>1</v>
      </c>
      <c r="AB110" s="49">
        <f t="shared" si="29"/>
        <v>1</v>
      </c>
      <c r="AC110" s="49">
        <f t="shared" si="30"/>
        <v>1</v>
      </c>
      <c r="AE110" s="49"/>
      <c r="AF110" s="49" t="s">
        <v>36</v>
      </c>
      <c r="AG110" s="49">
        <v>1</v>
      </c>
      <c r="AH110" s="49"/>
      <c r="AI110" s="49"/>
      <c r="AJ110" s="49"/>
      <c r="AK110" s="49"/>
    </row>
    <row r="113" spans="1:29">
      <c r="A113" s="43" t="s">
        <v>1316</v>
      </c>
    </row>
    <row r="114" spans="1:29">
      <c r="K114" t="s">
        <v>1315</v>
      </c>
      <c r="V114" t="s">
        <v>1314</v>
      </c>
    </row>
    <row r="115" spans="1:29">
      <c r="B115">
        <v>2010</v>
      </c>
      <c r="C115">
        <v>2011</v>
      </c>
      <c r="D115">
        <v>2012</v>
      </c>
      <c r="E115">
        <v>2013</v>
      </c>
      <c r="F115">
        <v>2014</v>
      </c>
      <c r="G115">
        <v>2015</v>
      </c>
      <c r="H115">
        <v>2016</v>
      </c>
      <c r="I115">
        <v>2017</v>
      </c>
      <c r="L115">
        <v>2010</v>
      </c>
      <c r="M115">
        <v>2011</v>
      </c>
      <c r="N115">
        <v>2012</v>
      </c>
      <c r="O115">
        <v>2013</v>
      </c>
      <c r="P115">
        <v>2014</v>
      </c>
      <c r="Q115">
        <v>2015</v>
      </c>
      <c r="R115">
        <v>2016</v>
      </c>
      <c r="S115">
        <v>2017</v>
      </c>
      <c r="V115">
        <v>2010</v>
      </c>
      <c r="W115">
        <v>2011</v>
      </c>
      <c r="X115">
        <v>2012</v>
      </c>
      <c r="Y115">
        <v>2013</v>
      </c>
      <c r="Z115">
        <v>2014</v>
      </c>
      <c r="AA115">
        <v>2015</v>
      </c>
      <c r="AB115">
        <v>2016</v>
      </c>
      <c r="AC115">
        <v>2017</v>
      </c>
    </row>
    <row r="116" spans="1:29">
      <c r="A116" t="s">
        <v>57</v>
      </c>
      <c r="B116" s="49" t="s">
        <v>266</v>
      </c>
      <c r="C116" s="49">
        <v>0.26783129</v>
      </c>
      <c r="D116" s="49">
        <v>0.25077566000000001</v>
      </c>
      <c r="E116" s="49">
        <v>0.24867455999999999</v>
      </c>
      <c r="F116" s="49">
        <v>0.24765403999999999</v>
      </c>
      <c r="G116" s="49">
        <v>0.22847887</v>
      </c>
      <c r="H116" s="49">
        <v>0.23175820999999999</v>
      </c>
      <c r="I116" s="49">
        <v>0.22474110999999999</v>
      </c>
      <c r="J116" s="49">
        <f t="shared" ref="J116:J147" si="31">AVERAGE(B116:I116)</f>
        <v>0.24284481999999999</v>
      </c>
      <c r="K116" t="s">
        <v>57</v>
      </c>
      <c r="L116" t="s">
        <v>266</v>
      </c>
      <c r="M116" s="49">
        <v>0.26783129</v>
      </c>
      <c r="N116" s="49">
        <v>0.25077566000000001</v>
      </c>
      <c r="O116" s="49">
        <v>0.24773416000000001</v>
      </c>
      <c r="P116" s="49">
        <v>0.24610819</v>
      </c>
      <c r="Q116" s="49">
        <v>0.22746574999999999</v>
      </c>
      <c r="R116" s="49">
        <v>0.22988721000000001</v>
      </c>
      <c r="S116" s="49">
        <v>0.22276038000000001</v>
      </c>
      <c r="T116" s="49">
        <f t="shared" ref="T116:T147" si="32">AVERAGE(L116:S116)</f>
        <v>0.24179466285714285</v>
      </c>
      <c r="U116" t="s">
        <v>57</v>
      </c>
      <c r="V116" s="49" t="str">
        <f t="shared" ref="V116:V147" si="33">IFERROR(B116/L116, ".")</f>
        <v>.</v>
      </c>
      <c r="W116" s="49">
        <f t="shared" ref="W116:W147" si="34">IFERROR(C116/M116, ".")</f>
        <v>1</v>
      </c>
      <c r="X116" s="49">
        <f t="shared" ref="X116:X147" si="35">IFERROR(D116/N116, ".")</f>
        <v>1</v>
      </c>
      <c r="Y116" s="49">
        <f t="shared" ref="Y116:Y147" si="36">IFERROR(E116/O116, ".")</f>
        <v>1.0037960045558512</v>
      </c>
      <c r="Z116" s="49">
        <f t="shared" ref="Z116:Z147" si="37">IFERROR(F116/P116, ".")</f>
        <v>1.006281180646609</v>
      </c>
      <c r="AA116" s="49">
        <f t="shared" ref="AA116:AA147" si="38">IFERROR(G116/Q116, ".")</f>
        <v>1.0044539452642871</v>
      </c>
      <c r="AB116" s="49">
        <f t="shared" ref="AB116:AB147" si="39">IFERROR(H116/R116, ".")</f>
        <v>1.0081387737925915</v>
      </c>
      <c r="AC116" s="49">
        <f t="shared" ref="AC116:AC147" si="40">IFERROR(I116/S116, ".")</f>
        <v>1.0088917517558553</v>
      </c>
    </row>
    <row r="117" spans="1:29">
      <c r="A117" t="s">
        <v>42</v>
      </c>
      <c r="B117" s="49" t="s">
        <v>266</v>
      </c>
      <c r="C117" s="49">
        <v>0.23204955999999999</v>
      </c>
      <c r="D117" s="49">
        <v>0.23075622000000001</v>
      </c>
      <c r="E117" s="49">
        <v>0.23802433000000001</v>
      </c>
      <c r="F117" s="49">
        <v>0.25041489</v>
      </c>
      <c r="G117" s="49">
        <v>0.26714241999999999</v>
      </c>
      <c r="H117" s="49">
        <v>0.26154321000000003</v>
      </c>
      <c r="I117" s="49">
        <v>0.25209791999999998</v>
      </c>
      <c r="J117" s="49">
        <f t="shared" si="31"/>
        <v>0.24743265</v>
      </c>
      <c r="K117" t="s">
        <v>42</v>
      </c>
      <c r="L117" t="s">
        <v>266</v>
      </c>
      <c r="M117" s="49">
        <v>0.22839635999999999</v>
      </c>
      <c r="N117" s="49">
        <v>0.22591246000000001</v>
      </c>
      <c r="O117" s="49">
        <v>0.23417830000000001</v>
      </c>
      <c r="P117" s="49">
        <v>0.24624670000000001</v>
      </c>
      <c r="Q117" s="49">
        <v>0.26245171</v>
      </c>
      <c r="R117" s="49">
        <v>0.25867369000000001</v>
      </c>
      <c r="S117" s="49">
        <v>0.24839723999999999</v>
      </c>
      <c r="T117" s="49">
        <f t="shared" si="32"/>
        <v>0.24346520857142859</v>
      </c>
      <c r="U117" t="s">
        <v>42</v>
      </c>
      <c r="V117" s="49" t="str">
        <f t="shared" si="33"/>
        <v>.</v>
      </c>
      <c r="W117" s="49">
        <f t="shared" si="34"/>
        <v>1.0159950009711187</v>
      </c>
      <c r="X117" s="49">
        <f t="shared" si="35"/>
        <v>1.0214408713888556</v>
      </c>
      <c r="Y117" s="49">
        <f t="shared" si="36"/>
        <v>1.0164235114867604</v>
      </c>
      <c r="Z117" s="49">
        <f t="shared" si="37"/>
        <v>1.016926886735944</v>
      </c>
      <c r="AA117" s="49">
        <f t="shared" si="38"/>
        <v>1.0178726593170224</v>
      </c>
      <c r="AB117" s="49">
        <f t="shared" si="39"/>
        <v>1.0110932039512794</v>
      </c>
      <c r="AC117" s="49">
        <f t="shared" si="40"/>
        <v>1.0148982331687744</v>
      </c>
    </row>
    <row r="118" spans="1:29">
      <c r="A118" t="s">
        <v>147</v>
      </c>
      <c r="B118" s="49" t="s">
        <v>266</v>
      </c>
      <c r="C118" s="49">
        <v>0.45447353000000001</v>
      </c>
      <c r="D118" s="49">
        <v>0.46222581000000001</v>
      </c>
      <c r="E118" s="49">
        <v>0.44322492000000002</v>
      </c>
      <c r="F118" s="49">
        <v>0.44108834000000002</v>
      </c>
      <c r="G118" s="49">
        <v>0.45524699000000002</v>
      </c>
      <c r="H118" s="49">
        <v>0.46111966999999998</v>
      </c>
      <c r="I118" s="49">
        <v>0.47527130000000001</v>
      </c>
      <c r="J118" s="49">
        <f t="shared" si="31"/>
        <v>0.45609293714285715</v>
      </c>
      <c r="K118" t="s">
        <v>147</v>
      </c>
      <c r="L118" t="s">
        <v>266</v>
      </c>
      <c r="M118" s="49">
        <v>0.45092710000000003</v>
      </c>
      <c r="N118" s="49">
        <v>0.45950108000000001</v>
      </c>
      <c r="O118" s="49">
        <v>0.44276678000000003</v>
      </c>
      <c r="P118" s="49">
        <v>0.43612501999999997</v>
      </c>
      <c r="Q118" s="49">
        <v>0.45174119000000001</v>
      </c>
      <c r="R118" s="49">
        <v>0.45769244999999997</v>
      </c>
      <c r="S118" s="49">
        <v>0.47262518999999997</v>
      </c>
      <c r="T118" s="49">
        <f t="shared" si="32"/>
        <v>0.45305411571428572</v>
      </c>
      <c r="U118" t="s">
        <v>147</v>
      </c>
      <c r="V118" s="49" t="str">
        <f t="shared" si="33"/>
        <v>.</v>
      </c>
      <c r="W118" s="49">
        <f t="shared" si="34"/>
        <v>1.0078647524178519</v>
      </c>
      <c r="X118" s="49">
        <f t="shared" si="35"/>
        <v>1.0059297575535622</v>
      </c>
      <c r="Y118" s="49">
        <f t="shared" si="36"/>
        <v>1.0010347208071932</v>
      </c>
      <c r="Z118" s="49">
        <f t="shared" si="37"/>
        <v>1.0113804981883407</v>
      </c>
      <c r="AA118" s="49">
        <f t="shared" si="38"/>
        <v>1.0077606383424986</v>
      </c>
      <c r="AB118" s="49">
        <f t="shared" si="39"/>
        <v>1.0074880413692644</v>
      </c>
      <c r="AC118" s="49">
        <f t="shared" si="40"/>
        <v>1.0055987494022485</v>
      </c>
    </row>
    <row r="119" spans="1:29">
      <c r="A119" t="s">
        <v>62</v>
      </c>
      <c r="B119" s="49">
        <v>0.2640827</v>
      </c>
      <c r="C119" s="49">
        <v>0.24407714</v>
      </c>
      <c r="D119" s="49">
        <v>0.26714797000000001</v>
      </c>
      <c r="E119" s="49">
        <v>0.24938764999999999</v>
      </c>
      <c r="F119" s="49">
        <v>0.25541324999999998</v>
      </c>
      <c r="G119" s="49">
        <v>0.29309389000000002</v>
      </c>
      <c r="H119" s="49">
        <v>0.27288051000000002</v>
      </c>
      <c r="I119" s="49" t="s">
        <v>266</v>
      </c>
      <c r="J119" s="49">
        <f t="shared" si="31"/>
        <v>0.26372615857142856</v>
      </c>
      <c r="K119" t="s">
        <v>62</v>
      </c>
      <c r="L119" s="49">
        <v>0.2640827</v>
      </c>
      <c r="M119" s="49">
        <v>0.24407714</v>
      </c>
      <c r="N119" s="49">
        <v>0.26371843</v>
      </c>
      <c r="O119" s="49">
        <v>0.24179381</v>
      </c>
      <c r="P119" s="49">
        <v>0.25364782000000002</v>
      </c>
      <c r="Q119" s="49">
        <v>0.29176498000000001</v>
      </c>
      <c r="R119" s="49">
        <v>0.26769003000000002</v>
      </c>
      <c r="S119" s="49" t="s">
        <v>266</v>
      </c>
      <c r="T119" s="49">
        <f t="shared" si="32"/>
        <v>0.26096784428571429</v>
      </c>
      <c r="U119" t="s">
        <v>62</v>
      </c>
      <c r="V119" s="49">
        <f t="shared" si="33"/>
        <v>1</v>
      </c>
      <c r="W119" s="49">
        <f t="shared" si="34"/>
        <v>1</v>
      </c>
      <c r="X119" s="49">
        <f t="shared" si="35"/>
        <v>1.0130045518623785</v>
      </c>
      <c r="Y119" s="49">
        <f t="shared" si="36"/>
        <v>1.0314062630470151</v>
      </c>
      <c r="Z119" s="49">
        <f t="shared" si="37"/>
        <v>1.0069601623227038</v>
      </c>
      <c r="AA119" s="49">
        <f t="shared" si="38"/>
        <v>1.0045547275755988</v>
      </c>
      <c r="AB119" s="49">
        <f t="shared" si="39"/>
        <v>1.0193898891191429</v>
      </c>
      <c r="AC119" s="49" t="str">
        <f t="shared" si="40"/>
        <v>.</v>
      </c>
    </row>
    <row r="120" spans="1:29">
      <c r="A120" t="s">
        <v>115</v>
      </c>
      <c r="B120" s="49" t="s">
        <v>266</v>
      </c>
      <c r="C120" s="49">
        <v>0.30967728999999999</v>
      </c>
      <c r="D120" s="49">
        <v>0.32433804999999999</v>
      </c>
      <c r="E120" s="49">
        <v>0.32398448000000002</v>
      </c>
      <c r="F120" s="49">
        <v>0.32459122000000001</v>
      </c>
      <c r="G120" s="49">
        <v>0.32522081000000003</v>
      </c>
      <c r="H120" s="49">
        <v>0.32010161999999998</v>
      </c>
      <c r="I120" s="49">
        <v>0.33265728</v>
      </c>
      <c r="J120" s="49">
        <f t="shared" si="31"/>
        <v>0.32293867857142855</v>
      </c>
      <c r="K120" t="s">
        <v>115</v>
      </c>
      <c r="L120" s="49" t="s">
        <v>266</v>
      </c>
      <c r="M120" s="49">
        <v>0.30819400000000002</v>
      </c>
      <c r="N120" s="49">
        <v>0.32410959</v>
      </c>
      <c r="O120" s="49">
        <v>0.32398448000000002</v>
      </c>
      <c r="P120" s="49">
        <v>0.32459122000000001</v>
      </c>
      <c r="Q120" s="49">
        <v>0.32067857</v>
      </c>
      <c r="R120" s="49">
        <v>0.31812584999999999</v>
      </c>
      <c r="S120" s="49">
        <v>0.33223071999999998</v>
      </c>
      <c r="T120" s="49">
        <f t="shared" si="32"/>
        <v>0.32170206142857144</v>
      </c>
      <c r="U120" t="s">
        <v>115</v>
      </c>
      <c r="V120" s="49" t="str">
        <f t="shared" si="33"/>
        <v>.</v>
      </c>
      <c r="W120" s="49">
        <f t="shared" si="34"/>
        <v>1.004812845155973</v>
      </c>
      <c r="X120" s="49">
        <f t="shared" si="35"/>
        <v>1.0007048850359535</v>
      </c>
      <c r="Y120" s="49">
        <f t="shared" si="36"/>
        <v>1</v>
      </c>
      <c r="Z120" s="49">
        <f t="shared" si="37"/>
        <v>1</v>
      </c>
      <c r="AA120" s="49">
        <f t="shared" si="38"/>
        <v>1.0141644638118477</v>
      </c>
      <c r="AB120" s="49">
        <f t="shared" si="39"/>
        <v>1.0062106553114121</v>
      </c>
      <c r="AC120" s="49">
        <f t="shared" si="40"/>
        <v>1.001283927025171</v>
      </c>
    </row>
    <row r="121" spans="1:29">
      <c r="A121" t="s">
        <v>262</v>
      </c>
      <c r="B121" s="49" t="s">
        <v>266</v>
      </c>
      <c r="C121" s="49">
        <v>0.47651443999999998</v>
      </c>
      <c r="D121" s="49">
        <v>0.49333113000000001</v>
      </c>
      <c r="E121" s="49">
        <v>0.48261532000000001</v>
      </c>
      <c r="F121" s="49">
        <v>0.48014119</v>
      </c>
      <c r="G121" s="49">
        <v>0.48579691000000003</v>
      </c>
      <c r="H121" s="49">
        <v>0.46534664999999997</v>
      </c>
      <c r="I121" s="49">
        <v>0.45600463000000002</v>
      </c>
      <c r="J121" s="49">
        <f t="shared" si="31"/>
        <v>0.47710718142857139</v>
      </c>
      <c r="K121" t="s">
        <v>262</v>
      </c>
      <c r="L121" s="49" t="s">
        <v>266</v>
      </c>
      <c r="M121" s="49">
        <v>0.46931814999999999</v>
      </c>
      <c r="N121" s="49">
        <v>0.48620377999999997</v>
      </c>
      <c r="O121" s="49">
        <v>0.47914549000000001</v>
      </c>
      <c r="P121" s="49">
        <v>0.47676542</v>
      </c>
      <c r="Q121" s="49">
        <v>0.48311943000000002</v>
      </c>
      <c r="R121" s="49">
        <v>0.46204524000000002</v>
      </c>
      <c r="S121" s="49">
        <v>0.45116168000000001</v>
      </c>
      <c r="T121" s="49">
        <f t="shared" si="32"/>
        <v>0.47253702714285722</v>
      </c>
      <c r="U121" t="s">
        <v>262</v>
      </c>
      <c r="V121" s="49" t="str">
        <f t="shared" si="33"/>
        <v>.</v>
      </c>
      <c r="W121" s="49">
        <f t="shared" si="34"/>
        <v>1.0153335003131672</v>
      </c>
      <c r="X121" s="49">
        <f t="shared" si="35"/>
        <v>1.0146591826168032</v>
      </c>
      <c r="Y121" s="49">
        <f t="shared" si="36"/>
        <v>1.0072417043933775</v>
      </c>
      <c r="Z121" s="49">
        <f t="shared" si="37"/>
        <v>1.0070805680495871</v>
      </c>
      <c r="AA121" s="49">
        <f t="shared" si="38"/>
        <v>1.0055420664824017</v>
      </c>
      <c r="AB121" s="49">
        <f t="shared" si="39"/>
        <v>1.0071452094171556</v>
      </c>
      <c r="AC121" s="49">
        <f t="shared" si="40"/>
        <v>1.0107344001378842</v>
      </c>
    </row>
    <row r="122" spans="1:29">
      <c r="A122" t="s">
        <v>49</v>
      </c>
      <c r="B122" s="49" t="s">
        <v>266</v>
      </c>
      <c r="C122" s="49">
        <v>0.13647754000000001</v>
      </c>
      <c r="D122" s="49">
        <v>0.12709077999999999</v>
      </c>
      <c r="E122" s="49">
        <v>0.11373166</v>
      </c>
      <c r="F122" s="49">
        <v>0.11415825</v>
      </c>
      <c r="G122" s="49">
        <v>8.6984389999999995E-2</v>
      </c>
      <c r="H122" s="49">
        <v>8.6575059999999995E-2</v>
      </c>
      <c r="I122" s="49">
        <v>7.8888029999999998E-2</v>
      </c>
      <c r="J122" s="49">
        <f t="shared" si="31"/>
        <v>0.10627224428571429</v>
      </c>
      <c r="K122" t="s">
        <v>49</v>
      </c>
      <c r="L122" s="49" t="s">
        <v>266</v>
      </c>
      <c r="M122" s="49">
        <v>0.13647754000000001</v>
      </c>
      <c r="N122" s="49">
        <v>0.12709077999999999</v>
      </c>
      <c r="O122" s="49">
        <v>0.11373166</v>
      </c>
      <c r="P122" s="49">
        <v>0.11415825</v>
      </c>
      <c r="Q122" s="49">
        <v>8.6984389999999995E-2</v>
      </c>
      <c r="R122" s="49">
        <v>8.6575059999999995E-2</v>
      </c>
      <c r="S122" s="49">
        <v>7.8373219999999993E-2</v>
      </c>
      <c r="T122" s="49">
        <f t="shared" si="32"/>
        <v>0.10619870000000001</v>
      </c>
      <c r="U122" t="s">
        <v>49</v>
      </c>
      <c r="V122" s="49" t="str">
        <f t="shared" si="33"/>
        <v>.</v>
      </c>
      <c r="W122" s="49">
        <f t="shared" si="34"/>
        <v>1</v>
      </c>
      <c r="X122" s="49">
        <f t="shared" si="35"/>
        <v>1</v>
      </c>
      <c r="Y122" s="49">
        <f t="shared" si="36"/>
        <v>1</v>
      </c>
      <c r="Z122" s="49">
        <f t="shared" si="37"/>
        <v>1</v>
      </c>
      <c r="AA122" s="49">
        <f t="shared" si="38"/>
        <v>1</v>
      </c>
      <c r="AB122" s="49">
        <f t="shared" si="39"/>
        <v>1</v>
      </c>
      <c r="AC122" s="49">
        <f t="shared" si="40"/>
        <v>1.0065686978281612</v>
      </c>
    </row>
    <row r="123" spans="1:29">
      <c r="A123" t="s">
        <v>11</v>
      </c>
      <c r="B123" s="49" t="s">
        <v>266</v>
      </c>
      <c r="C123" s="50">
        <v>0.19278260999999999</v>
      </c>
      <c r="D123" s="50">
        <v>0</v>
      </c>
      <c r="E123" s="50">
        <v>0</v>
      </c>
      <c r="F123" s="50">
        <v>0</v>
      </c>
      <c r="G123" s="50">
        <v>0</v>
      </c>
      <c r="H123" s="50">
        <v>9.5013619999999993E-2</v>
      </c>
      <c r="I123" s="50">
        <v>9.9318569999999995E-2</v>
      </c>
      <c r="J123" s="49">
        <f t="shared" si="31"/>
        <v>5.5302114285714285E-2</v>
      </c>
      <c r="K123" t="s">
        <v>11</v>
      </c>
      <c r="L123" s="49" t="s">
        <v>266</v>
      </c>
      <c r="M123" s="50">
        <v>0.18093908</v>
      </c>
      <c r="N123" s="50">
        <v>0</v>
      </c>
      <c r="O123" s="50">
        <v>0</v>
      </c>
      <c r="P123" s="50">
        <v>0</v>
      </c>
      <c r="Q123" s="50">
        <v>0</v>
      </c>
      <c r="R123" s="50">
        <v>9.3167390000000003E-2</v>
      </c>
      <c r="S123" s="49">
        <v>8.2180600000000006E-2</v>
      </c>
      <c r="T123" s="49">
        <f t="shared" si="32"/>
        <v>5.0898152857142852E-2</v>
      </c>
      <c r="U123" t="s">
        <v>11</v>
      </c>
      <c r="V123" s="49" t="str">
        <f t="shared" si="33"/>
        <v>.</v>
      </c>
      <c r="W123" s="49">
        <f t="shared" si="34"/>
        <v>1.0654558981951272</v>
      </c>
      <c r="X123" s="49" t="str">
        <f t="shared" si="35"/>
        <v>.</v>
      </c>
      <c r="Y123" s="49" t="str">
        <f t="shared" si="36"/>
        <v>.</v>
      </c>
      <c r="Z123" s="49" t="str">
        <f t="shared" si="37"/>
        <v>.</v>
      </c>
      <c r="AA123" s="49" t="str">
        <f t="shared" si="38"/>
        <v>.</v>
      </c>
      <c r="AB123" s="49">
        <f t="shared" si="39"/>
        <v>1.0198162683316554</v>
      </c>
      <c r="AC123" s="49">
        <f t="shared" si="40"/>
        <v>1.2085403367704786</v>
      </c>
    </row>
    <row r="124" spans="1:29">
      <c r="A124" t="s">
        <v>263</v>
      </c>
      <c r="B124" s="49">
        <v>0.39983469999999999</v>
      </c>
      <c r="C124" s="49">
        <v>0.38984496000000002</v>
      </c>
      <c r="D124" s="49">
        <v>0.36274282000000002</v>
      </c>
      <c r="E124" s="49">
        <v>0.33237664</v>
      </c>
      <c r="F124" s="49">
        <v>0.37915871000000001</v>
      </c>
      <c r="G124" s="49">
        <v>0.38235910000000001</v>
      </c>
      <c r="H124" s="49">
        <v>0.39753775000000002</v>
      </c>
      <c r="I124" s="49">
        <v>0.39063657000000002</v>
      </c>
      <c r="J124" s="49">
        <f t="shared" si="31"/>
        <v>0.37931140624999998</v>
      </c>
      <c r="K124" t="s">
        <v>263</v>
      </c>
      <c r="L124" s="49">
        <v>0.39825902000000002</v>
      </c>
      <c r="M124" s="49">
        <v>0.38984496000000002</v>
      </c>
      <c r="N124" s="49">
        <v>0.35952267999999998</v>
      </c>
      <c r="O124" s="49">
        <v>0.32880468000000002</v>
      </c>
      <c r="P124" s="49">
        <v>0.37598246000000002</v>
      </c>
      <c r="Q124" s="49">
        <v>0.37564852999999998</v>
      </c>
      <c r="R124" s="49">
        <v>0.39014378999999999</v>
      </c>
      <c r="S124" s="49">
        <v>0.38335355999999998</v>
      </c>
      <c r="T124" s="49">
        <f t="shared" si="32"/>
        <v>0.37519495999999997</v>
      </c>
      <c r="U124" t="s">
        <v>263</v>
      </c>
      <c r="V124" s="49">
        <f t="shared" si="33"/>
        <v>1.0039564201207545</v>
      </c>
      <c r="W124" s="49">
        <f t="shared" si="34"/>
        <v>1</v>
      </c>
      <c r="X124" s="49">
        <f t="shared" si="35"/>
        <v>1.0089567089341902</v>
      </c>
      <c r="Y124" s="49">
        <f t="shared" si="36"/>
        <v>1.0108634706780937</v>
      </c>
      <c r="Z124" s="49">
        <f t="shared" si="37"/>
        <v>1.0084478674882866</v>
      </c>
      <c r="AA124" s="49">
        <f t="shared" si="38"/>
        <v>1.0178639591641687</v>
      </c>
      <c r="AB124" s="49">
        <f t="shared" si="39"/>
        <v>1.0189518843808845</v>
      </c>
      <c r="AC124" s="49">
        <f t="shared" si="40"/>
        <v>1.0189981540800093</v>
      </c>
    </row>
    <row r="125" spans="1:29">
      <c r="A125" t="s">
        <v>19</v>
      </c>
      <c r="B125" s="49" t="s">
        <v>266</v>
      </c>
      <c r="C125" s="49">
        <v>0.64146586999999999</v>
      </c>
      <c r="D125" s="49">
        <v>0.63978480999999998</v>
      </c>
      <c r="E125" s="49">
        <v>0.65284551999999996</v>
      </c>
      <c r="F125" s="49">
        <v>0.65387919999999999</v>
      </c>
      <c r="G125" s="49">
        <v>0.68187876000000003</v>
      </c>
      <c r="H125" s="49">
        <v>0.64726883000000002</v>
      </c>
      <c r="I125" s="49">
        <v>0.65221967000000003</v>
      </c>
      <c r="J125" s="49">
        <f t="shared" si="31"/>
        <v>0.65276323714285722</v>
      </c>
      <c r="K125" t="s">
        <v>19</v>
      </c>
      <c r="L125" s="49" t="s">
        <v>266</v>
      </c>
      <c r="M125" s="49">
        <v>0.63493946999999995</v>
      </c>
      <c r="N125" s="49">
        <v>0.63520686000000004</v>
      </c>
      <c r="O125" s="49">
        <v>0.64688564000000004</v>
      </c>
      <c r="P125" s="49">
        <v>0.64586312000000001</v>
      </c>
      <c r="Q125" s="49">
        <v>0.67837420000000004</v>
      </c>
      <c r="R125" s="49">
        <v>0.64354169000000006</v>
      </c>
      <c r="S125" s="49">
        <v>0.64744473000000002</v>
      </c>
      <c r="T125" s="49">
        <f t="shared" si="32"/>
        <v>0.6474651014285715</v>
      </c>
      <c r="U125" t="s">
        <v>19</v>
      </c>
      <c r="V125" s="49" t="str">
        <f t="shared" si="33"/>
        <v>.</v>
      </c>
      <c r="W125" s="49">
        <f t="shared" si="34"/>
        <v>1.0102787750775677</v>
      </c>
      <c r="X125" s="49">
        <f t="shared" si="35"/>
        <v>1.0072070222919192</v>
      </c>
      <c r="Y125" s="49">
        <f t="shared" si="36"/>
        <v>1.009213189521412</v>
      </c>
      <c r="Z125" s="49">
        <f t="shared" si="37"/>
        <v>1.0124114224078935</v>
      </c>
      <c r="AA125" s="49">
        <f t="shared" si="38"/>
        <v>1.0051661162821346</v>
      </c>
      <c r="AB125" s="49">
        <f t="shared" si="39"/>
        <v>1.0057916061351051</v>
      </c>
      <c r="AC125" s="49">
        <f t="shared" si="40"/>
        <v>1.0073750542382205</v>
      </c>
    </row>
    <row r="126" spans="1:29">
      <c r="A126" t="s">
        <v>72</v>
      </c>
      <c r="B126" s="49">
        <v>0.47088141999999999</v>
      </c>
      <c r="C126" s="49">
        <v>0.48177758999999998</v>
      </c>
      <c r="D126" s="49">
        <v>0.49292382000000001</v>
      </c>
      <c r="E126" s="49">
        <v>0.48960951000000003</v>
      </c>
      <c r="F126" s="49">
        <v>0.48608309</v>
      </c>
      <c r="G126" s="49">
        <v>0.46705324999999998</v>
      </c>
      <c r="H126" s="49">
        <v>0.47430586000000002</v>
      </c>
      <c r="I126" s="49">
        <v>0.45931578000000001</v>
      </c>
      <c r="J126" s="49">
        <f t="shared" si="31"/>
        <v>0.47774378999999995</v>
      </c>
      <c r="K126" t="s">
        <v>72</v>
      </c>
      <c r="L126" s="49">
        <v>0.46524801999999998</v>
      </c>
      <c r="M126" s="49">
        <v>0.47317374000000001</v>
      </c>
      <c r="N126" s="49">
        <v>0.48706722000000002</v>
      </c>
      <c r="O126" s="49">
        <v>0.4824273</v>
      </c>
      <c r="P126" s="49">
        <v>0.48223744000000002</v>
      </c>
      <c r="Q126" s="49">
        <v>0.46439754999999999</v>
      </c>
      <c r="R126" s="49">
        <v>0.47046946000000001</v>
      </c>
      <c r="S126" s="49">
        <v>0.45559676999999998</v>
      </c>
      <c r="T126" s="49">
        <f t="shared" si="32"/>
        <v>0.4725771875</v>
      </c>
      <c r="U126" t="s">
        <v>72</v>
      </c>
      <c r="V126" s="49">
        <f t="shared" si="33"/>
        <v>1.0121083803860143</v>
      </c>
      <c r="W126" s="49">
        <f t="shared" si="34"/>
        <v>1.0181832787254845</v>
      </c>
      <c r="X126" s="49">
        <f t="shared" si="35"/>
        <v>1.0120242130028787</v>
      </c>
      <c r="Y126" s="49">
        <f t="shared" si="36"/>
        <v>1.0148876525022528</v>
      </c>
      <c r="Z126" s="49">
        <f t="shared" si="37"/>
        <v>1.0079745985711934</v>
      </c>
      <c r="AA126" s="49">
        <f t="shared" si="38"/>
        <v>1.0057185917539833</v>
      </c>
      <c r="AB126" s="49">
        <f t="shared" si="39"/>
        <v>1.0081544081522316</v>
      </c>
      <c r="AC126" s="49">
        <f t="shared" si="40"/>
        <v>1.008162941980471</v>
      </c>
    </row>
    <row r="127" spans="1:29">
      <c r="A127" t="s">
        <v>208</v>
      </c>
      <c r="B127" s="49" t="s">
        <v>266</v>
      </c>
      <c r="C127" s="49">
        <v>0.43305771999999998</v>
      </c>
      <c r="D127" s="49">
        <v>0.44292000999999998</v>
      </c>
      <c r="E127" s="49">
        <v>0.43538017000000001</v>
      </c>
      <c r="F127" s="49">
        <v>0.45292694999999999</v>
      </c>
      <c r="G127" s="49">
        <v>0.42888673999999999</v>
      </c>
      <c r="H127" s="49">
        <v>0.42042288999999999</v>
      </c>
      <c r="I127" s="49">
        <v>0.43516315999999999</v>
      </c>
      <c r="J127" s="49">
        <f t="shared" si="31"/>
        <v>0.43553680571428571</v>
      </c>
      <c r="K127" t="s">
        <v>208</v>
      </c>
      <c r="L127" s="49" t="s">
        <v>266</v>
      </c>
      <c r="M127" s="49">
        <v>0.43305771999999998</v>
      </c>
      <c r="N127" s="49">
        <v>0.44292000999999998</v>
      </c>
      <c r="O127" s="49">
        <v>0.43538017000000001</v>
      </c>
      <c r="P127" s="49">
        <v>0.45292694999999999</v>
      </c>
      <c r="Q127" s="49">
        <v>0.42816589999999999</v>
      </c>
      <c r="R127" s="49">
        <v>0.42042288999999999</v>
      </c>
      <c r="S127" s="49">
        <v>0.43516315999999999</v>
      </c>
      <c r="T127" s="49">
        <f t="shared" si="32"/>
        <v>0.43543382857142859</v>
      </c>
      <c r="U127" t="s">
        <v>208</v>
      </c>
      <c r="V127" s="49" t="str">
        <f t="shared" si="33"/>
        <v>.</v>
      </c>
      <c r="W127" s="49">
        <f t="shared" si="34"/>
        <v>1</v>
      </c>
      <c r="X127" s="49">
        <f t="shared" si="35"/>
        <v>1</v>
      </c>
      <c r="Y127" s="49">
        <f t="shared" si="36"/>
        <v>1</v>
      </c>
      <c r="Z127" s="49">
        <f t="shared" si="37"/>
        <v>1</v>
      </c>
      <c r="AA127" s="49">
        <f t="shared" si="38"/>
        <v>1.0016835530339991</v>
      </c>
      <c r="AB127" s="49">
        <f t="shared" si="39"/>
        <v>1</v>
      </c>
      <c r="AC127" s="49">
        <f t="shared" si="40"/>
        <v>1</v>
      </c>
    </row>
    <row r="128" spans="1:29">
      <c r="A128" t="s">
        <v>53</v>
      </c>
      <c r="B128" s="49" t="s">
        <v>266</v>
      </c>
      <c r="C128" s="49">
        <v>0.25206743999999998</v>
      </c>
      <c r="D128" s="49">
        <v>0.2432771</v>
      </c>
      <c r="E128" s="49">
        <v>0.23688390000000001</v>
      </c>
      <c r="F128" s="49">
        <v>0.25967016999999998</v>
      </c>
      <c r="G128" s="49">
        <v>0.25501308</v>
      </c>
      <c r="H128" s="49">
        <v>0.26655366000000003</v>
      </c>
      <c r="I128" s="49">
        <v>0.24545475999999999</v>
      </c>
      <c r="J128" s="49">
        <f t="shared" si="31"/>
        <v>0.25127430142857143</v>
      </c>
      <c r="K128" t="s">
        <v>53</v>
      </c>
      <c r="L128" s="49" t="s">
        <v>266</v>
      </c>
      <c r="M128" s="49">
        <v>0.24910354000000001</v>
      </c>
      <c r="N128" s="49">
        <v>0.24205308</v>
      </c>
      <c r="O128" s="49">
        <v>0.23532491999999999</v>
      </c>
      <c r="P128" s="49">
        <v>0.25822724000000002</v>
      </c>
      <c r="Q128" s="49">
        <v>0.24915754000000001</v>
      </c>
      <c r="R128" s="49">
        <v>0.26075766</v>
      </c>
      <c r="S128" s="49">
        <v>0.24545475999999999</v>
      </c>
      <c r="T128" s="49">
        <f t="shared" si="32"/>
        <v>0.24858267714285714</v>
      </c>
      <c r="U128" t="s">
        <v>53</v>
      </c>
      <c r="V128" s="49" t="str">
        <f t="shared" si="33"/>
        <v>.</v>
      </c>
      <c r="W128" s="49">
        <f t="shared" si="34"/>
        <v>1.0118982652755555</v>
      </c>
      <c r="X128" s="49">
        <f t="shared" si="35"/>
        <v>1.0050568247262128</v>
      </c>
      <c r="Y128" s="49">
        <f t="shared" si="36"/>
        <v>1.006624797747727</v>
      </c>
      <c r="Z128" s="49">
        <f t="shared" si="37"/>
        <v>1.0055878303156551</v>
      </c>
      <c r="AA128" s="49">
        <f t="shared" si="38"/>
        <v>1.0235013558088588</v>
      </c>
      <c r="AB128" s="49">
        <f t="shared" si="39"/>
        <v>1.0222275349456658</v>
      </c>
      <c r="AC128" s="49">
        <f t="shared" si="40"/>
        <v>1</v>
      </c>
    </row>
    <row r="129" spans="1:29">
      <c r="A129" t="s">
        <v>264</v>
      </c>
      <c r="B129" s="49" t="s">
        <v>266</v>
      </c>
      <c r="C129" s="49">
        <v>0.41667733000000001</v>
      </c>
      <c r="D129" s="49">
        <v>0.39477744999999997</v>
      </c>
      <c r="E129" s="49">
        <v>0.42994175000000001</v>
      </c>
      <c r="F129" s="49">
        <v>0.41119014999999998</v>
      </c>
      <c r="G129" s="49">
        <v>0.40049779000000002</v>
      </c>
      <c r="H129" s="49">
        <v>0.38655938000000001</v>
      </c>
      <c r="I129" s="49">
        <v>0.38638140999999998</v>
      </c>
      <c r="J129" s="49">
        <f t="shared" si="31"/>
        <v>0.40371789428571425</v>
      </c>
      <c r="K129" t="s">
        <v>264</v>
      </c>
      <c r="L129" s="49" t="s">
        <v>266</v>
      </c>
      <c r="M129" s="49">
        <v>0.41372389999999998</v>
      </c>
      <c r="N129" s="49">
        <v>0.39477744999999997</v>
      </c>
      <c r="O129" s="49">
        <v>0.42909338000000002</v>
      </c>
      <c r="P129" s="49">
        <v>0.41037282000000003</v>
      </c>
      <c r="Q129" s="49">
        <v>0.40001130000000001</v>
      </c>
      <c r="R129" s="49">
        <v>0.38571516</v>
      </c>
      <c r="S129" s="49">
        <v>0.38638140999999998</v>
      </c>
      <c r="T129" s="49">
        <f t="shared" si="32"/>
        <v>0.40286791714285719</v>
      </c>
      <c r="U129" t="s">
        <v>264</v>
      </c>
      <c r="V129" s="49" t="str">
        <f t="shared" si="33"/>
        <v>.</v>
      </c>
      <c r="W129" s="49">
        <f t="shared" si="34"/>
        <v>1.0071386497130093</v>
      </c>
      <c r="X129" s="49">
        <f t="shared" si="35"/>
        <v>1</v>
      </c>
      <c r="Y129" s="49">
        <f t="shared" si="36"/>
        <v>1.001977122089369</v>
      </c>
      <c r="Z129" s="49">
        <f t="shared" si="37"/>
        <v>1.0019916767392147</v>
      </c>
      <c r="AA129" s="49">
        <f t="shared" si="38"/>
        <v>1.0012161906426145</v>
      </c>
      <c r="AB129" s="49">
        <f t="shared" si="39"/>
        <v>1.0021887135574346</v>
      </c>
      <c r="AC129" s="49">
        <f t="shared" si="40"/>
        <v>1</v>
      </c>
    </row>
    <row r="130" spans="1:29">
      <c r="A130" t="s">
        <v>151</v>
      </c>
      <c r="B130" s="49" t="s">
        <v>266</v>
      </c>
      <c r="C130" s="49">
        <v>0.47587906000000002</v>
      </c>
      <c r="D130" s="49">
        <v>0.45428666000000001</v>
      </c>
      <c r="E130" s="49">
        <v>0.43020093999999998</v>
      </c>
      <c r="F130" s="49">
        <v>0.42286910999999999</v>
      </c>
      <c r="G130" s="49">
        <v>0.40129007</v>
      </c>
      <c r="H130" s="49">
        <v>0.40219046000000003</v>
      </c>
      <c r="I130" s="49">
        <v>0.38767643000000002</v>
      </c>
      <c r="J130" s="49">
        <f t="shared" si="31"/>
        <v>0.42491324714285711</v>
      </c>
      <c r="K130" t="s">
        <v>151</v>
      </c>
      <c r="L130" s="49" t="s">
        <v>266</v>
      </c>
      <c r="M130" s="49">
        <v>0.46963933000000002</v>
      </c>
      <c r="N130" s="49">
        <v>0.45005456999999999</v>
      </c>
      <c r="O130" s="49">
        <v>0.42235783999999998</v>
      </c>
      <c r="P130" s="49">
        <v>0.42094674999999998</v>
      </c>
      <c r="Q130" s="49">
        <v>0.39576963999999998</v>
      </c>
      <c r="R130" s="49">
        <v>0.40060127000000001</v>
      </c>
      <c r="S130" s="49">
        <v>0.38353714</v>
      </c>
      <c r="T130" s="49">
        <f t="shared" si="32"/>
        <v>0.42041522000000003</v>
      </c>
      <c r="U130" t="s">
        <v>151</v>
      </c>
      <c r="V130" s="49" t="str">
        <f t="shared" si="33"/>
        <v>.</v>
      </c>
      <c r="W130" s="49">
        <f t="shared" si="34"/>
        <v>1.0132862168932912</v>
      </c>
      <c r="X130" s="49">
        <f t="shared" si="35"/>
        <v>1.0094035041128457</v>
      </c>
      <c r="Y130" s="49">
        <f t="shared" si="36"/>
        <v>1.0185697985386042</v>
      </c>
      <c r="Z130" s="49">
        <f t="shared" si="37"/>
        <v>1.0045667533957681</v>
      </c>
      <c r="AA130" s="49">
        <f t="shared" si="38"/>
        <v>1.0139485939345929</v>
      </c>
      <c r="AB130" s="49">
        <f t="shared" si="39"/>
        <v>1.0039670118869068</v>
      </c>
      <c r="AC130" s="49">
        <f t="shared" si="40"/>
        <v>1.010792409830245</v>
      </c>
    </row>
    <row r="131" spans="1:29">
      <c r="A131" t="s">
        <v>39</v>
      </c>
      <c r="B131" s="49" t="s">
        <v>266</v>
      </c>
      <c r="C131" s="49">
        <v>0.39492258000000002</v>
      </c>
      <c r="D131" s="49">
        <v>0.37099019</v>
      </c>
      <c r="E131" s="49">
        <v>0.35647837999999998</v>
      </c>
      <c r="F131" s="49">
        <v>0.36474434999999999</v>
      </c>
      <c r="G131" s="49">
        <v>0.35801627000000003</v>
      </c>
      <c r="H131" s="49">
        <v>0.35036909999999999</v>
      </c>
      <c r="I131" s="49">
        <v>0.34393161</v>
      </c>
      <c r="J131" s="49">
        <f t="shared" si="31"/>
        <v>0.36277892571428572</v>
      </c>
      <c r="K131" t="s">
        <v>39</v>
      </c>
      <c r="L131" s="49" t="s">
        <v>266</v>
      </c>
      <c r="M131" s="49">
        <v>0.39492258000000002</v>
      </c>
      <c r="N131" s="49">
        <v>0.37099019</v>
      </c>
      <c r="O131" s="49">
        <v>0.35647837999999998</v>
      </c>
      <c r="P131" s="49">
        <v>0.36474434999999999</v>
      </c>
      <c r="Q131" s="49">
        <v>0.35801627000000003</v>
      </c>
      <c r="R131" s="49">
        <v>0.35036909999999999</v>
      </c>
      <c r="S131" s="49">
        <v>0.34393161</v>
      </c>
      <c r="T131" s="49">
        <f t="shared" si="32"/>
        <v>0.36277892571428572</v>
      </c>
      <c r="U131" t="s">
        <v>39</v>
      </c>
      <c r="V131" s="49" t="str">
        <f t="shared" si="33"/>
        <v>.</v>
      </c>
      <c r="W131" s="49">
        <f t="shared" si="34"/>
        <v>1</v>
      </c>
      <c r="X131" s="49">
        <f t="shared" si="35"/>
        <v>1</v>
      </c>
      <c r="Y131" s="49">
        <f t="shared" si="36"/>
        <v>1</v>
      </c>
      <c r="Z131" s="49">
        <f t="shared" si="37"/>
        <v>1</v>
      </c>
      <c r="AA131" s="49">
        <f t="shared" si="38"/>
        <v>1</v>
      </c>
      <c r="AB131" s="49">
        <f t="shared" si="39"/>
        <v>1</v>
      </c>
      <c r="AC131" s="49">
        <f t="shared" si="40"/>
        <v>1</v>
      </c>
    </row>
    <row r="132" spans="1:29">
      <c r="A132" t="s">
        <v>36</v>
      </c>
      <c r="B132" s="49">
        <v>0.30840355000000003</v>
      </c>
      <c r="C132" s="49">
        <v>0.26893084</v>
      </c>
      <c r="D132" s="49">
        <v>0.26299892000000002</v>
      </c>
      <c r="E132" s="49">
        <v>0.23768021</v>
      </c>
      <c r="F132" s="49" t="s">
        <v>266</v>
      </c>
      <c r="G132" s="49" t="s">
        <v>266</v>
      </c>
      <c r="H132" s="49" t="s">
        <v>266</v>
      </c>
      <c r="I132" s="49" t="s">
        <v>266</v>
      </c>
      <c r="J132" s="49">
        <f t="shared" si="31"/>
        <v>0.26950338000000001</v>
      </c>
      <c r="K132" t="s">
        <v>36</v>
      </c>
      <c r="L132" s="49">
        <v>0.30840355000000003</v>
      </c>
      <c r="M132" s="49">
        <v>0.26893084</v>
      </c>
      <c r="N132" s="49">
        <v>0.26299892000000002</v>
      </c>
      <c r="O132" s="49">
        <v>0.23768021</v>
      </c>
      <c r="P132" s="49" t="s">
        <v>266</v>
      </c>
      <c r="Q132" s="49" t="s">
        <v>266</v>
      </c>
      <c r="R132" s="49" t="s">
        <v>266</v>
      </c>
      <c r="S132" s="49" t="s">
        <v>266</v>
      </c>
      <c r="T132" s="49">
        <f t="shared" si="32"/>
        <v>0.26950338000000001</v>
      </c>
      <c r="U132" t="s">
        <v>36</v>
      </c>
      <c r="V132" s="49">
        <f t="shared" si="33"/>
        <v>1</v>
      </c>
      <c r="W132" s="49">
        <f t="shared" si="34"/>
        <v>1</v>
      </c>
      <c r="X132" s="49">
        <f t="shared" si="35"/>
        <v>1</v>
      </c>
      <c r="Y132" s="49">
        <f t="shared" si="36"/>
        <v>1</v>
      </c>
      <c r="Z132" s="49" t="str">
        <f t="shared" si="37"/>
        <v>.</v>
      </c>
      <c r="AA132" s="49" t="str">
        <f t="shared" si="38"/>
        <v>.</v>
      </c>
      <c r="AB132" s="49" t="str">
        <f t="shared" si="39"/>
        <v>.</v>
      </c>
      <c r="AC132" s="49" t="str">
        <f t="shared" si="40"/>
        <v>.</v>
      </c>
    </row>
    <row r="133" spans="1:29">
      <c r="A133" t="s">
        <v>26</v>
      </c>
      <c r="B133" s="49" t="s">
        <v>266</v>
      </c>
      <c r="C133" s="49">
        <v>0.50083285</v>
      </c>
      <c r="D133" s="49">
        <v>0.47548034</v>
      </c>
      <c r="E133" s="49">
        <v>0.52024784000000002</v>
      </c>
      <c r="F133" s="49">
        <v>0.51193385999999996</v>
      </c>
      <c r="G133" s="49">
        <v>0.49688763000000002</v>
      </c>
      <c r="H133" s="49">
        <v>0.47129412999999998</v>
      </c>
      <c r="I133" s="49">
        <v>0.46336224999999998</v>
      </c>
      <c r="J133" s="49">
        <f t="shared" si="31"/>
        <v>0.4914341285714286</v>
      </c>
      <c r="K133" t="s">
        <v>26</v>
      </c>
      <c r="L133" s="49" t="s">
        <v>266</v>
      </c>
      <c r="M133" s="49">
        <v>0.46942002999999999</v>
      </c>
      <c r="N133" s="49">
        <v>0.4527214</v>
      </c>
      <c r="O133" s="49">
        <v>0.49144848000000002</v>
      </c>
      <c r="P133" s="49">
        <v>0.48522145</v>
      </c>
      <c r="Q133" s="49">
        <v>0.47209657999999999</v>
      </c>
      <c r="R133" s="49">
        <v>0.45488770000000001</v>
      </c>
      <c r="S133" s="49">
        <v>0.44758768999999998</v>
      </c>
      <c r="T133" s="49">
        <f t="shared" si="32"/>
        <v>0.46762618999999994</v>
      </c>
      <c r="U133" t="s">
        <v>26</v>
      </c>
      <c r="V133" s="49" t="str">
        <f t="shared" si="33"/>
        <v>.</v>
      </c>
      <c r="W133" s="49">
        <f t="shared" si="34"/>
        <v>1.0669183630702763</v>
      </c>
      <c r="X133" s="49">
        <f t="shared" si="35"/>
        <v>1.0502714031190044</v>
      </c>
      <c r="Y133" s="49">
        <f t="shared" si="36"/>
        <v>1.0586009748163225</v>
      </c>
      <c r="Z133" s="49">
        <f t="shared" si="37"/>
        <v>1.0550519973921184</v>
      </c>
      <c r="AA133" s="49">
        <f t="shared" si="38"/>
        <v>1.052512665946447</v>
      </c>
      <c r="AB133" s="49">
        <f t="shared" si="39"/>
        <v>1.0360669897207595</v>
      </c>
      <c r="AC133" s="49">
        <f t="shared" si="40"/>
        <v>1.0352435072555279</v>
      </c>
    </row>
    <row r="134" spans="1:29">
      <c r="A134" t="s">
        <v>92</v>
      </c>
      <c r="B134" s="49" t="s">
        <v>266</v>
      </c>
      <c r="C134" s="49">
        <v>0.54167631999999999</v>
      </c>
      <c r="D134" s="49">
        <v>0.56527340000000004</v>
      </c>
      <c r="E134" s="50">
        <v>0.55749219999999999</v>
      </c>
      <c r="F134" s="50">
        <v>0.60997162999999999</v>
      </c>
      <c r="G134" s="49">
        <v>0.57749030999999995</v>
      </c>
      <c r="H134" s="49">
        <v>0.58580736</v>
      </c>
      <c r="I134" s="49">
        <v>0.51561020000000002</v>
      </c>
      <c r="J134" s="49">
        <f t="shared" si="31"/>
        <v>0.5647602028571429</v>
      </c>
      <c r="K134" t="s">
        <v>92</v>
      </c>
      <c r="L134" t="s">
        <v>266</v>
      </c>
      <c r="M134" s="49">
        <v>0.54103199999999996</v>
      </c>
      <c r="N134" s="49">
        <v>0.56442473000000004</v>
      </c>
      <c r="O134" s="50">
        <v>0.55578850999999996</v>
      </c>
      <c r="P134" s="50">
        <v>0.60737200999999996</v>
      </c>
      <c r="Q134" s="49">
        <v>0.56601957000000003</v>
      </c>
      <c r="R134" s="49">
        <v>0.58268803999999996</v>
      </c>
      <c r="S134" s="49">
        <v>0.51239615999999999</v>
      </c>
      <c r="T134" s="49">
        <f t="shared" si="32"/>
        <v>0.5613887171428571</v>
      </c>
      <c r="U134" t="s">
        <v>92</v>
      </c>
      <c r="V134" s="49" t="str">
        <f t="shared" si="33"/>
        <v>.</v>
      </c>
      <c r="W134" s="49">
        <f t="shared" si="34"/>
        <v>1.0011909092253324</v>
      </c>
      <c r="X134" s="49">
        <f t="shared" si="35"/>
        <v>1.0015036017291445</v>
      </c>
      <c r="Y134" s="49">
        <f t="shared" si="36"/>
        <v>1.0030653566407841</v>
      </c>
      <c r="Z134" s="49">
        <f t="shared" si="37"/>
        <v>1.0042801116238464</v>
      </c>
      <c r="AA134" s="49">
        <f t="shared" si="38"/>
        <v>1.0202656243846833</v>
      </c>
      <c r="AB134" s="49">
        <f t="shared" si="39"/>
        <v>1.0053533276571114</v>
      </c>
      <c r="AC134" s="49">
        <f t="shared" si="40"/>
        <v>1.0062725684751423</v>
      </c>
    </row>
    <row r="135" spans="1:29">
      <c r="A135" t="s">
        <v>150</v>
      </c>
      <c r="B135" s="49" t="s">
        <v>266</v>
      </c>
      <c r="C135" s="49">
        <v>0.19065303</v>
      </c>
      <c r="D135" s="49">
        <v>0.19415895999999999</v>
      </c>
      <c r="E135" s="49">
        <v>0.21134670999999999</v>
      </c>
      <c r="F135" s="49">
        <v>0.19504434000000001</v>
      </c>
      <c r="G135" s="50">
        <v>0.19862916</v>
      </c>
      <c r="H135" s="50">
        <v>0.15543381000000001</v>
      </c>
      <c r="I135" s="50">
        <v>0.14507908999999999</v>
      </c>
      <c r="J135" s="49">
        <f t="shared" si="31"/>
        <v>0.18433501428571428</v>
      </c>
      <c r="K135" t="s">
        <v>150</v>
      </c>
      <c r="L135" t="s">
        <v>266</v>
      </c>
      <c r="M135" s="49">
        <v>0.18921789999999999</v>
      </c>
      <c r="N135" s="49">
        <v>0.19052573</v>
      </c>
      <c r="O135" s="49">
        <v>0.20431801999999999</v>
      </c>
      <c r="P135" s="49">
        <v>0.18815402000000001</v>
      </c>
      <c r="Q135" s="50">
        <v>0.19092811000000001</v>
      </c>
      <c r="R135" s="50">
        <v>0.14993897</v>
      </c>
      <c r="S135" s="50">
        <v>0.1406895</v>
      </c>
      <c r="T135" s="49">
        <f t="shared" si="32"/>
        <v>0.17911032142857142</v>
      </c>
      <c r="U135" t="s">
        <v>150</v>
      </c>
      <c r="V135" s="49" t="str">
        <f t="shared" si="33"/>
        <v>.</v>
      </c>
      <c r="W135" s="49">
        <f t="shared" si="34"/>
        <v>1.0075845361353233</v>
      </c>
      <c r="X135" s="49">
        <f t="shared" si="35"/>
        <v>1.0190694978573234</v>
      </c>
      <c r="Y135" s="49">
        <f t="shared" si="36"/>
        <v>1.034400734697801</v>
      </c>
      <c r="Z135" s="49">
        <f t="shared" si="37"/>
        <v>1.0366206366465092</v>
      </c>
      <c r="AA135" s="49">
        <f t="shared" si="38"/>
        <v>1.0403348150254039</v>
      </c>
      <c r="AB135" s="49">
        <f t="shared" si="39"/>
        <v>1.0366471771814894</v>
      </c>
      <c r="AC135" s="49">
        <f t="shared" si="40"/>
        <v>1.0312005515692357</v>
      </c>
    </row>
    <row r="136" spans="1:29">
      <c r="A136" t="s">
        <v>96</v>
      </c>
      <c r="B136" s="49" t="s">
        <v>266</v>
      </c>
      <c r="C136" s="49">
        <v>0.38884327000000002</v>
      </c>
      <c r="D136" s="49">
        <v>0.40765305000000002</v>
      </c>
      <c r="E136" s="50">
        <v>0.41181041000000002</v>
      </c>
      <c r="F136" s="50">
        <v>0.34810263000000002</v>
      </c>
      <c r="G136" s="50">
        <v>0.42469483000000002</v>
      </c>
      <c r="H136" s="50">
        <v>0.47284831999999999</v>
      </c>
      <c r="I136" s="49">
        <v>0.45301584</v>
      </c>
      <c r="J136" s="49">
        <f t="shared" si="31"/>
        <v>0.41528119285714288</v>
      </c>
      <c r="K136" t="s">
        <v>96</v>
      </c>
      <c r="L136" t="s">
        <v>266</v>
      </c>
      <c r="M136" s="49">
        <v>0.37233807000000002</v>
      </c>
      <c r="N136" s="49">
        <v>0.39397578</v>
      </c>
      <c r="O136" s="50">
        <v>0.40207925999999999</v>
      </c>
      <c r="P136" s="50">
        <v>0.33721971000000001</v>
      </c>
      <c r="Q136" s="50">
        <v>0.40974603999999998</v>
      </c>
      <c r="R136" s="50">
        <v>0.45530515999999999</v>
      </c>
      <c r="S136" s="49">
        <v>0.44056572999999999</v>
      </c>
      <c r="T136" s="49">
        <f t="shared" si="32"/>
        <v>0.40160425</v>
      </c>
      <c r="U136" t="s">
        <v>96</v>
      </c>
      <c r="V136" s="49" t="str">
        <f t="shared" si="33"/>
        <v>.</v>
      </c>
      <c r="W136" s="49">
        <f t="shared" si="34"/>
        <v>1.0443285318635294</v>
      </c>
      <c r="X136" s="49">
        <f t="shared" si="35"/>
        <v>1.0347160173145669</v>
      </c>
      <c r="Y136" s="49">
        <f t="shared" si="36"/>
        <v>1.02420206901495</v>
      </c>
      <c r="Z136" s="49">
        <f t="shared" si="37"/>
        <v>1.0322724908339433</v>
      </c>
      <c r="AA136" s="49">
        <f t="shared" si="38"/>
        <v>1.036483061556861</v>
      </c>
      <c r="AB136" s="49">
        <f t="shared" si="39"/>
        <v>1.0385305538817087</v>
      </c>
      <c r="AC136" s="49">
        <f t="shared" si="40"/>
        <v>1.0282593700603995</v>
      </c>
    </row>
    <row r="137" spans="1:29">
      <c r="A137" t="s">
        <v>68</v>
      </c>
      <c r="B137" s="49" t="s">
        <v>266</v>
      </c>
      <c r="C137" s="49">
        <v>0.31272043999999999</v>
      </c>
      <c r="D137" s="49">
        <v>0.30052223</v>
      </c>
      <c r="E137" s="49">
        <v>0.29585647999999998</v>
      </c>
      <c r="F137" s="49">
        <v>0.27758526</v>
      </c>
      <c r="G137" s="49">
        <v>0.27552992999999998</v>
      </c>
      <c r="H137" s="49">
        <v>0.27662736999999998</v>
      </c>
      <c r="I137" s="49">
        <v>0.30355931000000003</v>
      </c>
      <c r="J137" s="49">
        <f t="shared" si="31"/>
        <v>0.29177157428571426</v>
      </c>
      <c r="K137" t="s">
        <v>68</v>
      </c>
      <c r="L137" t="s">
        <v>266</v>
      </c>
      <c r="M137" s="49">
        <v>0.31272043999999999</v>
      </c>
      <c r="N137" s="49">
        <v>0.29943077000000001</v>
      </c>
      <c r="O137" s="49">
        <v>0.29585647999999998</v>
      </c>
      <c r="P137" s="49">
        <v>0.27758526</v>
      </c>
      <c r="Q137" s="49">
        <v>0.27552992999999998</v>
      </c>
      <c r="R137" s="49">
        <v>0.27662736999999998</v>
      </c>
      <c r="S137" s="49">
        <v>0.30300849000000002</v>
      </c>
      <c r="T137" s="49">
        <f t="shared" si="32"/>
        <v>0.29153696285714281</v>
      </c>
      <c r="U137" t="s">
        <v>68</v>
      </c>
      <c r="V137" s="49" t="str">
        <f t="shared" si="33"/>
        <v>.</v>
      </c>
      <c r="W137" s="49">
        <f t="shared" si="34"/>
        <v>1</v>
      </c>
      <c r="X137" s="49">
        <f t="shared" si="35"/>
        <v>1.0036451163652953</v>
      </c>
      <c r="Y137" s="49">
        <f t="shared" si="36"/>
        <v>1</v>
      </c>
      <c r="Z137" s="49">
        <f t="shared" si="37"/>
        <v>1</v>
      </c>
      <c r="AA137" s="49">
        <f t="shared" si="38"/>
        <v>1</v>
      </c>
      <c r="AB137" s="49">
        <f t="shared" si="39"/>
        <v>1</v>
      </c>
      <c r="AC137" s="49">
        <f t="shared" si="40"/>
        <v>1.0018178368533501</v>
      </c>
    </row>
    <row r="138" spans="1:29">
      <c r="A138" t="s">
        <v>160</v>
      </c>
      <c r="B138" s="49" t="s">
        <v>266</v>
      </c>
      <c r="C138" s="49">
        <v>0.30784264</v>
      </c>
      <c r="D138" s="49">
        <v>0.34631094000000001</v>
      </c>
      <c r="E138" s="49">
        <v>0.31931823999999998</v>
      </c>
      <c r="F138" s="49">
        <v>0.29761659000000001</v>
      </c>
      <c r="G138" s="49">
        <v>0.31066738999999999</v>
      </c>
      <c r="H138" s="49">
        <v>0.30414129000000001</v>
      </c>
      <c r="I138" s="49">
        <v>0.29494807000000001</v>
      </c>
      <c r="J138" s="49">
        <f t="shared" si="31"/>
        <v>0.31154930857142854</v>
      </c>
      <c r="K138" t="s">
        <v>160</v>
      </c>
      <c r="L138" t="s">
        <v>266</v>
      </c>
      <c r="M138" s="49">
        <v>0.30784264</v>
      </c>
      <c r="N138" s="49">
        <v>0.34631094000000001</v>
      </c>
      <c r="O138" s="49">
        <v>0.31931823999999998</v>
      </c>
      <c r="P138" s="49">
        <v>0.29761659000000001</v>
      </c>
      <c r="Q138" s="49">
        <v>0.31066738999999999</v>
      </c>
      <c r="R138" s="49">
        <v>0.30414129000000001</v>
      </c>
      <c r="S138" s="49">
        <v>0.29494807000000001</v>
      </c>
      <c r="T138" s="49">
        <f t="shared" si="32"/>
        <v>0.31154930857142854</v>
      </c>
      <c r="U138" t="s">
        <v>160</v>
      </c>
      <c r="V138" s="49" t="str">
        <f t="shared" si="33"/>
        <v>.</v>
      </c>
      <c r="W138" s="49">
        <f t="shared" si="34"/>
        <v>1</v>
      </c>
      <c r="X138" s="49">
        <f t="shared" si="35"/>
        <v>1</v>
      </c>
      <c r="Y138" s="49">
        <f t="shared" si="36"/>
        <v>1</v>
      </c>
      <c r="Z138" s="49">
        <f t="shared" si="37"/>
        <v>1</v>
      </c>
      <c r="AA138" s="49">
        <f t="shared" si="38"/>
        <v>1</v>
      </c>
      <c r="AB138" s="49">
        <f t="shared" si="39"/>
        <v>1</v>
      </c>
      <c r="AC138" s="49">
        <f t="shared" si="40"/>
        <v>1</v>
      </c>
    </row>
    <row r="139" spans="1:29">
      <c r="A139" t="s">
        <v>0</v>
      </c>
      <c r="B139" s="49" t="s">
        <v>266</v>
      </c>
      <c r="C139" s="49">
        <v>0.27266762</v>
      </c>
      <c r="D139" s="49">
        <v>0.25961490999999998</v>
      </c>
      <c r="E139" s="49">
        <v>0.25243975000000002</v>
      </c>
      <c r="F139" s="49">
        <v>0.26971605999999998</v>
      </c>
      <c r="G139" s="49">
        <v>0.29363500999999997</v>
      </c>
      <c r="H139" s="49">
        <v>0.25225279</v>
      </c>
      <c r="I139" s="49">
        <v>0.24105799999999999</v>
      </c>
      <c r="J139" s="49">
        <f t="shared" si="31"/>
        <v>0.26305487714285714</v>
      </c>
      <c r="K139" t="s">
        <v>0</v>
      </c>
      <c r="L139" t="s">
        <v>266</v>
      </c>
      <c r="M139" s="49">
        <v>0.27266762</v>
      </c>
      <c r="N139" s="49">
        <v>0.25961490999999998</v>
      </c>
      <c r="O139" s="49">
        <v>0.25243975000000002</v>
      </c>
      <c r="P139" s="49">
        <v>0.26298914000000001</v>
      </c>
      <c r="Q139" s="49">
        <v>0.28366076000000001</v>
      </c>
      <c r="R139" s="49">
        <v>0.23743861999999999</v>
      </c>
      <c r="S139" s="49">
        <v>0.22643963</v>
      </c>
      <c r="T139" s="49">
        <f t="shared" si="32"/>
        <v>0.25646434714285715</v>
      </c>
      <c r="U139" t="s">
        <v>0</v>
      </c>
      <c r="V139" s="49" t="str">
        <f t="shared" si="33"/>
        <v>.</v>
      </c>
      <c r="W139" s="49">
        <f t="shared" si="34"/>
        <v>1</v>
      </c>
      <c r="X139" s="49">
        <f t="shared" si="35"/>
        <v>1</v>
      </c>
      <c r="Y139" s="49">
        <f t="shared" si="36"/>
        <v>1</v>
      </c>
      <c r="Z139" s="49">
        <f t="shared" si="37"/>
        <v>1.0255786988010227</v>
      </c>
      <c r="AA139" s="49">
        <f t="shared" si="38"/>
        <v>1.0351626005655488</v>
      </c>
      <c r="AB139" s="49">
        <f t="shared" si="39"/>
        <v>1.0623915772421522</v>
      </c>
      <c r="AC139" s="49">
        <f t="shared" si="40"/>
        <v>1.064557471675784</v>
      </c>
    </row>
    <row r="140" spans="1:29">
      <c r="A140" t="s">
        <v>232</v>
      </c>
      <c r="B140" s="49" t="s">
        <v>266</v>
      </c>
      <c r="C140" s="49">
        <v>0.61849295000000004</v>
      </c>
      <c r="D140" s="49">
        <v>0.61251522999999997</v>
      </c>
      <c r="E140" s="49">
        <v>0.61518344999999997</v>
      </c>
      <c r="F140" s="49">
        <v>0.61273263</v>
      </c>
      <c r="G140" s="49">
        <v>0.60871087999999995</v>
      </c>
      <c r="H140" s="49">
        <v>0.59712869000000002</v>
      </c>
      <c r="I140" s="49">
        <v>0.61449193000000002</v>
      </c>
      <c r="J140" s="49">
        <f t="shared" si="31"/>
        <v>0.61132225142857144</v>
      </c>
      <c r="K140" t="s">
        <v>232</v>
      </c>
      <c r="L140" t="s">
        <v>266</v>
      </c>
      <c r="M140" s="49">
        <v>0.61615176000000005</v>
      </c>
      <c r="N140" s="49">
        <v>0.61028598000000001</v>
      </c>
      <c r="O140" s="49">
        <v>0.61244514000000005</v>
      </c>
      <c r="P140" s="49">
        <v>0.61082084000000003</v>
      </c>
      <c r="Q140" s="49">
        <v>0.60700074999999998</v>
      </c>
      <c r="R140" s="49">
        <v>0.59263686000000004</v>
      </c>
      <c r="S140" s="49">
        <v>0.61062481000000002</v>
      </c>
      <c r="T140" s="49">
        <f t="shared" si="32"/>
        <v>0.6085665914285715</v>
      </c>
      <c r="U140" t="s">
        <v>232</v>
      </c>
      <c r="V140" s="49" t="str">
        <f t="shared" si="33"/>
        <v>.</v>
      </c>
      <c r="W140" s="49">
        <f t="shared" si="34"/>
        <v>1.0037996970097107</v>
      </c>
      <c r="X140" s="49">
        <f t="shared" si="35"/>
        <v>1.0036527956942416</v>
      </c>
      <c r="Y140" s="49">
        <f t="shared" si="36"/>
        <v>1.004471110669602</v>
      </c>
      <c r="Z140" s="49">
        <f t="shared" si="37"/>
        <v>1.0031298702906075</v>
      </c>
      <c r="AA140" s="49">
        <f t="shared" si="38"/>
        <v>1.0028173441301349</v>
      </c>
      <c r="AB140" s="49">
        <f t="shared" si="39"/>
        <v>1.0075793969345748</v>
      </c>
      <c r="AC140" s="49">
        <f t="shared" si="40"/>
        <v>1.0063330541711857</v>
      </c>
    </row>
    <row r="141" spans="1:29" ht="15" thickBot="1">
      <c r="A141" t="s">
        <v>183</v>
      </c>
      <c r="B141" s="49" t="s">
        <v>266</v>
      </c>
      <c r="C141" s="50">
        <v>0.47708077999999998</v>
      </c>
      <c r="D141" s="50">
        <v>0.41936393999999999</v>
      </c>
      <c r="E141" s="49">
        <v>0.38042600999999998</v>
      </c>
      <c r="F141" s="49">
        <v>0.39429837000000001</v>
      </c>
      <c r="G141" s="49">
        <v>0.36379350999999999</v>
      </c>
      <c r="H141" s="49">
        <v>0.38964226000000002</v>
      </c>
      <c r="I141" s="49">
        <v>0.37832533000000002</v>
      </c>
      <c r="J141" s="49">
        <f t="shared" si="31"/>
        <v>0.40041860000000001</v>
      </c>
      <c r="K141" t="s">
        <v>183</v>
      </c>
      <c r="L141" t="s">
        <v>266</v>
      </c>
      <c r="M141" s="50">
        <v>0.47087458999999998</v>
      </c>
      <c r="N141" s="50">
        <v>0.41836346000000002</v>
      </c>
      <c r="O141" s="49">
        <v>0.37934116000000001</v>
      </c>
      <c r="P141" s="49">
        <v>0.39399969000000001</v>
      </c>
      <c r="Q141" s="49">
        <v>0.36299434000000003</v>
      </c>
      <c r="R141" s="49">
        <v>0.38476180999999998</v>
      </c>
      <c r="S141" s="49">
        <v>0.37446975999999998</v>
      </c>
      <c r="T141" s="49">
        <f t="shared" si="32"/>
        <v>0.39782925857142853</v>
      </c>
      <c r="U141" t="s">
        <v>183</v>
      </c>
      <c r="V141" s="49" t="str">
        <f t="shared" si="33"/>
        <v>.</v>
      </c>
      <c r="W141" s="49">
        <f t="shared" si="34"/>
        <v>1.0131801335892854</v>
      </c>
      <c r="X141" s="49">
        <f t="shared" si="35"/>
        <v>1.0023914134374927</v>
      </c>
      <c r="Y141" s="49">
        <f t="shared" si="36"/>
        <v>1.0028598267585831</v>
      </c>
      <c r="Z141" s="49">
        <f t="shared" si="37"/>
        <v>1.0007580716624422</v>
      </c>
      <c r="AA141" s="49">
        <f t="shared" si="38"/>
        <v>1.0022016045759832</v>
      </c>
      <c r="AB141" s="49">
        <f t="shared" si="39"/>
        <v>1.012684340995277</v>
      </c>
      <c r="AC141" s="49">
        <f t="shared" si="40"/>
        <v>1.0102960783802677</v>
      </c>
    </row>
    <row r="142" spans="1:29" ht="15" thickBot="1">
      <c r="A142" t="s">
        <v>265</v>
      </c>
      <c r="B142" s="49" t="s">
        <v>266</v>
      </c>
      <c r="C142" s="49">
        <v>0.79480748999999995</v>
      </c>
      <c r="D142" s="49">
        <v>0.81445939999999994</v>
      </c>
      <c r="E142" s="49">
        <v>0.79318043000000005</v>
      </c>
      <c r="F142" s="49">
        <v>0.78838231999999997</v>
      </c>
      <c r="G142" s="49">
        <v>0.79133226999999995</v>
      </c>
      <c r="H142" s="49">
        <v>0.79619828000000004</v>
      </c>
      <c r="I142" s="49">
        <v>0.79666877000000003</v>
      </c>
      <c r="J142" s="49">
        <f t="shared" si="31"/>
        <v>0.79643270857142845</v>
      </c>
      <c r="K142" t="s">
        <v>265</v>
      </c>
      <c r="L142" t="s">
        <v>266</v>
      </c>
      <c r="M142" s="49">
        <v>0.78022053000000002</v>
      </c>
      <c r="N142" s="49">
        <v>0.80370114999999998</v>
      </c>
      <c r="O142" s="49">
        <v>0.78204143999999998</v>
      </c>
      <c r="P142" s="49">
        <v>0.77329941000000002</v>
      </c>
      <c r="Q142" s="49">
        <v>0.77876813</v>
      </c>
      <c r="R142" s="49">
        <v>0.78388575999999999</v>
      </c>
      <c r="S142" s="49">
        <v>0.78342515999999995</v>
      </c>
      <c r="T142" s="49">
        <f t="shared" si="32"/>
        <v>0.78362022571428569</v>
      </c>
      <c r="U142" s="82" t="s">
        <v>265</v>
      </c>
      <c r="V142" s="81" t="str">
        <f t="shared" si="33"/>
        <v>.</v>
      </c>
      <c r="W142" s="81">
        <f t="shared" si="34"/>
        <v>1.0186959448503616</v>
      </c>
      <c r="X142" s="81">
        <f t="shared" si="35"/>
        <v>1.0133858835463903</v>
      </c>
      <c r="Y142" s="81">
        <f t="shared" si="36"/>
        <v>1.014243477941527</v>
      </c>
      <c r="Z142" s="81">
        <f t="shared" si="37"/>
        <v>1.019504618528029</v>
      </c>
      <c r="AA142" s="81">
        <f t="shared" si="38"/>
        <v>1.0161333515278803</v>
      </c>
      <c r="AB142" s="81">
        <f t="shared" si="39"/>
        <v>1.0157070336371463</v>
      </c>
      <c r="AC142" s="80">
        <f t="shared" si="40"/>
        <v>1.0169047545013745</v>
      </c>
    </row>
    <row r="143" spans="1:29">
      <c r="A143" t="s">
        <v>46</v>
      </c>
      <c r="B143" s="49" t="s">
        <v>266</v>
      </c>
      <c r="C143" s="49" t="s">
        <v>266</v>
      </c>
      <c r="D143" s="49" t="s">
        <v>266</v>
      </c>
      <c r="E143" s="50">
        <v>0.66432148999999996</v>
      </c>
      <c r="F143" s="50">
        <v>0.59462691999999995</v>
      </c>
      <c r="G143" s="49">
        <v>0.52108456999999997</v>
      </c>
      <c r="H143" s="49">
        <v>0.49783427000000002</v>
      </c>
      <c r="I143" s="49">
        <v>0.48905936</v>
      </c>
      <c r="J143" s="49">
        <f t="shared" si="31"/>
        <v>0.55338532200000001</v>
      </c>
      <c r="K143" t="s">
        <v>46</v>
      </c>
      <c r="L143" t="s">
        <v>266</v>
      </c>
      <c r="M143" s="49" t="s">
        <v>266</v>
      </c>
      <c r="N143" s="49" t="s">
        <v>266</v>
      </c>
      <c r="O143" s="50">
        <v>0.66432148999999996</v>
      </c>
      <c r="P143" s="50">
        <v>0.59462691999999995</v>
      </c>
      <c r="Q143" s="49">
        <v>0.52108456999999997</v>
      </c>
      <c r="R143" s="49">
        <v>0.49783427000000002</v>
      </c>
      <c r="S143" s="49">
        <v>0.48905936</v>
      </c>
      <c r="T143" s="49">
        <f t="shared" si="32"/>
        <v>0.55338532200000001</v>
      </c>
      <c r="U143" t="s">
        <v>46</v>
      </c>
      <c r="V143" s="49" t="str">
        <f t="shared" si="33"/>
        <v>.</v>
      </c>
      <c r="W143" s="49" t="str">
        <f t="shared" si="34"/>
        <v>.</v>
      </c>
      <c r="X143" s="49" t="str">
        <f t="shared" si="35"/>
        <v>.</v>
      </c>
      <c r="Y143" s="49">
        <f t="shared" si="36"/>
        <v>1</v>
      </c>
      <c r="Z143" s="49">
        <f t="shared" si="37"/>
        <v>1</v>
      </c>
      <c r="AA143" s="49">
        <f t="shared" si="38"/>
        <v>1</v>
      </c>
      <c r="AB143" s="49">
        <f t="shared" si="39"/>
        <v>1</v>
      </c>
      <c r="AC143" s="49">
        <f t="shared" si="40"/>
        <v>1</v>
      </c>
    </row>
    <row r="144" spans="1:29">
      <c r="A144" t="s">
        <v>71</v>
      </c>
      <c r="B144" s="49" t="s">
        <v>266</v>
      </c>
      <c r="C144" s="50">
        <v>0.15778225000000001</v>
      </c>
      <c r="D144" s="50">
        <v>0.38190076000000001</v>
      </c>
      <c r="E144" s="49">
        <v>0.34301688000000002</v>
      </c>
      <c r="F144" s="49">
        <v>0.33512258</v>
      </c>
      <c r="G144" s="49">
        <v>0.31616253</v>
      </c>
      <c r="H144" s="50">
        <v>0.31712246999999999</v>
      </c>
      <c r="I144" s="50">
        <v>0.36917963999999998</v>
      </c>
      <c r="J144" s="49">
        <f t="shared" si="31"/>
        <v>0.31718387285714283</v>
      </c>
      <c r="K144" t="s">
        <v>71</v>
      </c>
      <c r="L144" t="s">
        <v>266</v>
      </c>
      <c r="M144" s="50">
        <v>0.15778225000000001</v>
      </c>
      <c r="N144" s="50">
        <v>0.38190076000000001</v>
      </c>
      <c r="O144" s="49">
        <v>0.34301688000000002</v>
      </c>
      <c r="P144" s="49">
        <v>0.33512258</v>
      </c>
      <c r="Q144" s="49">
        <v>0.31616253</v>
      </c>
      <c r="R144" s="50">
        <v>0.31712246999999999</v>
      </c>
      <c r="S144" s="50">
        <v>0.36917963999999998</v>
      </c>
      <c r="T144" s="49">
        <f t="shared" si="32"/>
        <v>0.31718387285714283</v>
      </c>
      <c r="U144" t="s">
        <v>71</v>
      </c>
      <c r="V144" s="49" t="str">
        <f t="shared" si="33"/>
        <v>.</v>
      </c>
      <c r="W144" s="49">
        <f t="shared" si="34"/>
        <v>1</v>
      </c>
      <c r="X144" s="49">
        <f t="shared" si="35"/>
        <v>1</v>
      </c>
      <c r="Y144" s="49">
        <f t="shared" si="36"/>
        <v>1</v>
      </c>
      <c r="Z144" s="49">
        <f t="shared" si="37"/>
        <v>1</v>
      </c>
      <c r="AA144" s="49">
        <f t="shared" si="38"/>
        <v>1</v>
      </c>
      <c r="AB144" s="49">
        <f t="shared" si="39"/>
        <v>1</v>
      </c>
      <c r="AC144" s="49">
        <f t="shared" si="40"/>
        <v>1</v>
      </c>
    </row>
    <row r="145" spans="1:29" ht="15" thickBot="1">
      <c r="A145" t="s">
        <v>15</v>
      </c>
      <c r="B145" s="49" t="s">
        <v>266</v>
      </c>
      <c r="C145" s="49">
        <v>0.25703846000000002</v>
      </c>
      <c r="D145" s="49">
        <v>0.26546475000000003</v>
      </c>
      <c r="E145" s="50">
        <v>0.26915146000000001</v>
      </c>
      <c r="F145" s="50">
        <v>0.21382646</v>
      </c>
      <c r="G145" s="49">
        <v>0.22535921</v>
      </c>
      <c r="H145" s="49">
        <v>0.20763691000000001</v>
      </c>
      <c r="I145" s="49">
        <v>0.23607334999999999</v>
      </c>
      <c r="J145" s="49">
        <f t="shared" si="31"/>
        <v>0.23922151428571428</v>
      </c>
      <c r="K145" t="s">
        <v>15</v>
      </c>
      <c r="L145" t="s">
        <v>266</v>
      </c>
      <c r="M145" s="49">
        <v>0.25438001999999998</v>
      </c>
      <c r="N145" s="49">
        <v>0.26131817000000002</v>
      </c>
      <c r="O145" s="50">
        <v>0.26915146000000001</v>
      </c>
      <c r="P145" s="50">
        <v>0.21149503</v>
      </c>
      <c r="Q145" s="49">
        <v>0.22160409</v>
      </c>
      <c r="R145" s="49">
        <v>0.20339225</v>
      </c>
      <c r="S145" s="49">
        <v>0.2310837</v>
      </c>
      <c r="T145" s="49">
        <f t="shared" si="32"/>
        <v>0.23606067428571428</v>
      </c>
      <c r="U145" t="s">
        <v>15</v>
      </c>
      <c r="V145" s="49" t="str">
        <f t="shared" si="33"/>
        <v>.</v>
      </c>
      <c r="W145" s="49">
        <f t="shared" si="34"/>
        <v>1.0104506635387482</v>
      </c>
      <c r="X145" s="49">
        <f t="shared" si="35"/>
        <v>1.0158679360107259</v>
      </c>
      <c r="Y145" s="49">
        <f t="shared" si="36"/>
        <v>1</v>
      </c>
      <c r="Z145" s="49">
        <f t="shared" si="37"/>
        <v>1.0110235687335063</v>
      </c>
      <c r="AA145" s="49">
        <f t="shared" si="38"/>
        <v>1.0169451746129776</v>
      </c>
      <c r="AB145" s="49">
        <f t="shared" si="39"/>
        <v>1.0208693300752609</v>
      </c>
      <c r="AC145" s="49">
        <f t="shared" si="40"/>
        <v>1.0215923927131165</v>
      </c>
    </row>
    <row r="146" spans="1:29" ht="15" thickBot="1">
      <c r="A146" t="s">
        <v>146</v>
      </c>
      <c r="B146" s="49" t="s">
        <v>266</v>
      </c>
      <c r="C146" s="50">
        <v>0.50060044000000004</v>
      </c>
      <c r="D146" s="50">
        <v>0.57659355999999995</v>
      </c>
      <c r="E146" s="49">
        <v>0.55758399999999997</v>
      </c>
      <c r="F146" s="49">
        <v>0.53635745999999995</v>
      </c>
      <c r="G146" s="49">
        <v>0.52994797999999999</v>
      </c>
      <c r="H146" s="49">
        <v>0.50342100999999995</v>
      </c>
      <c r="I146" s="49">
        <v>0.48231190000000002</v>
      </c>
      <c r="J146" s="49">
        <f t="shared" si="31"/>
        <v>0.52668804999999996</v>
      </c>
      <c r="K146" t="s">
        <v>146</v>
      </c>
      <c r="L146" t="s">
        <v>266</v>
      </c>
      <c r="M146" s="50">
        <v>0.46382997999999998</v>
      </c>
      <c r="N146" s="50">
        <v>0.54097286</v>
      </c>
      <c r="O146" s="49">
        <v>0.51970905000000001</v>
      </c>
      <c r="P146" s="49">
        <v>0.49591191000000001</v>
      </c>
      <c r="Q146" s="49">
        <v>0.48804615000000001</v>
      </c>
      <c r="R146" s="49">
        <v>0.46619916</v>
      </c>
      <c r="S146" s="49">
        <v>0.44354672000000001</v>
      </c>
      <c r="T146" s="49">
        <f t="shared" si="32"/>
        <v>0.4883165471428571</v>
      </c>
      <c r="U146" s="82" t="s">
        <v>146</v>
      </c>
      <c r="V146" s="81" t="str">
        <f t="shared" si="33"/>
        <v>.</v>
      </c>
      <c r="W146" s="81">
        <f t="shared" si="34"/>
        <v>1.079275729438619</v>
      </c>
      <c r="X146" s="81">
        <f t="shared" si="35"/>
        <v>1.0658456322559322</v>
      </c>
      <c r="Y146" s="81">
        <f t="shared" si="36"/>
        <v>1.0728772185129352</v>
      </c>
      <c r="Z146" s="81">
        <f t="shared" si="37"/>
        <v>1.0815579323352003</v>
      </c>
      <c r="AA146" s="81">
        <f t="shared" si="38"/>
        <v>1.0858562863368555</v>
      </c>
      <c r="AB146" s="81">
        <f t="shared" si="39"/>
        <v>1.0798410919487713</v>
      </c>
      <c r="AC146" s="80">
        <f t="shared" si="40"/>
        <v>1.0873981888537019</v>
      </c>
    </row>
    <row r="147" spans="1:29">
      <c r="A147" t="s">
        <v>86</v>
      </c>
      <c r="B147" s="49" t="s">
        <v>266</v>
      </c>
      <c r="C147" s="49">
        <v>0.37666128999999998</v>
      </c>
      <c r="D147" s="49">
        <v>0.39908722000000002</v>
      </c>
      <c r="E147" s="49">
        <v>0.42056387000000001</v>
      </c>
      <c r="F147" s="49">
        <v>0.41970969000000002</v>
      </c>
      <c r="G147" s="49">
        <v>0.43467672000000002</v>
      </c>
      <c r="H147" s="49">
        <v>0.40999148000000002</v>
      </c>
      <c r="I147" s="49">
        <v>0.43881038999999999</v>
      </c>
      <c r="J147" s="49">
        <f t="shared" si="31"/>
        <v>0.41421438000000005</v>
      </c>
      <c r="K147" t="s">
        <v>86</v>
      </c>
      <c r="L147" t="s">
        <v>266</v>
      </c>
      <c r="M147" s="49">
        <v>0.37666128999999998</v>
      </c>
      <c r="N147" s="49">
        <v>0.39908722000000002</v>
      </c>
      <c r="O147" s="49">
        <v>0.42056387000000001</v>
      </c>
      <c r="P147" s="49">
        <v>0.41970969000000002</v>
      </c>
      <c r="Q147" s="49">
        <v>0.43467672000000002</v>
      </c>
      <c r="R147" s="49">
        <v>0.40999148000000002</v>
      </c>
      <c r="S147" s="49">
        <v>0.43881038999999999</v>
      </c>
      <c r="T147" s="49">
        <f t="shared" si="32"/>
        <v>0.41421438000000005</v>
      </c>
      <c r="U147" t="s">
        <v>86</v>
      </c>
      <c r="V147" s="49" t="str">
        <f t="shared" si="33"/>
        <v>.</v>
      </c>
      <c r="W147" s="49">
        <f t="shared" si="34"/>
        <v>1</v>
      </c>
      <c r="X147" s="49">
        <f t="shared" si="35"/>
        <v>1</v>
      </c>
      <c r="Y147" s="49">
        <f t="shared" si="36"/>
        <v>1</v>
      </c>
      <c r="Z147" s="49">
        <f t="shared" si="37"/>
        <v>1</v>
      </c>
      <c r="AA147" s="49">
        <f t="shared" si="38"/>
        <v>1</v>
      </c>
      <c r="AB147" s="49">
        <f t="shared" si="39"/>
        <v>1</v>
      </c>
      <c r="AC147" s="49">
        <f t="shared" si="40"/>
        <v>1</v>
      </c>
    </row>
    <row r="149" spans="1:29">
      <c r="C149" t="s">
        <v>1313</v>
      </c>
    </row>
    <row r="150" spans="1:29">
      <c r="C150" t="s">
        <v>1312</v>
      </c>
      <c r="E150" t="s">
        <v>1311</v>
      </c>
    </row>
    <row r="151" spans="1:29">
      <c r="C151" t="s">
        <v>1310</v>
      </c>
      <c r="D151" t="s">
        <v>1309</v>
      </c>
      <c r="E151" t="s">
        <v>1310</v>
      </c>
      <c r="F151" t="s">
        <v>1309</v>
      </c>
    </row>
    <row r="152" spans="1:29">
      <c r="B152" t="s">
        <v>57</v>
      </c>
      <c r="C152" s="49">
        <f t="shared" ref="C152:C183" si="41">J116/J79</f>
        <v>1.0919861408332099</v>
      </c>
      <c r="D152" s="49">
        <f t="shared" ref="D152:D183" si="42">T116/T79</f>
        <v>1.093890514816712</v>
      </c>
      <c r="E152" s="49">
        <f t="shared" ref="E152:E183" si="43">J42/J7</f>
        <v>1.5377171444587963</v>
      </c>
      <c r="F152" s="49">
        <f t="shared" ref="F152:F183" si="44">T42/T7</f>
        <v>1.5146787112727427</v>
      </c>
    </row>
    <row r="153" spans="1:29">
      <c r="B153" t="s">
        <v>42</v>
      </c>
      <c r="C153" s="49">
        <f t="shared" si="41"/>
        <v>1.0657625879460488</v>
      </c>
      <c r="D153" s="49">
        <f t="shared" si="42"/>
        <v>1.0732783916854691</v>
      </c>
      <c r="E153" s="49">
        <f t="shared" si="43"/>
        <v>1.0762519653097564</v>
      </c>
      <c r="F153" s="49">
        <f t="shared" si="44"/>
        <v>1.039466454864143</v>
      </c>
      <c r="K153" s="46"/>
      <c r="L153" s="46"/>
      <c r="M153" s="46"/>
      <c r="N153" s="46"/>
      <c r="O153" s="46"/>
      <c r="P153" s="46"/>
      <c r="Q153" s="46"/>
      <c r="R153" s="46"/>
      <c r="S153" s="46"/>
      <c r="T153" s="46"/>
    </row>
    <row r="154" spans="1:29">
      <c r="B154" t="s">
        <v>147</v>
      </c>
      <c r="C154" s="49">
        <f t="shared" si="41"/>
        <v>1.0702982523264437</v>
      </c>
      <c r="D154" s="49">
        <f t="shared" si="42"/>
        <v>1.0916571740023155</v>
      </c>
      <c r="E154" s="55">
        <f t="shared" si="43"/>
        <v>0.66347182700634033</v>
      </c>
      <c r="F154" s="49">
        <f t="shared" si="44"/>
        <v>0.61103882746716021</v>
      </c>
      <c r="K154" s="46"/>
      <c r="L154" s="46"/>
      <c r="M154" s="46"/>
      <c r="N154" s="46"/>
      <c r="O154" s="46"/>
      <c r="P154" s="46"/>
      <c r="Q154" s="46"/>
      <c r="R154" s="46"/>
      <c r="S154" s="46"/>
      <c r="T154" s="46"/>
    </row>
    <row r="155" spans="1:29">
      <c r="B155" t="s">
        <v>62</v>
      </c>
      <c r="C155" s="49">
        <f t="shared" si="41"/>
        <v>1.231157633922606</v>
      </c>
      <c r="D155" s="49">
        <f t="shared" si="42"/>
        <v>1.2186070410568959</v>
      </c>
      <c r="E155" s="49">
        <f t="shared" si="43"/>
        <v>0.89115804005488575</v>
      </c>
      <c r="F155" s="49">
        <f t="shared" si="44"/>
        <v>0.90509550200446309</v>
      </c>
      <c r="K155" s="46"/>
      <c r="L155" s="46"/>
      <c r="M155" s="70"/>
      <c r="N155" s="70"/>
      <c r="O155" s="70"/>
      <c r="P155" s="70"/>
      <c r="Q155" s="70"/>
      <c r="R155" s="70"/>
      <c r="S155" s="70"/>
      <c r="T155" s="46"/>
    </row>
    <row r="156" spans="1:29">
      <c r="B156" t="s">
        <v>115</v>
      </c>
      <c r="C156" s="49">
        <f t="shared" si="41"/>
        <v>1.121422220090625</v>
      </c>
      <c r="D156" s="49">
        <f t="shared" si="42"/>
        <v>1.1222181468563064</v>
      </c>
      <c r="E156" s="49">
        <f t="shared" si="43"/>
        <v>1.1835810974162757</v>
      </c>
      <c r="F156" s="49">
        <f t="shared" si="44"/>
        <v>1.1626601753977435</v>
      </c>
      <c r="K156" s="46"/>
      <c r="L156" s="46"/>
      <c r="M156" s="70"/>
      <c r="N156" s="70"/>
      <c r="O156" s="70"/>
      <c r="P156" s="70"/>
      <c r="Q156" s="70"/>
      <c r="R156" s="70"/>
      <c r="S156" s="70"/>
      <c r="T156" s="46"/>
    </row>
    <row r="157" spans="1:29">
      <c r="B157" t="s">
        <v>262</v>
      </c>
      <c r="C157" s="49">
        <f t="shared" si="41"/>
        <v>1.221233238614007</v>
      </c>
      <c r="D157" s="49">
        <f t="shared" si="42"/>
        <v>1.2421510242956744</v>
      </c>
      <c r="E157" s="55">
        <f t="shared" si="43"/>
        <v>1.2602672175122258</v>
      </c>
      <c r="F157" s="49">
        <f t="shared" si="44"/>
        <v>1.1558451719451626</v>
      </c>
      <c r="K157" s="46"/>
      <c r="L157" s="46"/>
      <c r="M157" s="70"/>
      <c r="N157" s="70"/>
      <c r="O157" s="70"/>
      <c r="P157" s="70"/>
      <c r="Q157" s="70"/>
      <c r="R157" s="70"/>
      <c r="S157" s="70"/>
      <c r="T157" s="46"/>
    </row>
    <row r="158" spans="1:29">
      <c r="B158" t="s">
        <v>49</v>
      </c>
      <c r="C158" s="55">
        <f t="shared" si="41"/>
        <v>0.90221179787564287</v>
      </c>
      <c r="D158" s="49">
        <f t="shared" si="42"/>
        <v>0.95239695458313844</v>
      </c>
      <c r="E158" s="49">
        <f t="shared" si="43"/>
        <v>0.8238324078167375</v>
      </c>
      <c r="F158" s="49">
        <f t="shared" si="44"/>
        <v>0.7669564758574996</v>
      </c>
      <c r="K158" s="46"/>
      <c r="L158" s="70"/>
      <c r="M158" s="70"/>
      <c r="N158" s="70"/>
      <c r="O158" s="70"/>
      <c r="P158" s="70"/>
      <c r="Q158" s="70"/>
      <c r="R158" s="70"/>
      <c r="S158" s="70"/>
      <c r="T158" s="46"/>
    </row>
    <row r="159" spans="1:29">
      <c r="B159" t="s">
        <v>11</v>
      </c>
      <c r="C159" s="49">
        <f t="shared" si="41"/>
        <v>0.50986503209124368</v>
      </c>
      <c r="D159" s="49">
        <f t="shared" si="42"/>
        <v>0.5332593398545985</v>
      </c>
      <c r="E159" s="49">
        <f t="shared" si="43"/>
        <v>0.39950743400199235</v>
      </c>
      <c r="F159" s="49">
        <f t="shared" si="44"/>
        <v>0.35732586414091411</v>
      </c>
      <c r="K159" s="46"/>
      <c r="L159" s="70"/>
      <c r="M159" s="70"/>
      <c r="N159" s="70"/>
      <c r="O159" s="70"/>
      <c r="P159" s="70"/>
      <c r="Q159" s="70"/>
      <c r="R159" s="70"/>
      <c r="S159" s="70"/>
      <c r="T159" s="46"/>
    </row>
    <row r="160" spans="1:29">
      <c r="B160" t="s">
        <v>263</v>
      </c>
      <c r="C160" s="49">
        <f t="shared" si="41"/>
        <v>1.4223731242561464</v>
      </c>
      <c r="D160" s="49">
        <f t="shared" si="42"/>
        <v>1.4299253106477767</v>
      </c>
      <c r="E160" s="55">
        <f t="shared" si="43"/>
        <v>1.3863035756633209</v>
      </c>
      <c r="F160" s="49">
        <f t="shared" si="44"/>
        <v>1.3426122934212306</v>
      </c>
      <c r="K160" s="46"/>
      <c r="L160" s="70"/>
      <c r="M160" s="70"/>
      <c r="N160" s="70"/>
      <c r="O160" s="70"/>
      <c r="P160" s="70"/>
      <c r="Q160" s="70"/>
      <c r="R160" s="70"/>
      <c r="S160" s="70"/>
      <c r="T160" s="46"/>
    </row>
    <row r="161" spans="2:20">
      <c r="B161" t="s">
        <v>19</v>
      </c>
      <c r="C161" s="49">
        <f t="shared" si="41"/>
        <v>1.0924171495728288</v>
      </c>
      <c r="D161" s="49">
        <f t="shared" si="42"/>
        <v>1.0880651143821982</v>
      </c>
      <c r="E161" s="49">
        <f t="shared" si="43"/>
        <v>1.0708931918581881</v>
      </c>
      <c r="F161" s="49">
        <f t="shared" si="44"/>
        <v>1.0993794405894277</v>
      </c>
      <c r="K161" s="46"/>
      <c r="L161" s="70"/>
      <c r="M161" s="70"/>
      <c r="N161" s="70"/>
      <c r="O161" s="70"/>
      <c r="P161" s="70"/>
      <c r="Q161" s="70"/>
      <c r="R161" s="70"/>
      <c r="S161" s="70"/>
      <c r="T161" s="46"/>
    </row>
    <row r="162" spans="2:20">
      <c r="B162" t="s">
        <v>72</v>
      </c>
      <c r="C162" s="49">
        <f t="shared" si="41"/>
        <v>1.1991086986367527</v>
      </c>
      <c r="D162" s="49">
        <f t="shared" si="42"/>
        <v>1.2150979544853013</v>
      </c>
      <c r="E162" s="55">
        <f t="shared" si="43"/>
        <v>1.2322145475844004</v>
      </c>
      <c r="F162" s="49">
        <f t="shared" si="44"/>
        <v>1.108044706036537</v>
      </c>
      <c r="K162" s="46"/>
      <c r="L162" s="70"/>
      <c r="M162" s="70"/>
      <c r="N162" s="70"/>
      <c r="O162" s="70"/>
      <c r="P162" s="70"/>
      <c r="Q162" s="70"/>
      <c r="R162" s="70"/>
      <c r="S162" s="70"/>
      <c r="T162" s="46"/>
    </row>
    <row r="163" spans="2:20">
      <c r="B163" t="s">
        <v>208</v>
      </c>
      <c r="C163" s="49">
        <f t="shared" si="41"/>
        <v>0.92863953864176341</v>
      </c>
      <c r="D163" s="49">
        <f t="shared" si="42"/>
        <v>0.92857915967427795</v>
      </c>
      <c r="E163" s="49">
        <f t="shared" si="43"/>
        <v>0.43584993132941641</v>
      </c>
      <c r="F163" s="49">
        <f t="shared" si="44"/>
        <v>0.43598330379713351</v>
      </c>
      <c r="K163" s="46"/>
      <c r="L163" s="70"/>
      <c r="M163" s="70"/>
      <c r="N163" s="70"/>
      <c r="O163" s="70"/>
      <c r="P163" s="70"/>
      <c r="Q163" s="70"/>
      <c r="R163" s="70"/>
      <c r="S163" s="70"/>
      <c r="T163" s="46"/>
    </row>
    <row r="164" spans="2:20">
      <c r="B164" t="s">
        <v>53</v>
      </c>
      <c r="C164" s="49">
        <f t="shared" si="41"/>
        <v>1.2470850957714765</v>
      </c>
      <c r="D164" s="49">
        <f t="shared" si="42"/>
        <v>1.2482898559437632</v>
      </c>
      <c r="E164" s="49">
        <f t="shared" si="43"/>
        <v>1.1823809204091236</v>
      </c>
      <c r="F164" s="49">
        <f t="shared" si="44"/>
        <v>1.1618543510898358</v>
      </c>
      <c r="K164" s="46"/>
      <c r="L164" s="70"/>
      <c r="M164" s="70"/>
      <c r="N164" s="70"/>
      <c r="O164" s="70"/>
      <c r="P164" s="70"/>
      <c r="Q164" s="70"/>
      <c r="R164" s="70"/>
      <c r="S164" s="70"/>
      <c r="T164" s="46"/>
    </row>
    <row r="165" spans="2:20">
      <c r="B165" t="s">
        <v>264</v>
      </c>
      <c r="C165" s="49">
        <f t="shared" si="41"/>
        <v>1.3043442326404808</v>
      </c>
      <c r="D165" s="49">
        <f t="shared" si="42"/>
        <v>1.3127405873186759</v>
      </c>
      <c r="E165" s="49">
        <f t="shared" si="43"/>
        <v>0.64993338864021655</v>
      </c>
      <c r="F165" s="49">
        <f t="shared" si="44"/>
        <v>0.63154935639766241</v>
      </c>
      <c r="K165" s="46"/>
      <c r="L165" s="70"/>
      <c r="M165" s="70"/>
      <c r="N165" s="70"/>
      <c r="O165" s="70"/>
      <c r="P165" s="70"/>
      <c r="Q165" s="70"/>
      <c r="R165" s="70"/>
      <c r="S165" s="70"/>
      <c r="T165" s="46"/>
    </row>
    <row r="166" spans="2:20">
      <c r="B166" t="s">
        <v>151</v>
      </c>
      <c r="C166" s="49">
        <f t="shared" si="41"/>
        <v>1.1201315601950845</v>
      </c>
      <c r="D166" s="49">
        <f t="shared" si="42"/>
        <v>1.1455718857781771</v>
      </c>
      <c r="E166" s="55">
        <f t="shared" si="43"/>
        <v>0.99586693706236484</v>
      </c>
      <c r="F166" s="49">
        <f t="shared" si="44"/>
        <v>0.90874189680784034</v>
      </c>
      <c r="K166" s="46"/>
      <c r="L166" s="70"/>
      <c r="M166" s="70"/>
      <c r="N166" s="70"/>
      <c r="O166" s="70"/>
      <c r="P166" s="70"/>
      <c r="Q166" s="70"/>
      <c r="R166" s="70"/>
      <c r="S166" s="70"/>
      <c r="T166" s="46"/>
    </row>
    <row r="167" spans="2:20">
      <c r="B167" t="s">
        <v>39</v>
      </c>
      <c r="C167" s="49">
        <f t="shared" si="41"/>
        <v>0.8831865767651812</v>
      </c>
      <c r="D167" s="49">
        <f t="shared" si="42"/>
        <v>0.8831865767651812</v>
      </c>
      <c r="E167" s="49">
        <f t="shared" si="43"/>
        <v>1.1347137697694889</v>
      </c>
      <c r="F167" s="49">
        <f t="shared" si="44"/>
        <v>1.1347137697694889</v>
      </c>
      <c r="K167" s="46"/>
      <c r="L167" s="70"/>
      <c r="M167" s="70"/>
      <c r="N167" s="70"/>
      <c r="O167" s="70"/>
      <c r="P167" s="70"/>
      <c r="Q167" s="70"/>
      <c r="R167" s="70"/>
      <c r="S167" s="70"/>
      <c r="T167" s="46"/>
    </row>
    <row r="168" spans="2:20">
      <c r="B168" t="s">
        <v>36</v>
      </c>
      <c r="C168" s="49">
        <f t="shared" si="41"/>
        <v>0.90608426609111925</v>
      </c>
      <c r="D168" s="49">
        <f t="shared" si="42"/>
        <v>0.90608426609111925</v>
      </c>
      <c r="E168" s="49">
        <f t="shared" si="43"/>
        <v>1.2512169008637564</v>
      </c>
      <c r="F168" s="49">
        <f t="shared" si="44"/>
        <v>1.2512169008637564</v>
      </c>
      <c r="K168" s="46"/>
      <c r="L168" s="70"/>
      <c r="M168" s="70"/>
      <c r="N168" s="70"/>
      <c r="O168" s="70"/>
      <c r="P168" s="70"/>
      <c r="Q168" s="70"/>
      <c r="R168" s="70"/>
      <c r="S168" s="70"/>
      <c r="T168" s="46"/>
    </row>
    <row r="169" spans="2:20">
      <c r="B169" t="s">
        <v>26</v>
      </c>
      <c r="C169" s="49">
        <f t="shared" si="41"/>
        <v>1.1117548847806062</v>
      </c>
      <c r="D169" s="49">
        <f t="shared" si="42"/>
        <v>1.1206502364582456</v>
      </c>
      <c r="E169" s="55">
        <f t="shared" si="43"/>
        <v>1.241116925776689</v>
      </c>
      <c r="F169" s="49">
        <f t="shared" si="44"/>
        <v>1.0961704224455191</v>
      </c>
      <c r="K169" s="46"/>
      <c r="L169" s="70"/>
      <c r="M169" s="70"/>
      <c r="N169" s="70"/>
      <c r="O169" s="70"/>
      <c r="P169" s="70"/>
      <c r="Q169" s="70"/>
      <c r="R169" s="70"/>
      <c r="S169" s="70"/>
      <c r="T169" s="46"/>
    </row>
    <row r="170" spans="2:20">
      <c r="B170" t="s">
        <v>92</v>
      </c>
      <c r="C170" s="49">
        <f t="shared" si="41"/>
        <v>1.4165474150514648</v>
      </c>
      <c r="D170" s="49">
        <f t="shared" si="42"/>
        <v>1.4240086472233362</v>
      </c>
      <c r="E170" s="55">
        <f t="shared" si="43"/>
        <v>1.5815109368388396</v>
      </c>
      <c r="F170" s="49">
        <f t="shared" si="44"/>
        <v>1.471957661749081</v>
      </c>
      <c r="K170" s="46"/>
      <c r="L170" s="70"/>
      <c r="M170" s="70"/>
      <c r="N170" s="70"/>
      <c r="O170" s="70"/>
      <c r="P170" s="70"/>
      <c r="Q170" s="70"/>
      <c r="R170" s="70"/>
      <c r="S170" s="70"/>
      <c r="T170" s="46"/>
    </row>
    <row r="171" spans="2:20">
      <c r="B171" t="s">
        <v>150</v>
      </c>
      <c r="C171" s="49">
        <f t="shared" si="41"/>
        <v>1.4481053963581492</v>
      </c>
      <c r="D171" s="49">
        <f t="shared" si="42"/>
        <v>1.4395179719395075</v>
      </c>
      <c r="E171" s="49">
        <f t="shared" si="43"/>
        <v>0.97266524443039637</v>
      </c>
      <c r="F171" s="49">
        <f t="shared" si="44"/>
        <v>0.97498735933242209</v>
      </c>
      <c r="K171" s="46"/>
      <c r="L171" s="70"/>
      <c r="M171" s="70"/>
      <c r="N171" s="70"/>
      <c r="O171" s="70"/>
      <c r="P171" s="70"/>
      <c r="Q171" s="70"/>
      <c r="R171" s="70"/>
      <c r="S171" s="70"/>
      <c r="T171" s="46"/>
    </row>
    <row r="172" spans="2:20">
      <c r="B172" t="s">
        <v>96</v>
      </c>
      <c r="C172" s="49">
        <f t="shared" si="41"/>
        <v>1.5254976243697389</v>
      </c>
      <c r="D172" s="49">
        <f t="shared" si="42"/>
        <v>1.5405781057901575</v>
      </c>
      <c r="E172" s="55">
        <f t="shared" si="43"/>
        <v>1.3394179087695339</v>
      </c>
      <c r="F172" s="49">
        <f t="shared" si="44"/>
        <v>1.2468665608139629</v>
      </c>
      <c r="K172" s="46"/>
      <c r="L172" s="70"/>
      <c r="M172" s="70"/>
      <c r="N172" s="70"/>
      <c r="O172" s="70"/>
      <c r="P172" s="70"/>
      <c r="Q172" s="70"/>
      <c r="R172" s="70"/>
      <c r="S172" s="70"/>
      <c r="T172" s="46"/>
    </row>
    <row r="173" spans="2:20">
      <c r="B173" t="s">
        <v>68</v>
      </c>
      <c r="C173" s="49">
        <f t="shared" si="41"/>
        <v>0.93352822282350978</v>
      </c>
      <c r="D173" s="49">
        <f t="shared" si="42"/>
        <v>0.93692010225391298</v>
      </c>
      <c r="E173" s="49">
        <f t="shared" si="43"/>
        <v>0.90186400499026342</v>
      </c>
      <c r="F173" s="49">
        <f t="shared" si="44"/>
        <v>0.87911270143634357</v>
      </c>
      <c r="K173" s="46"/>
      <c r="L173" s="46"/>
      <c r="M173" s="70"/>
      <c r="N173" s="70"/>
      <c r="O173" s="70"/>
      <c r="P173" s="70"/>
      <c r="Q173" s="70"/>
      <c r="R173" s="70"/>
      <c r="S173" s="70"/>
      <c r="T173" s="46"/>
    </row>
    <row r="174" spans="2:20">
      <c r="B174" t="s">
        <v>160</v>
      </c>
      <c r="C174" s="49">
        <f t="shared" si="41"/>
        <v>1.2541497116081843</v>
      </c>
      <c r="D174" s="49">
        <f t="shared" si="42"/>
        <v>1.2541497116081843</v>
      </c>
      <c r="E174" s="49">
        <f t="shared" si="43"/>
        <v>1.243771144367215</v>
      </c>
      <c r="F174" s="49">
        <f t="shared" si="44"/>
        <v>1.243771144367215</v>
      </c>
      <c r="K174" s="46"/>
      <c r="L174" s="46"/>
      <c r="M174" s="70"/>
      <c r="N174" s="70"/>
      <c r="O174" s="70"/>
      <c r="P174" s="70"/>
      <c r="Q174" s="70"/>
      <c r="R174" s="70"/>
      <c r="S174" s="70"/>
      <c r="T174" s="46"/>
    </row>
    <row r="175" spans="2:20">
      <c r="B175" t="s">
        <v>0</v>
      </c>
      <c r="C175" s="49">
        <f t="shared" si="41"/>
        <v>1.3379475798899967</v>
      </c>
      <c r="D175" s="49">
        <f t="shared" si="42"/>
        <v>1.3044268797248226</v>
      </c>
      <c r="E175" s="55">
        <f t="shared" si="43"/>
        <v>0.75486305666286935</v>
      </c>
      <c r="F175" s="49">
        <f t="shared" si="44"/>
        <v>0.79532537958947525</v>
      </c>
      <c r="K175" s="46"/>
      <c r="L175" s="46"/>
      <c r="M175" s="70"/>
      <c r="N175" s="70"/>
      <c r="O175" s="70"/>
      <c r="P175" s="70"/>
      <c r="Q175" s="70"/>
      <c r="R175" s="70"/>
      <c r="S175" s="70"/>
      <c r="T175" s="46"/>
    </row>
    <row r="176" spans="2:20">
      <c r="B176" t="s">
        <v>232</v>
      </c>
      <c r="C176" s="49">
        <f t="shared" si="41"/>
        <v>1.2107539546345469</v>
      </c>
      <c r="D176" s="49">
        <f t="shared" si="42"/>
        <v>1.2129077311433005</v>
      </c>
      <c r="E176" s="49">
        <f t="shared" si="43"/>
        <v>1.1694089117256776</v>
      </c>
      <c r="F176" s="49">
        <f t="shared" si="44"/>
        <v>1.1317105649309207</v>
      </c>
      <c r="K176" s="46"/>
      <c r="L176" s="46"/>
      <c r="M176" s="70"/>
      <c r="N176" s="70"/>
      <c r="O176" s="70"/>
      <c r="P176" s="70"/>
      <c r="Q176" s="70"/>
      <c r="R176" s="70"/>
      <c r="S176" s="70"/>
      <c r="T176" s="46"/>
    </row>
    <row r="177" spans="2:20">
      <c r="B177" t="s">
        <v>183</v>
      </c>
      <c r="C177" s="49">
        <f t="shared" si="41"/>
        <v>0.90581027821428728</v>
      </c>
      <c r="D177" s="49">
        <f t="shared" si="42"/>
        <v>0.90747955184591755</v>
      </c>
      <c r="E177" s="49">
        <f t="shared" si="43"/>
        <v>0.71808407086475301</v>
      </c>
      <c r="F177" s="49">
        <f t="shared" si="44"/>
        <v>0.69471293587717275</v>
      </c>
      <c r="K177" s="46"/>
      <c r="L177" s="46"/>
      <c r="M177" s="70"/>
      <c r="N177" s="70"/>
      <c r="O177" s="70"/>
      <c r="P177" s="70"/>
      <c r="Q177" s="70"/>
      <c r="R177" s="70"/>
      <c r="S177" s="70"/>
      <c r="T177" s="46"/>
    </row>
    <row r="178" spans="2:20">
      <c r="B178" t="s">
        <v>265</v>
      </c>
      <c r="C178" s="49">
        <f t="shared" si="41"/>
        <v>1.2199493222423261</v>
      </c>
      <c r="D178" s="49">
        <f t="shared" si="42"/>
        <v>1.2496926015984797</v>
      </c>
      <c r="E178" s="55">
        <f t="shared" si="43"/>
        <v>0.92241279194766823</v>
      </c>
      <c r="F178" s="49">
        <f t="shared" si="44"/>
        <v>0.70552929203667225</v>
      </c>
      <c r="K178" s="46"/>
      <c r="L178" s="46"/>
      <c r="M178" s="70"/>
      <c r="N178" s="70"/>
      <c r="O178" s="70"/>
      <c r="P178" s="70"/>
      <c r="Q178" s="70"/>
      <c r="R178" s="70"/>
      <c r="S178" s="70"/>
      <c r="T178" s="46"/>
    </row>
    <row r="179" spans="2:20">
      <c r="B179" t="s">
        <v>46</v>
      </c>
      <c r="C179" s="49" t="e">
        <f t="shared" si="41"/>
        <v>#DIV/0!</v>
      </c>
      <c r="D179" s="49" t="e">
        <f t="shared" si="42"/>
        <v>#DIV/0!</v>
      </c>
      <c r="E179" s="49" t="e">
        <f t="shared" si="43"/>
        <v>#DIV/0!</v>
      </c>
      <c r="F179" s="49" t="e">
        <f t="shared" si="44"/>
        <v>#DIV/0!</v>
      </c>
      <c r="K179" s="46"/>
      <c r="L179" s="46"/>
      <c r="M179" s="70"/>
      <c r="N179" s="70"/>
      <c r="O179" s="70"/>
      <c r="P179" s="70"/>
      <c r="Q179" s="70"/>
      <c r="R179" s="70"/>
      <c r="S179" s="70"/>
      <c r="T179" s="46"/>
    </row>
    <row r="180" spans="2:20">
      <c r="B180" t="s">
        <v>71</v>
      </c>
      <c r="C180" s="55">
        <f t="shared" si="41"/>
        <v>2.649941966241351</v>
      </c>
      <c r="D180" s="49">
        <f t="shared" si="42"/>
        <v>2.7586282511236688</v>
      </c>
      <c r="E180" s="55">
        <f t="shared" si="43"/>
        <v>1.6779057721410859</v>
      </c>
      <c r="F180" s="49">
        <f t="shared" si="44"/>
        <v>1.5493236921351061</v>
      </c>
      <c r="K180" s="46"/>
      <c r="L180" s="46"/>
      <c r="M180" s="70"/>
      <c r="N180" s="70"/>
      <c r="O180" s="70"/>
      <c r="P180" s="70"/>
      <c r="Q180" s="70"/>
      <c r="R180" s="70"/>
      <c r="S180" s="70"/>
      <c r="T180" s="46"/>
    </row>
    <row r="181" spans="2:20">
      <c r="B181" t="s">
        <v>15</v>
      </c>
      <c r="C181" s="49">
        <f t="shared" si="41"/>
        <v>1.2153794703955099</v>
      </c>
      <c r="D181" s="49">
        <f t="shared" si="42"/>
        <v>1.2768172386478667</v>
      </c>
      <c r="E181" s="55">
        <f t="shared" si="43"/>
        <v>1.6173462342268605</v>
      </c>
      <c r="F181" s="49">
        <f t="shared" si="44"/>
        <v>1.3023736209416774</v>
      </c>
      <c r="K181" s="46"/>
      <c r="L181" s="46"/>
      <c r="M181" s="70"/>
      <c r="N181" s="70"/>
      <c r="O181" s="70"/>
      <c r="P181" s="70"/>
      <c r="Q181" s="70"/>
      <c r="R181" s="70"/>
      <c r="S181" s="70"/>
      <c r="T181" s="46"/>
    </row>
    <row r="182" spans="2:20">
      <c r="B182" t="s">
        <v>146</v>
      </c>
      <c r="C182" s="55">
        <f t="shared" si="41"/>
        <v>1.8621705300405389</v>
      </c>
      <c r="D182" s="49">
        <f t="shared" si="42"/>
        <v>1.9174657444609016</v>
      </c>
      <c r="E182" s="55">
        <f t="shared" si="43"/>
        <v>1.7417762053418433</v>
      </c>
      <c r="F182" s="49">
        <f t="shared" si="44"/>
        <v>1.5601611440600629</v>
      </c>
      <c r="K182" s="46"/>
      <c r="L182" s="46"/>
      <c r="M182" s="70"/>
      <c r="N182" s="70"/>
      <c r="O182" s="70"/>
      <c r="P182" s="70"/>
      <c r="Q182" s="70"/>
      <c r="R182" s="70"/>
      <c r="S182" s="70"/>
      <c r="T182" s="46"/>
    </row>
    <row r="183" spans="2:20">
      <c r="B183" t="s">
        <v>86</v>
      </c>
      <c r="C183" s="49">
        <f t="shared" si="41"/>
        <v>1.490866481992597</v>
      </c>
      <c r="D183" s="49">
        <f t="shared" si="42"/>
        <v>1.490866481992597</v>
      </c>
      <c r="E183" s="49">
        <f t="shared" si="43"/>
        <v>1.2104975785252774</v>
      </c>
      <c r="F183" s="49">
        <f t="shared" si="44"/>
        <v>1.2104975785252774</v>
      </c>
      <c r="K183" s="46"/>
      <c r="L183" s="46"/>
      <c r="M183" s="70"/>
      <c r="N183" s="70"/>
      <c r="O183" s="70"/>
      <c r="P183" s="70"/>
      <c r="Q183" s="70"/>
      <c r="R183" s="70"/>
      <c r="S183" s="70"/>
      <c r="T183" s="46"/>
    </row>
    <row r="184" spans="2:20">
      <c r="K184" s="46"/>
      <c r="L184" s="46"/>
      <c r="M184" s="70"/>
      <c r="N184" s="70"/>
      <c r="O184" s="70"/>
      <c r="P184" s="70"/>
      <c r="Q184" s="70"/>
      <c r="R184" s="70"/>
      <c r="S184" s="70"/>
      <c r="T184" s="46"/>
    </row>
    <row r="185" spans="2:20">
      <c r="K185" s="46"/>
      <c r="L185" s="46"/>
      <c r="M185" s="70"/>
      <c r="N185" s="70"/>
      <c r="O185" s="70"/>
      <c r="P185" s="70"/>
      <c r="Q185" s="70"/>
      <c r="R185" s="70"/>
      <c r="S185" s="70"/>
      <c r="T185" s="46"/>
    </row>
    <row r="186" spans="2:20">
      <c r="K186" s="46"/>
      <c r="L186" s="46"/>
      <c r="M186" s="70"/>
      <c r="N186" s="70"/>
      <c r="O186" s="70"/>
      <c r="P186" s="70"/>
      <c r="Q186" s="70"/>
      <c r="R186" s="70"/>
      <c r="S186" s="70"/>
      <c r="T186" s="46"/>
    </row>
  </sheetData>
  <sortState ref="AK25:AS56">
    <sortCondition ref="AR25:AR56"/>
  </sortState>
  <conditionalFormatting sqref="V7:AC38">
    <cfRule type="cellIs" dxfId="5" priority="6" operator="lessThan">
      <formula>0.95</formula>
    </cfRule>
  </conditionalFormatting>
  <conditionalFormatting sqref="V42:AC73">
    <cfRule type="cellIs" dxfId="4" priority="5" operator="lessThan">
      <formula>0.95</formula>
    </cfRule>
  </conditionalFormatting>
  <conditionalFormatting sqref="V79:AD110">
    <cfRule type="cellIs" dxfId="3" priority="4" operator="lessThan">
      <formula>0.95</formula>
    </cfRule>
  </conditionalFormatting>
  <conditionalFormatting sqref="V79:AC110">
    <cfRule type="cellIs" dxfId="2" priority="3" operator="greaterThan">
      <formula>1.05</formula>
    </cfRule>
  </conditionalFormatting>
  <conditionalFormatting sqref="V116:AC147">
    <cfRule type="cellIs" dxfId="1" priority="1" operator="greaterThan">
      <formula>1.05</formula>
    </cfRule>
    <cfRule type="cellIs" dxfId="0" priority="2" operator="lessThan">
      <formula>0.95</formula>
    </cfRule>
  </conditionalFormatting>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Intro</vt:lpstr>
      <vt:lpstr>Problems and modifications</vt:lpstr>
      <vt:lpstr>N categories  - %</vt:lpstr>
      <vt:lpstr>cats PL051</vt:lpstr>
      <vt:lpstr>classification countries</vt:lpstr>
      <vt:lpstr>Def social class</vt:lpstr>
      <vt:lpstr>Explorations</vt:lpstr>
      <vt:lpstr>Bias non-response</vt:lpstr>
      <vt:lpstr>Bias Select Resp</vt:lpstr>
      <vt:lpstr>Graphs1</vt:lpstr>
      <vt:lpstr>New code vs GESIS</vt:lpstr>
      <vt:lpstr>New share self-employed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2019-12-20T12:09:23Z</dcterms:modified>
</cp:coreProperties>
</file>